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35" windowWidth="25230" windowHeight="6180" activeTab="0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</externalReferences>
  <definedNames>
    <definedName name="Aprropriate_tariff">#REF!</definedName>
    <definedName name="Charged_current">OFFSET('[1]Formatted report Current'!$D$1,1,0,COUNTA('[1]Formatted report Current'!$D:$D),1)</definedName>
    <definedName name="Empty_current">OFFSET('[1]Formatted report Current'!$F$1,1,0,COUNTA('[1]Formatted report Current'!$F:$F),1)</definedName>
    <definedName name="File25">'[2]Filters'!$F$2</definedName>
    <definedName name="File35">'[2]Filters'!$F$3</definedName>
    <definedName name="File36">'[2]Filters'!$F$4</definedName>
    <definedName name="File45">'[2]Filters'!$F$5</definedName>
    <definedName name="File55">'[2]Filters'!$F$6</definedName>
    <definedName name="File65">'[2]Filters'!$F$7</definedName>
    <definedName name="File75">'[2]Filters'!$F$8</definedName>
    <definedName name="File76">'[2]Filters'!$F$9</definedName>
    <definedName name="File85">'[2]Filters'!$F$10</definedName>
    <definedName name="June_return_reference">OFFSET('[1]Formatted report Current'!$C$1,1,0,COUNTA('[1]Formatted report Current'!$C:$C),1)</definedName>
    <definedName name="june_return_table_lookup">OFFSET('[1]June Return Allocation'!$B$1,0,0,COUNTA('[1]June Return Allocation'!$A:$A),3)</definedName>
    <definedName name="Lu_water_adj">OFFSET('[3]LU water volume adj'!$A$1,0,0,COUNTA('[3]LU water volume adj'!$A:$A),COUNTA('[3]LU water volume adj'!$1:$1))</definedName>
    <definedName name="LU_water_charges">OFFSET('[3]LU_Water_charges_summary'!$A$1,0,0,COUNTA('[3]LU_Water_charges_summary'!$A:$A),COUNTA('[3]LU_Water_charges_summary'!$1:$1))</definedName>
    <definedName name="_xlnm.Print_Area" localSheetId="1">'Bulk Supply'!$A$1:$P$68</definedName>
    <definedName name="_xlnm.Print_Area" localSheetId="0">'Special Agreement'!$B$2:$P$31</definedName>
    <definedName name="Property_data_sewerage">OFFSET('[1]Property_data_sewerage'!$B$2,0,0,COUNTA('[1]Property_data_sewerage'!$B:$B),COUNTA('[1]Property_data_sewerage'!$2:$2))</definedName>
    <definedName name="Property_data_water">OFFSET('[1]Property_data_water'!$B$2,0,0,COUNTA('[1]Property_data_water'!$B:$B),COUNTA('[1]Property_data_water'!$2:$2))</definedName>
    <definedName name="SEWERAGE">#REF!</definedName>
    <definedName name="SRATS">'[4]Sheet1'!$A$1:$T$3757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report'!$A:$A),15)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OFFSET('[1]Property_data_water'!$B$2,0,0,1,COUNTA('[1]Property_data_water'!$2:$2))</definedName>
    <definedName name="Year_sewerage">OFFSET('[1]Property_data_sewerage'!$B$2,0,0,1,COUNTA('[1]Property_data_sewerage'!$2:$2))</definedName>
    <definedName name="Year_water">OFFSET('[1]Property_data_water'!$B$2,0,0,1,COUNTA('[1]Property_data_water'!$2:$2))</definedName>
  </definedNames>
  <calcPr fullCalcOnLoad="1"/>
</workbook>
</file>

<file path=xl/sharedStrings.xml><?xml version="1.0" encoding="utf-8"?>
<sst xmlns="http://schemas.openxmlformats.org/spreadsheetml/2006/main" count="396" uniqueCount="80">
  <si>
    <t xml:space="preserve"> POTABLE WATER</t>
  </si>
  <si>
    <t>Name and reference number of customer to whom potable water services is provided</t>
  </si>
  <si>
    <t>Volume</t>
  </si>
  <si>
    <t>Volumetric</t>
  </si>
  <si>
    <t>Standing</t>
  </si>
  <si>
    <t>Revenue</t>
  </si>
  <si>
    <t>Discount/</t>
  </si>
  <si>
    <t>(m³)</t>
  </si>
  <si>
    <t>charge (£/m3)</t>
  </si>
  <si>
    <t>charge (£)</t>
  </si>
  <si>
    <t>Actual (£)</t>
  </si>
  <si>
    <t>allowances (£)</t>
  </si>
  <si>
    <t>Estimate (£)</t>
  </si>
  <si>
    <t>Forecast (£)</t>
  </si>
  <si>
    <t xml:space="preserve"> NON-POTABLE WATER</t>
  </si>
  <si>
    <t>Name and reference number of customer to whom non-potable water services is provided</t>
  </si>
  <si>
    <t xml:space="preserve"> BULK SUPPLY IMPORTS</t>
  </si>
  <si>
    <t>Name of Appointee and site to which appointee supplies water</t>
  </si>
  <si>
    <t xml:space="preserve"> BULK SUPPLY EXPORTS</t>
  </si>
  <si>
    <t>Name of Appointee and appointee's site to which you supply water</t>
  </si>
  <si>
    <t>Name and reference number of customer to whom sewerage services is provided</t>
  </si>
  <si>
    <t>Name of Appointee and site to which appointee provides sewerage service</t>
  </si>
  <si>
    <t>Name of Appointee and appointee's site to which sewerage service is provided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</si>
  <si>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</si>
  <si>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</si>
  <si>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</si>
  <si>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</si>
  <si>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</si>
  <si>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</si>
  <si>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</si>
  <si>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</si>
  <si>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</si>
  <si>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</si>
  <si>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</si>
  <si>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</si>
  <si>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</si>
  <si>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</si>
  <si>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</si>
  <si>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</si>
  <si>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</si>
  <si>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</si>
  <si>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 Total</t>
  </si>
  <si>
    <t>Table 1: Water</t>
  </si>
  <si>
    <t>Table 2: Sewerage</t>
  </si>
  <si>
    <t>Table 3: Trade Effluent</t>
  </si>
  <si>
    <t>Sewerage Services Received</t>
  </si>
  <si>
    <t>Sewerage Services Supplied</t>
  </si>
  <si>
    <t xml:space="preserve">Total </t>
  </si>
  <si>
    <t>2012-13</t>
  </si>
  <si>
    <t>2013-14</t>
  </si>
  <si>
    <t>Date of the</t>
  </si>
  <si>
    <t>Duration</t>
  </si>
  <si>
    <t>Termination/</t>
  </si>
  <si>
    <t>Terms and basis for the supply</t>
  </si>
  <si>
    <t>agreement</t>
  </si>
  <si>
    <t>of</t>
  </si>
  <si>
    <t>renewal</t>
  </si>
  <si>
    <t>date</t>
  </si>
  <si>
    <t>2014-15</t>
  </si>
  <si>
    <t>IWNLBWI1 - ANH</t>
  </si>
  <si>
    <t>IWNLBWI2 - ANH</t>
  </si>
  <si>
    <t>IWNLBWI5 - ANH</t>
  </si>
  <si>
    <t>IWNLBWI6 - ANH</t>
  </si>
  <si>
    <t>IWNLBWI7 - ANH</t>
  </si>
  <si>
    <t>IWNLBWI8 - ANH</t>
  </si>
  <si>
    <t>IWNLBWI9 - ANH</t>
  </si>
  <si>
    <t>Company Name:  Independent Water Networks Limited (IWNL)</t>
  </si>
  <si>
    <t>IWNLBSSR1 - ANH</t>
  </si>
  <si>
    <t>IWNLBSSR5 - ANH</t>
  </si>
  <si>
    <t>IWNLBSSR6 - ANH</t>
  </si>
  <si>
    <t>IWNLBSSR7 - ANH</t>
  </si>
  <si>
    <t>IWNLBSSR8 - ANH</t>
  </si>
  <si>
    <t>IWNLBSSR9 - ANH</t>
  </si>
  <si>
    <t>None</t>
  </si>
  <si>
    <t>There are no special agreements for potable water supply</t>
  </si>
  <si>
    <t>There are no special agreements for sewerage services</t>
  </si>
  <si>
    <t>There are no special agreements for trade effluent services</t>
  </si>
  <si>
    <t>Special Agreement Information</t>
  </si>
  <si>
    <t>Bulk Supply Information</t>
  </si>
  <si>
    <t>IWNLBWI10 - ANH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</si>
</sst>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_);\(#,##0\)"/>
    <numFmt numFmtId="166" formatCode="&quot;$&quot;#,##0.00_);[Red]\(&quot;$&quot;#,##0.00\)"/>
    <numFmt numFmtId="167" formatCode="_-&quot;$&quot;* #,##0_-;\-&quot;$&quot;* #,##0_-;_-&quot;$&quot;* &quot;-&quot;_-;_-@_-"/>
    <numFmt numFmtId="168" formatCode="_-&quot;$&quot;* #,##0.00_-;\-&quot;$&quot;* #,##0.00_-;_-&quot;$&quot;* &quot;-&quot;??_-;_-@_-"/>
  </numFmts>
  <fonts count="58">
    <font>
      <sz val="12"/>
      <name val="Arial MT"/>
      <family val="0"/>
    </font>
    <font>
      <sz val="11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6"/>
      <color indexed="49"/>
      <name val="Arial Rounded MT Bold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4"/>
      <name val="Arial Rounded MT Bold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/>
      <top/>
      <bottom/>
    </border>
    <border>
      <left/>
      <right/>
      <top style="thin">
        <color indexed="18"/>
      </top>
      <bottom style="thin">
        <color indexed="18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8"/>
      </right>
      <top/>
      <bottom/>
    </border>
    <border>
      <left/>
      <right/>
      <top style="thin">
        <color indexed="62"/>
      </top>
      <bottom style="thin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9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3" borderId="1">
      <alignment horizontal="center"/>
      <protection locked="0"/>
    </xf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2" fillId="28" borderId="0" applyNumberFormat="0" applyBorder="0" applyAlignment="0" applyProtection="0"/>
    <xf numFmtId="37" fontId="5" fillId="29" borderId="2">
      <alignment horizontal="left"/>
      <protection/>
    </xf>
    <xf numFmtId="37" fontId="6" fillId="29" borderId="3">
      <alignment/>
      <protection/>
    </xf>
    <xf numFmtId="0" fontId="4" fillId="29" borderId="4" applyNumberFormat="0" applyBorder="0">
      <alignment/>
      <protection/>
    </xf>
    <xf numFmtId="0" fontId="43" fillId="30" borderId="5" applyNumberFormat="0" applyAlignment="0" applyProtection="0"/>
    <xf numFmtId="0" fontId="44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38" fontId="7" fillId="33" borderId="0" applyNumberFormat="0" applyBorder="0" applyAlignment="0" applyProtection="0"/>
    <xf numFmtId="0" fontId="8" fillId="29" borderId="7">
      <alignment/>
      <protection/>
    </xf>
    <xf numFmtId="37" fontId="4" fillId="29" borderId="0">
      <alignment horizontal="right"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4" borderId="5" applyNumberFormat="0" applyAlignment="0" applyProtection="0"/>
    <xf numFmtId="10" fontId="7" fillId="35" borderId="11" applyNumberFormat="0" applyBorder="0" applyAlignment="0" applyProtection="0"/>
    <xf numFmtId="0" fontId="51" fillId="0" borderId="12" applyNumberFormat="0" applyFill="0" applyAlignment="0" applyProtection="0"/>
    <xf numFmtId="0" fontId="52" fillId="36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7" borderId="13" applyNumberFormat="0" applyFont="0" applyAlignment="0" applyProtection="0"/>
    <xf numFmtId="0" fontId="3" fillId="3" borderId="1">
      <alignment horizontal="center"/>
      <protection locked="0"/>
    </xf>
    <xf numFmtId="0" fontId="11" fillId="3" borderId="1">
      <alignment horizontal="left" wrapText="1"/>
      <protection locked="0"/>
    </xf>
    <xf numFmtId="0" fontId="53" fillId="30" borderId="14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37" fontId="12" fillId="38" borderId="16">
      <alignment/>
      <protection/>
    </xf>
    <xf numFmtId="0" fontId="13" fillId="0" borderId="17">
      <alignment horizontal="right"/>
      <protection/>
    </xf>
  </cellStyleXfs>
  <cellXfs count="167">
    <xf numFmtId="0" fontId="0" fillId="2" borderId="0" xfId="0" applyNumberFormat="1" applyAlignment="1">
      <alignment/>
    </xf>
    <xf numFmtId="0" fontId="14" fillId="0" borderId="0" xfId="75" applyNumberFormat="1" applyFont="1" applyAlignment="1">
      <alignment vertical="center"/>
      <protection/>
    </xf>
    <xf numFmtId="0" fontId="4" fillId="0" borderId="0" xfId="75">
      <alignment/>
      <protection/>
    </xf>
    <xf numFmtId="0" fontId="15" fillId="0" borderId="0" xfId="75" applyNumberFormat="1" applyFont="1" applyAlignment="1">
      <alignment vertical="center"/>
      <protection/>
    </xf>
    <xf numFmtId="0" fontId="16" fillId="0" borderId="0" xfId="75" applyNumberFormat="1" applyFont="1" applyAlignment="1">
      <alignment vertical="center"/>
      <protection/>
    </xf>
    <xf numFmtId="3" fontId="15" fillId="0" borderId="0" xfId="75" applyNumberFormat="1" applyFont="1" applyAlignment="1">
      <alignment vertical="center"/>
      <protection/>
    </xf>
    <xf numFmtId="165" fontId="15" fillId="0" borderId="0" xfId="75" applyNumberFormat="1" applyFont="1" applyAlignment="1">
      <alignment vertical="center"/>
      <protection/>
    </xf>
    <xf numFmtId="0" fontId="4" fillId="0" borderId="0" xfId="75" applyFont="1">
      <alignment/>
      <protection/>
    </xf>
    <xf numFmtId="164" fontId="17" fillId="0" borderId="0" xfId="75" applyNumberFormat="1" applyFont="1" applyBorder="1" applyAlignment="1">
      <alignment horizontal="right"/>
      <protection/>
    </xf>
    <xf numFmtId="0" fontId="18" fillId="0" borderId="0" xfId="75" applyFont="1">
      <alignment/>
      <protection/>
    </xf>
    <xf numFmtId="164" fontId="1" fillId="0" borderId="0" xfId="75" applyNumberFormat="1" applyFont="1" applyBorder="1" applyAlignment="1">
      <alignment horizontal="right"/>
      <protection/>
    </xf>
    <xf numFmtId="0" fontId="4" fillId="0" borderId="0" xfId="75" applyBorder="1">
      <alignment/>
      <protection/>
    </xf>
    <xf numFmtId="0" fontId="18" fillId="0" borderId="0" xfId="73" applyFont="1" applyAlignment="1">
      <alignment vertical="top" wrapText="1"/>
      <protection/>
    </xf>
    <xf numFmtId="0" fontId="18" fillId="0" borderId="18" xfId="73" applyFont="1" applyBorder="1" applyAlignment="1">
      <alignment vertical="top" wrapText="1"/>
      <protection/>
    </xf>
    <xf numFmtId="165" fontId="1" fillId="0" borderId="0" xfId="73" applyNumberFormat="1" applyFont="1" applyFill="1" applyBorder="1" applyAlignment="1">
      <alignment horizontal="right" vertical="top" wrapText="1"/>
      <protection/>
    </xf>
    <xf numFmtId="0" fontId="18" fillId="0" borderId="0" xfId="73" applyFont="1" applyBorder="1" applyAlignment="1">
      <alignment vertical="top" wrapText="1"/>
      <protection/>
    </xf>
    <xf numFmtId="165" fontId="1" fillId="0" borderId="0" xfId="73" applyNumberFormat="1" applyFont="1" applyBorder="1" applyAlignment="1">
      <alignment horizontal="left" vertical="top" wrapText="1"/>
      <protection/>
    </xf>
    <xf numFmtId="0" fontId="18" fillId="0" borderId="19" xfId="73" applyFont="1" applyBorder="1" applyAlignment="1">
      <alignment vertical="top" wrapText="1"/>
      <protection/>
    </xf>
    <xf numFmtId="0" fontId="18" fillId="0" borderId="20" xfId="73" applyFont="1" applyBorder="1" applyAlignment="1">
      <alignment vertical="top" wrapText="1"/>
      <protection/>
    </xf>
    <xf numFmtId="0" fontId="18" fillId="0" borderId="18" xfId="75" applyFont="1" applyBorder="1">
      <alignment/>
      <protection/>
    </xf>
    <xf numFmtId="0" fontId="18" fillId="0" borderId="19" xfId="75" applyFont="1" applyBorder="1">
      <alignment/>
      <protection/>
    </xf>
    <xf numFmtId="0" fontId="18" fillId="0" borderId="20" xfId="75" applyFont="1" applyBorder="1">
      <alignment/>
      <protection/>
    </xf>
    <xf numFmtId="165" fontId="18" fillId="0" borderId="18" xfId="73" applyNumberFormat="1" applyFont="1" applyFill="1" applyBorder="1" applyAlignment="1">
      <alignment horizontal="right" vertical="top" wrapText="1"/>
      <protection/>
    </xf>
    <xf numFmtId="165" fontId="18" fillId="0" borderId="19" xfId="73" applyNumberFormat="1" applyFont="1" applyFill="1" applyBorder="1" applyAlignment="1">
      <alignment horizontal="right" vertical="top" wrapText="1"/>
      <protection/>
    </xf>
    <xf numFmtId="0" fontId="23" fillId="0" borderId="0" xfId="75" applyNumberFormat="1" applyFont="1" applyAlignment="1">
      <alignment vertical="center"/>
      <protection/>
    </xf>
    <xf numFmtId="0" fontId="57" fillId="0" borderId="0" xfId="75" applyNumberFormat="1" applyFont="1" applyAlignment="1">
      <alignment vertical="center"/>
      <protection/>
    </xf>
    <xf numFmtId="0" fontId="18" fillId="0" borderId="21" xfId="73" applyFont="1" applyBorder="1" applyAlignment="1">
      <alignment vertical="top" wrapText="1"/>
      <protection/>
    </xf>
    <xf numFmtId="0" fontId="18" fillId="0" borderId="22" xfId="73" applyFont="1" applyBorder="1" applyAlignment="1">
      <alignment vertical="top" wrapText="1"/>
      <protection/>
    </xf>
    <xf numFmtId="0" fontId="18" fillId="0" borderId="23" xfId="73" applyFont="1" applyBorder="1" applyAlignment="1">
      <alignment vertical="top" wrapText="1"/>
      <protection/>
    </xf>
    <xf numFmtId="0" fontId="20" fillId="39" borderId="21" xfId="75" applyNumberFormat="1" applyFont="1" applyFill="1" applyBorder="1" applyAlignment="1">
      <alignment horizontal="left" vertical="center"/>
      <protection/>
    </xf>
    <xf numFmtId="0" fontId="21" fillId="39" borderId="24" xfId="73" applyNumberFormat="1" applyFont="1" applyFill="1" applyBorder="1" applyAlignment="1">
      <alignment horizontal="center" vertical="top"/>
      <protection/>
    </xf>
    <xf numFmtId="0" fontId="21" fillId="39" borderId="25" xfId="73" applyNumberFormat="1" applyFont="1" applyFill="1" applyBorder="1" applyAlignment="1">
      <alignment horizontal="centerContinuous" vertical="top"/>
      <protection/>
    </xf>
    <xf numFmtId="0" fontId="21" fillId="39" borderId="24" xfId="73" applyNumberFormat="1" applyFont="1" applyFill="1" applyBorder="1" applyAlignment="1">
      <alignment horizontal="centerContinuous" vertical="top"/>
      <protection/>
    </xf>
    <xf numFmtId="0" fontId="21" fillId="39" borderId="26" xfId="73" applyNumberFormat="1" applyFont="1" applyFill="1" applyBorder="1" applyAlignment="1">
      <alignment horizontal="centerContinuous" vertical="top"/>
      <protection/>
    </xf>
    <xf numFmtId="0" fontId="21" fillId="39" borderId="27" xfId="73" applyNumberFormat="1" applyFont="1" applyFill="1" applyBorder="1" applyAlignment="1">
      <alignment horizontal="center" vertical="top"/>
      <protection/>
    </xf>
    <xf numFmtId="0" fontId="21" fillId="39" borderId="28" xfId="73" applyNumberFormat="1" applyFont="1" applyFill="1" applyBorder="1" applyAlignment="1">
      <alignment horizontal="center" vertical="top"/>
      <protection/>
    </xf>
    <xf numFmtId="0" fontId="21" fillId="39" borderId="29" xfId="73" applyNumberFormat="1" applyFont="1" applyFill="1" applyBorder="1" applyAlignment="1">
      <alignment horizontal="center" vertical="top"/>
      <protection/>
    </xf>
    <xf numFmtId="0" fontId="21" fillId="39" borderId="30" xfId="73" applyNumberFormat="1" applyFont="1" applyFill="1" applyBorder="1" applyAlignment="1">
      <alignment horizontal="center" vertical="top"/>
      <protection/>
    </xf>
    <xf numFmtId="0" fontId="21" fillId="39" borderId="31" xfId="73" applyNumberFormat="1" applyFont="1" applyFill="1" applyBorder="1" applyAlignment="1">
      <alignment horizontal="center" vertical="top"/>
      <protection/>
    </xf>
    <xf numFmtId="0" fontId="21" fillId="39" borderId="22" xfId="75" applyNumberFormat="1" applyFont="1" applyFill="1" applyBorder="1" applyAlignment="1">
      <alignment horizontal="right" vertical="center"/>
      <protection/>
    </xf>
    <xf numFmtId="0" fontId="21" fillId="39" borderId="23" xfId="75" applyNumberFormat="1" applyFont="1" applyFill="1" applyBorder="1" applyAlignment="1">
      <alignment horizontal="right" vertical="center"/>
      <protection/>
    </xf>
    <xf numFmtId="0" fontId="21" fillId="39" borderId="32" xfId="75" applyNumberFormat="1" applyFont="1" applyFill="1" applyBorder="1" applyAlignment="1">
      <alignment horizontal="left"/>
      <protection/>
    </xf>
    <xf numFmtId="165" fontId="21" fillId="39" borderId="0" xfId="75" applyNumberFormat="1" applyFont="1" applyFill="1" applyBorder="1" applyAlignment="1">
      <alignment horizontal="right"/>
      <protection/>
    </xf>
    <xf numFmtId="164" fontId="21" fillId="39" borderId="0" xfId="75" applyNumberFormat="1" applyFont="1" applyFill="1" applyBorder="1" applyAlignment="1">
      <alignment horizontal="right"/>
      <protection/>
    </xf>
    <xf numFmtId="165" fontId="21" fillId="39" borderId="33" xfId="75" applyNumberFormat="1" applyFont="1" applyFill="1" applyBorder="1" applyAlignment="1">
      <alignment horizontal="right"/>
      <protection/>
    </xf>
    <xf numFmtId="0" fontId="20" fillId="39" borderId="32" xfId="75" applyNumberFormat="1" applyFont="1" applyFill="1" applyBorder="1" applyAlignment="1">
      <alignment horizontal="left"/>
      <protection/>
    </xf>
    <xf numFmtId="0" fontId="21" fillId="39" borderId="34" xfId="75" applyNumberFormat="1" applyFont="1" applyFill="1" applyBorder="1" applyAlignment="1">
      <alignment horizontal="left"/>
      <protection/>
    </xf>
    <xf numFmtId="165" fontId="21" fillId="39" borderId="35" xfId="75" applyNumberFormat="1" applyFont="1" applyFill="1" applyBorder="1" applyAlignment="1">
      <alignment horizontal="right"/>
      <protection/>
    </xf>
    <xf numFmtId="164" fontId="21" fillId="39" borderId="35" xfId="75" applyNumberFormat="1" applyFont="1" applyFill="1" applyBorder="1" applyAlignment="1">
      <alignment horizontal="right"/>
      <protection/>
    </xf>
    <xf numFmtId="165" fontId="21" fillId="39" borderId="36" xfId="75" applyNumberFormat="1" applyFont="1" applyFill="1" applyBorder="1" applyAlignment="1">
      <alignment horizontal="right"/>
      <protection/>
    </xf>
    <xf numFmtId="0" fontId="21" fillId="39" borderId="37" xfId="0" applyNumberFormat="1" applyFont="1" applyFill="1" applyBorder="1" applyAlignment="1">
      <alignment horizontal="center" vertical="center"/>
    </xf>
    <xf numFmtId="0" fontId="21" fillId="39" borderId="38" xfId="0" applyNumberFormat="1" applyFont="1" applyFill="1" applyBorder="1" applyAlignment="1">
      <alignment horizontal="center" vertical="center"/>
    </xf>
    <xf numFmtId="0" fontId="21" fillId="39" borderId="39" xfId="0" applyNumberFormat="1" applyFont="1" applyFill="1" applyBorder="1" applyAlignment="1">
      <alignment horizontal="centerContinuous" vertical="center"/>
    </xf>
    <xf numFmtId="0" fontId="21" fillId="39" borderId="40" xfId="0" applyNumberFormat="1" applyFont="1" applyFill="1" applyBorder="1" applyAlignment="1">
      <alignment horizontal="centerContinuous" vertical="center"/>
    </xf>
    <xf numFmtId="0" fontId="21" fillId="39" borderId="41" xfId="0" applyNumberFormat="1" applyFont="1" applyFill="1" applyBorder="1" applyAlignment="1">
      <alignment horizontal="centerContinuous" vertical="center"/>
    </xf>
    <xf numFmtId="0" fontId="21" fillId="39" borderId="42" xfId="0" applyNumberFormat="1" applyFont="1" applyFill="1" applyBorder="1" applyAlignment="1">
      <alignment horizontal="center" vertical="center"/>
    </xf>
    <xf numFmtId="0" fontId="21" fillId="39" borderId="28" xfId="0" applyNumberFormat="1" applyFont="1" applyFill="1" applyBorder="1" applyAlignment="1">
      <alignment horizontal="center" vertical="center"/>
    </xf>
    <xf numFmtId="0" fontId="21" fillId="39" borderId="19" xfId="0" applyNumberFormat="1" applyFont="1" applyFill="1" applyBorder="1" applyAlignment="1">
      <alignment horizontal="center" vertical="center"/>
    </xf>
    <xf numFmtId="0" fontId="21" fillId="39" borderId="0" xfId="0" applyNumberFormat="1" applyFont="1" applyFill="1" applyBorder="1" applyAlignment="1">
      <alignment horizontal="center" vertical="center"/>
    </xf>
    <xf numFmtId="0" fontId="21" fillId="39" borderId="27" xfId="0" applyNumberFormat="1" applyFont="1" applyFill="1" applyBorder="1" applyAlignment="1">
      <alignment horizontal="center" vertical="center"/>
    </xf>
    <xf numFmtId="0" fontId="21" fillId="39" borderId="27" xfId="0" applyNumberFormat="1" applyFont="1" applyFill="1" applyBorder="1" applyAlignment="1">
      <alignment horizontal="centerContinuous" vertical="center"/>
    </xf>
    <xf numFmtId="0" fontId="21" fillId="39" borderId="43" xfId="0" applyNumberFormat="1" applyFont="1" applyFill="1" applyBorder="1" applyAlignment="1">
      <alignment horizontal="left" vertical="center"/>
    </xf>
    <xf numFmtId="165" fontId="21" fillId="39" borderId="0" xfId="0" applyNumberFormat="1" applyFont="1" applyFill="1" applyBorder="1" applyAlignment="1">
      <alignment horizontal="right" vertical="center"/>
    </xf>
    <xf numFmtId="165" fontId="21" fillId="39" borderId="44" xfId="0" applyNumberFormat="1" applyFont="1" applyFill="1" applyBorder="1" applyAlignment="1">
      <alignment horizontal="right" vertical="center"/>
    </xf>
    <xf numFmtId="165" fontId="21" fillId="39" borderId="45" xfId="0" applyNumberFormat="1" applyFont="1" applyFill="1" applyBorder="1" applyAlignment="1">
      <alignment horizontal="right" vertical="center"/>
    </xf>
    <xf numFmtId="0" fontId="21" fillId="39" borderId="32" xfId="0" applyNumberFormat="1" applyFont="1" applyFill="1" applyBorder="1" applyAlignment="1">
      <alignment horizontal="left" vertical="center"/>
    </xf>
    <xf numFmtId="0" fontId="21" fillId="39" borderId="34" xfId="0" applyNumberFormat="1" applyFont="1" applyFill="1" applyBorder="1" applyAlignment="1">
      <alignment horizontal="left" vertical="center"/>
    </xf>
    <xf numFmtId="165" fontId="21" fillId="39" borderId="35" xfId="0" applyNumberFormat="1" applyFont="1" applyFill="1" applyBorder="1" applyAlignment="1">
      <alignment horizontal="right" vertical="center"/>
    </xf>
    <xf numFmtId="165" fontId="21" fillId="39" borderId="36" xfId="0" applyNumberFormat="1" applyFont="1" applyFill="1" applyBorder="1" applyAlignment="1">
      <alignment horizontal="right" vertical="center"/>
    </xf>
    <xf numFmtId="0" fontId="21" fillId="39" borderId="21" xfId="75" applyNumberFormat="1" applyFont="1" applyFill="1" applyBorder="1" applyAlignment="1">
      <alignment horizontal="right" vertical="center"/>
      <protection/>
    </xf>
    <xf numFmtId="0" fontId="21" fillId="39" borderId="32" xfId="73" applyNumberFormat="1" applyFont="1" applyFill="1" applyBorder="1" applyAlignment="1">
      <alignment horizontal="centerContinuous" vertical="top"/>
      <protection/>
    </xf>
    <xf numFmtId="0" fontId="21" fillId="39" borderId="28" xfId="73" applyNumberFormat="1" applyFont="1" applyFill="1" applyBorder="1" applyAlignment="1">
      <alignment horizontal="centerContinuous" vertical="top"/>
      <protection/>
    </xf>
    <xf numFmtId="0" fontId="21" fillId="39" borderId="29" xfId="73" applyNumberFormat="1" applyFont="1" applyFill="1" applyBorder="1" applyAlignment="1">
      <alignment horizontal="centerContinuous" vertical="top"/>
      <protection/>
    </xf>
    <xf numFmtId="0" fontId="21" fillId="39" borderId="32" xfId="73" applyNumberFormat="1" applyFont="1" applyFill="1" applyBorder="1" applyAlignment="1">
      <alignment horizontal="center" vertical="top"/>
      <protection/>
    </xf>
    <xf numFmtId="0" fontId="21" fillId="39" borderId="34" xfId="73" applyNumberFormat="1" applyFont="1" applyFill="1" applyBorder="1" applyAlignment="1">
      <alignment horizontal="center" vertical="top"/>
      <protection/>
    </xf>
    <xf numFmtId="165" fontId="21" fillId="39" borderId="32" xfId="75" applyNumberFormat="1" applyFont="1" applyFill="1" applyBorder="1" applyAlignment="1">
      <alignment horizontal="right"/>
      <protection/>
    </xf>
    <xf numFmtId="165" fontId="21" fillId="39" borderId="34" xfId="75" applyNumberFormat="1" applyFont="1" applyFill="1" applyBorder="1" applyAlignment="1">
      <alignment horizontal="right"/>
      <protection/>
    </xf>
    <xf numFmtId="0" fontId="20" fillId="39" borderId="43" xfId="75" applyNumberFormat="1" applyFont="1" applyFill="1" applyBorder="1" applyAlignment="1">
      <alignment horizontal="left"/>
      <protection/>
    </xf>
    <xf numFmtId="0" fontId="21" fillId="39" borderId="44" xfId="75" applyNumberFormat="1" applyFont="1" applyFill="1" applyBorder="1" applyAlignment="1">
      <alignment horizontal="right"/>
      <protection/>
    </xf>
    <xf numFmtId="0" fontId="21" fillId="39" borderId="45" xfId="75" applyNumberFormat="1" applyFont="1" applyFill="1" applyBorder="1" applyAlignment="1">
      <alignment horizontal="right"/>
      <protection/>
    </xf>
    <xf numFmtId="0" fontId="21" fillId="39" borderId="42" xfId="75" applyNumberFormat="1" applyFont="1" applyFill="1" applyBorder="1" applyAlignment="1">
      <alignment horizontal="center" vertical="center"/>
      <protection/>
    </xf>
    <xf numFmtId="0" fontId="21" fillId="39" borderId="37" xfId="75" applyNumberFormat="1" applyFont="1" applyFill="1" applyBorder="1" applyAlignment="1">
      <alignment horizontal="centerContinuous" vertical="center"/>
      <protection/>
    </xf>
    <xf numFmtId="0" fontId="21" fillId="39" borderId="25" xfId="75" applyNumberFormat="1" applyFont="1" applyFill="1" applyBorder="1" applyAlignment="1">
      <alignment horizontal="centerContinuous" vertical="center"/>
      <protection/>
    </xf>
    <xf numFmtId="0" fontId="21" fillId="39" borderId="42" xfId="75" applyNumberFormat="1" applyFont="1" applyFill="1" applyBorder="1" applyAlignment="1">
      <alignment horizontal="centerContinuous" vertical="center"/>
      <protection/>
    </xf>
    <xf numFmtId="0" fontId="21" fillId="39" borderId="46" xfId="75" applyNumberFormat="1" applyFont="1" applyFill="1" applyBorder="1" applyAlignment="1">
      <alignment horizontal="centerContinuous" vertical="center"/>
      <protection/>
    </xf>
    <xf numFmtId="0" fontId="21" fillId="39" borderId="27" xfId="75" applyNumberFormat="1" applyFont="1" applyFill="1" applyBorder="1" applyAlignment="1">
      <alignment horizontal="center" vertical="center"/>
      <protection/>
    </xf>
    <xf numFmtId="0" fontId="21" fillId="39" borderId="28" xfId="75" applyNumberFormat="1" applyFont="1" applyFill="1" applyBorder="1" applyAlignment="1">
      <alignment horizontal="center" vertical="center"/>
      <protection/>
    </xf>
    <xf numFmtId="0" fontId="21" fillId="39" borderId="29" xfId="75" applyNumberFormat="1" applyFont="1" applyFill="1" applyBorder="1" applyAlignment="1">
      <alignment horizontal="center" vertical="center"/>
      <protection/>
    </xf>
    <xf numFmtId="0" fontId="20" fillId="39" borderId="37" xfId="75" applyNumberFormat="1" applyFont="1" applyFill="1" applyBorder="1" applyAlignment="1">
      <alignment/>
      <protection/>
    </xf>
    <xf numFmtId="0" fontId="21" fillId="39" borderId="47" xfId="75" applyNumberFormat="1" applyFont="1" applyFill="1" applyBorder="1" applyAlignment="1">
      <alignment horizontal="right"/>
      <protection/>
    </xf>
    <xf numFmtId="0" fontId="21" fillId="39" borderId="48" xfId="75" applyNumberFormat="1" applyFont="1" applyFill="1" applyBorder="1" applyAlignment="1">
      <alignment horizontal="right"/>
      <protection/>
    </xf>
    <xf numFmtId="0" fontId="21" fillId="39" borderId="42" xfId="73" applyNumberFormat="1" applyFont="1" applyFill="1" applyBorder="1" applyAlignment="1">
      <alignment horizontal="center" vertical="top"/>
      <protection/>
    </xf>
    <xf numFmtId="0" fontId="21" fillId="39" borderId="37" xfId="73" applyNumberFormat="1" applyFont="1" applyFill="1" applyBorder="1" applyAlignment="1">
      <alignment horizontal="centerContinuous" vertical="top"/>
      <protection/>
    </xf>
    <xf numFmtId="0" fontId="21" fillId="39" borderId="42" xfId="73" applyNumberFormat="1" applyFont="1" applyFill="1" applyBorder="1" applyAlignment="1">
      <alignment horizontal="centerContinuous" vertical="top"/>
      <protection/>
    </xf>
    <xf numFmtId="0" fontId="21" fillId="39" borderId="46" xfId="73" applyNumberFormat="1" applyFont="1" applyFill="1" applyBorder="1" applyAlignment="1">
      <alignment horizontal="centerContinuous" vertical="top"/>
      <protection/>
    </xf>
    <xf numFmtId="17" fontId="18" fillId="0" borderId="18" xfId="73" applyNumberFormat="1" applyFont="1" applyBorder="1" applyAlignment="1">
      <alignment vertical="top" wrapText="1"/>
      <protection/>
    </xf>
    <xf numFmtId="17" fontId="18" fillId="0" borderId="19" xfId="73" applyNumberFormat="1" applyFont="1" applyBorder="1" applyAlignment="1">
      <alignment vertical="top" wrapText="1"/>
      <protection/>
    </xf>
    <xf numFmtId="17" fontId="18" fillId="0" borderId="20" xfId="73" applyNumberFormat="1" applyFont="1" applyBorder="1" applyAlignment="1">
      <alignment vertical="top" wrapText="1"/>
      <protection/>
    </xf>
    <xf numFmtId="0" fontId="21" fillId="39" borderId="43" xfId="73" applyNumberFormat="1" applyFont="1" applyFill="1" applyBorder="1" applyAlignment="1">
      <alignment horizontal="centerContinuous" vertical="top"/>
      <protection/>
    </xf>
    <xf numFmtId="0" fontId="21" fillId="0" borderId="19" xfId="73" applyNumberFormat="1" applyFont="1" applyFill="1" applyBorder="1" applyAlignment="1">
      <alignment horizontal="center" vertical="top"/>
      <protection/>
    </xf>
    <xf numFmtId="165" fontId="20" fillId="40" borderId="0" xfId="75" applyNumberFormat="1" applyFont="1" applyFill="1" applyBorder="1" applyAlignment="1">
      <alignment horizontal="right"/>
      <protection/>
    </xf>
    <xf numFmtId="165" fontId="20" fillId="40" borderId="33" xfId="75" applyNumberFormat="1" applyFont="1" applyFill="1" applyBorder="1" applyAlignment="1">
      <alignment horizontal="right"/>
      <protection/>
    </xf>
    <xf numFmtId="0" fontId="18" fillId="37" borderId="18" xfId="73" applyFont="1" applyFill="1" applyBorder="1" applyAlignment="1">
      <alignment vertical="top" wrapText="1"/>
      <protection/>
    </xf>
    <xf numFmtId="164" fontId="18" fillId="37" borderId="18" xfId="73" applyNumberFormat="1" applyFont="1" applyFill="1" applyBorder="1" applyAlignment="1">
      <alignment horizontal="right" vertical="top" wrapText="1"/>
      <protection/>
    </xf>
    <xf numFmtId="165" fontId="18" fillId="37" borderId="18" xfId="73" applyNumberFormat="1" applyFont="1" applyFill="1" applyBorder="1" applyAlignment="1">
      <alignment horizontal="right" vertical="top" wrapText="1"/>
      <protection/>
    </xf>
    <xf numFmtId="0" fontId="18" fillId="37" borderId="19" xfId="73" applyFont="1" applyFill="1" applyBorder="1" applyAlignment="1">
      <alignment vertical="top" wrapText="1"/>
      <protection/>
    </xf>
    <xf numFmtId="164" fontId="18" fillId="37" borderId="19" xfId="73" applyNumberFormat="1" applyFont="1" applyFill="1" applyBorder="1" applyAlignment="1">
      <alignment horizontal="right" vertical="top" wrapText="1"/>
      <protection/>
    </xf>
    <xf numFmtId="165" fontId="18" fillId="37" borderId="19" xfId="73" applyNumberFormat="1" applyFont="1" applyFill="1" applyBorder="1" applyAlignment="1">
      <alignment horizontal="right" vertical="top" wrapText="1"/>
      <protection/>
    </xf>
    <xf numFmtId="3" fontId="18" fillId="37" borderId="0" xfId="73" applyNumberFormat="1" applyFont="1" applyFill="1" applyBorder="1" applyAlignment="1">
      <alignment horizontal="right" vertical="top" wrapText="1"/>
      <protection/>
    </xf>
    <xf numFmtId="3" fontId="20" fillId="40" borderId="0" xfId="75" applyNumberFormat="1" applyFont="1" applyFill="1" applyBorder="1" applyAlignment="1">
      <alignment horizontal="right"/>
      <protection/>
    </xf>
    <xf numFmtId="3" fontId="18" fillId="37" borderId="18" xfId="73" applyNumberFormat="1" applyFont="1" applyFill="1" applyBorder="1" applyAlignment="1">
      <alignment horizontal="right" vertical="top" wrapText="1"/>
      <protection/>
    </xf>
    <xf numFmtId="3" fontId="18" fillId="37" borderId="19" xfId="73" applyNumberFormat="1" applyFont="1" applyFill="1" applyBorder="1" applyAlignment="1">
      <alignment horizontal="right" vertical="top" wrapText="1"/>
      <protection/>
    </xf>
    <xf numFmtId="3" fontId="21" fillId="40" borderId="33" xfId="75" applyNumberFormat="1" applyFont="1" applyFill="1" applyBorder="1" applyAlignment="1">
      <alignment horizontal="right"/>
      <protection/>
    </xf>
    <xf numFmtId="0" fontId="17" fillId="37" borderId="18" xfId="75" applyNumberFormat="1" applyFont="1" applyFill="1" applyBorder="1" applyAlignment="1">
      <alignment horizontal="left"/>
      <protection/>
    </xf>
    <xf numFmtId="0" fontId="17" fillId="37" borderId="19" xfId="75" applyNumberFormat="1" applyFont="1" applyFill="1" applyBorder="1" applyAlignment="1">
      <alignment horizontal="left"/>
      <protection/>
    </xf>
    <xf numFmtId="0" fontId="18" fillId="37" borderId="20" xfId="73" applyFont="1" applyFill="1" applyBorder="1" applyAlignment="1">
      <alignment vertical="top" wrapText="1"/>
      <protection/>
    </xf>
    <xf numFmtId="0" fontId="18" fillId="37" borderId="43" xfId="73" applyFont="1" applyFill="1" applyBorder="1" applyAlignment="1">
      <alignment vertical="top" wrapText="1"/>
      <protection/>
    </xf>
    <xf numFmtId="3" fontId="18" fillId="37" borderId="44" xfId="73" applyNumberFormat="1" applyFont="1" applyFill="1" applyBorder="1" applyAlignment="1">
      <alignment horizontal="right" vertical="top" wrapText="1"/>
      <protection/>
    </xf>
    <xf numFmtId="164" fontId="18" fillId="37" borderId="44" xfId="73" applyNumberFormat="1" applyFont="1" applyFill="1" applyBorder="1" applyAlignment="1">
      <alignment horizontal="right" vertical="top" wrapText="1"/>
      <protection/>
    </xf>
    <xf numFmtId="165" fontId="18" fillId="37" borderId="44" xfId="73" applyNumberFormat="1" applyFont="1" applyFill="1" applyBorder="1" applyAlignment="1">
      <alignment horizontal="right" vertical="top" wrapText="1"/>
      <protection/>
    </xf>
    <xf numFmtId="3" fontId="18" fillId="37" borderId="45" xfId="73" applyNumberFormat="1" applyFont="1" applyFill="1" applyBorder="1" applyAlignment="1">
      <alignment horizontal="right" vertical="top" wrapText="1"/>
      <protection/>
    </xf>
    <xf numFmtId="0" fontId="18" fillId="37" borderId="34" xfId="73" applyFont="1" applyFill="1" applyBorder="1" applyAlignment="1">
      <alignment vertical="top" wrapText="1"/>
      <protection/>
    </xf>
    <xf numFmtId="3" fontId="18" fillId="37" borderId="35" xfId="73" applyNumberFormat="1" applyFont="1" applyFill="1" applyBorder="1" applyAlignment="1">
      <alignment horizontal="right" vertical="top" wrapText="1"/>
      <protection/>
    </xf>
    <xf numFmtId="164" fontId="18" fillId="37" borderId="35" xfId="73" applyNumberFormat="1" applyFont="1" applyFill="1" applyBorder="1" applyAlignment="1">
      <alignment horizontal="right" vertical="top" wrapText="1"/>
      <protection/>
    </xf>
    <xf numFmtId="165" fontId="18" fillId="37" borderId="35" xfId="73" applyNumberFormat="1" applyFont="1" applyFill="1" applyBorder="1" applyAlignment="1">
      <alignment horizontal="right" vertical="top" wrapText="1"/>
      <protection/>
    </xf>
    <xf numFmtId="3" fontId="18" fillId="37" borderId="36" xfId="73" applyNumberFormat="1" applyFont="1" applyFill="1" applyBorder="1" applyAlignment="1">
      <alignment horizontal="right" vertical="top" wrapText="1"/>
      <protection/>
    </xf>
    <xf numFmtId="0" fontId="18" fillId="37" borderId="43" xfId="75" applyFont="1" applyFill="1" applyBorder="1">
      <alignment/>
      <protection/>
    </xf>
    <xf numFmtId="165" fontId="1" fillId="37" borderId="44" xfId="75" applyNumberFormat="1" applyFont="1" applyFill="1" applyBorder="1" applyAlignment="1">
      <alignment horizontal="right" vertical="top"/>
      <protection/>
    </xf>
    <xf numFmtId="164" fontId="1" fillId="37" borderId="44" xfId="75" applyNumberFormat="1" applyFont="1" applyFill="1" applyBorder="1" applyAlignment="1">
      <alignment horizontal="right" vertical="top" wrapText="1"/>
      <protection/>
    </xf>
    <xf numFmtId="165" fontId="1" fillId="37" borderId="44" xfId="75" applyNumberFormat="1" applyFont="1" applyFill="1" applyBorder="1" applyAlignment="1">
      <alignment horizontal="right" vertical="top" wrapText="1"/>
      <protection/>
    </xf>
    <xf numFmtId="165" fontId="1" fillId="37" borderId="45" xfId="75" applyNumberFormat="1" applyFont="1" applyFill="1" applyBorder="1" applyAlignment="1">
      <alignment horizontal="right" vertical="top" wrapText="1"/>
      <protection/>
    </xf>
    <xf numFmtId="0" fontId="18" fillId="37" borderId="34" xfId="75" applyFont="1" applyFill="1" applyBorder="1">
      <alignment/>
      <protection/>
    </xf>
    <xf numFmtId="165" fontId="1" fillId="37" borderId="35" xfId="75" applyNumberFormat="1" applyFont="1" applyFill="1" applyBorder="1" applyAlignment="1">
      <alignment horizontal="right" vertical="top"/>
      <protection/>
    </xf>
    <xf numFmtId="164" fontId="1" fillId="37" borderId="35" xfId="75" applyNumberFormat="1" applyFont="1" applyFill="1" applyBorder="1" applyAlignment="1">
      <alignment horizontal="right" vertical="top" wrapText="1"/>
      <protection/>
    </xf>
    <xf numFmtId="165" fontId="1" fillId="37" borderId="35" xfId="75" applyNumberFormat="1" applyFont="1" applyFill="1" applyBorder="1" applyAlignment="1">
      <alignment horizontal="right" vertical="top" wrapText="1"/>
      <protection/>
    </xf>
    <xf numFmtId="165" fontId="1" fillId="37" borderId="36" xfId="75" applyNumberFormat="1" applyFont="1" applyFill="1" applyBorder="1" applyAlignment="1">
      <alignment horizontal="right" vertical="top" wrapText="1"/>
      <protection/>
    </xf>
    <xf numFmtId="0" fontId="23" fillId="0" borderId="0" xfId="75" applyNumberFormat="1" applyFont="1" applyAlignment="1">
      <alignment horizontal="center" vertical="center"/>
      <protection/>
    </xf>
    <xf numFmtId="0" fontId="21" fillId="39" borderId="49" xfId="75" applyNumberFormat="1" applyFont="1" applyFill="1" applyBorder="1" applyAlignment="1">
      <alignment vertical="center" wrapText="1"/>
      <protection/>
    </xf>
    <xf numFmtId="0" fontId="22" fillId="39" borderId="50" xfId="75" applyFont="1" applyFill="1" applyBorder="1" applyAlignment="1">
      <alignment vertical="center" wrapText="1"/>
      <protection/>
    </xf>
    <xf numFmtId="0" fontId="22" fillId="39" borderId="51" xfId="75" applyFont="1" applyFill="1" applyBorder="1" applyAlignment="1">
      <alignment vertical="center" wrapText="1"/>
      <protection/>
    </xf>
    <xf numFmtId="0" fontId="17" fillId="0" borderId="21" xfId="75" applyNumberFormat="1" applyFont="1" applyBorder="1" applyAlignment="1">
      <alignment horizontal="center"/>
      <protection/>
    </xf>
    <xf numFmtId="0" fontId="17" fillId="0" borderId="22" xfId="75" applyNumberFormat="1" applyFont="1" applyBorder="1" applyAlignment="1">
      <alignment horizontal="center"/>
      <protection/>
    </xf>
    <xf numFmtId="0" fontId="17" fillId="0" borderId="23" xfId="75" applyNumberFormat="1" applyFont="1" applyBorder="1" applyAlignment="1">
      <alignment horizontal="center"/>
      <protection/>
    </xf>
    <xf numFmtId="0" fontId="20" fillId="39" borderId="21" xfId="75" applyNumberFormat="1" applyFont="1" applyFill="1" applyBorder="1" applyAlignment="1">
      <alignment horizontal="left"/>
      <protection/>
    </xf>
    <xf numFmtId="0" fontId="20" fillId="39" borderId="22" xfId="75" applyNumberFormat="1" applyFont="1" applyFill="1" applyBorder="1" applyAlignment="1">
      <alignment horizontal="left"/>
      <protection/>
    </xf>
    <xf numFmtId="0" fontId="20" fillId="39" borderId="23" xfId="75" applyNumberFormat="1" applyFont="1" applyFill="1" applyBorder="1" applyAlignment="1">
      <alignment horizontal="left"/>
      <protection/>
    </xf>
    <xf numFmtId="0" fontId="19" fillId="0" borderId="34" xfId="75" applyNumberFormat="1" applyFont="1" applyBorder="1" applyAlignment="1">
      <alignment horizontal="center"/>
      <protection/>
    </xf>
    <xf numFmtId="0" fontId="19" fillId="0" borderId="35" xfId="75" applyNumberFormat="1" applyFont="1" applyBorder="1" applyAlignment="1">
      <alignment horizontal="center"/>
      <protection/>
    </xf>
    <xf numFmtId="0" fontId="19" fillId="0" borderId="36" xfId="75" applyNumberFormat="1" applyFont="1" applyBorder="1" applyAlignment="1">
      <alignment horizontal="center"/>
      <protection/>
    </xf>
    <xf numFmtId="0" fontId="18" fillId="37" borderId="32" xfId="73" applyFont="1" applyFill="1" applyBorder="1" applyAlignment="1">
      <alignment horizontal="center" vertical="top" wrapText="1"/>
      <protection/>
    </xf>
    <xf numFmtId="0" fontId="18" fillId="37" borderId="0" xfId="73" applyFont="1" applyFill="1" applyBorder="1" applyAlignment="1">
      <alignment horizontal="center" vertical="top" wrapText="1"/>
      <protection/>
    </xf>
    <xf numFmtId="0" fontId="18" fillId="37" borderId="33" xfId="73" applyFont="1" applyFill="1" applyBorder="1" applyAlignment="1">
      <alignment horizontal="center" vertical="top" wrapText="1"/>
      <protection/>
    </xf>
    <xf numFmtId="0" fontId="18" fillId="37" borderId="32" xfId="75" applyFont="1" applyFill="1" applyBorder="1" applyAlignment="1">
      <alignment horizontal="center"/>
      <protection/>
    </xf>
    <xf numFmtId="0" fontId="18" fillId="37" borderId="0" xfId="75" applyFont="1" applyFill="1" applyBorder="1" applyAlignment="1">
      <alignment horizontal="center"/>
      <protection/>
    </xf>
    <xf numFmtId="0" fontId="18" fillId="37" borderId="33" xfId="75" applyFont="1" applyFill="1" applyBorder="1" applyAlignment="1">
      <alignment horizontal="center"/>
      <protection/>
    </xf>
    <xf numFmtId="0" fontId="18" fillId="0" borderId="21" xfId="73" applyFont="1" applyBorder="1" applyAlignment="1">
      <alignment horizontal="center" vertical="top" wrapText="1"/>
      <protection/>
    </xf>
    <xf numFmtId="0" fontId="18" fillId="0" borderId="22" xfId="73" applyFont="1" applyBorder="1" applyAlignment="1">
      <alignment horizontal="center" vertical="top" wrapText="1"/>
      <protection/>
    </xf>
    <xf numFmtId="0" fontId="18" fillId="0" borderId="23" xfId="73" applyFont="1" applyBorder="1" applyAlignment="1">
      <alignment horizontal="center" vertical="top" wrapText="1"/>
      <protection/>
    </xf>
    <xf numFmtId="0" fontId="4" fillId="0" borderId="21" xfId="75" applyBorder="1" applyAlignment="1">
      <alignment horizontal="center"/>
      <protection/>
    </xf>
    <xf numFmtId="0" fontId="4" fillId="0" borderId="22" xfId="75" applyBorder="1" applyAlignment="1">
      <alignment horizontal="center"/>
      <protection/>
    </xf>
    <xf numFmtId="0" fontId="4" fillId="0" borderId="23" xfId="75" applyBorder="1" applyAlignment="1">
      <alignment horizontal="center"/>
      <protection/>
    </xf>
    <xf numFmtId="0" fontId="21" fillId="39" borderId="42" xfId="75" applyNumberFormat="1" applyFont="1" applyFill="1" applyBorder="1" applyAlignment="1">
      <alignment vertical="center" wrapText="1"/>
      <protection/>
    </xf>
    <xf numFmtId="0" fontId="22" fillId="39" borderId="27" xfId="75" applyFont="1" applyFill="1" applyBorder="1" applyAlignment="1">
      <alignment vertical="center" wrapText="1"/>
      <protection/>
    </xf>
    <xf numFmtId="0" fontId="22" fillId="39" borderId="52" xfId="75" applyFont="1" applyFill="1" applyBorder="1" applyAlignment="1">
      <alignment vertical="center" wrapText="1"/>
      <protection/>
    </xf>
    <xf numFmtId="0" fontId="4" fillId="0" borderId="53" xfId="75" applyNumberFormat="1" applyBorder="1" applyAlignment="1">
      <alignment horizontal="center"/>
      <protection/>
    </xf>
    <xf numFmtId="0" fontId="4" fillId="0" borderId="39" xfId="75" applyNumberFormat="1" applyBorder="1" applyAlignment="1">
      <alignment horizontal="center"/>
      <protection/>
    </xf>
    <xf numFmtId="0" fontId="4" fillId="0" borderId="54" xfId="75" applyNumberFormat="1" applyBorder="1" applyAlignment="1">
      <alignment horizontal="center"/>
      <protection/>
    </xf>
  </cellXfs>
  <cellStyles count="78">
    <cellStyle name="Normal" xfId="0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Grey" xfId="53"/>
    <cellStyle name="Header" xfId="54"/>
    <cellStyle name="Header3rdlevel" xfId="55"/>
    <cellStyle name="Heading 1" xfId="56"/>
    <cellStyle name="Heading 2" xfId="57"/>
    <cellStyle name="Heading 3" xfId="58"/>
    <cellStyle name="Heading 4" xfId="59"/>
    <cellStyle name="Input" xfId="60"/>
    <cellStyle name="Input [yellow]" xfId="61"/>
    <cellStyle name="Linked Cell" xfId="62"/>
    <cellStyle name="Neutral" xfId="63"/>
    <cellStyle name="NJS" xfId="64"/>
    <cellStyle name="Normal - Style1" xfId="65"/>
    <cellStyle name="Normal - Style2" xfId="66"/>
    <cellStyle name="Normal - Style3" xfId="67"/>
    <cellStyle name="Normal - Style4" xfId="68"/>
    <cellStyle name="Normal - Style5" xfId="69"/>
    <cellStyle name="Normal - Style6" xfId="70"/>
    <cellStyle name="Normal - Style7" xfId="71"/>
    <cellStyle name="Normal - Style8" xfId="72"/>
    <cellStyle name="Normal 2" xfId="73"/>
    <cellStyle name="Normal 2 2" xfId="74"/>
    <cellStyle name="Normal_Revised SAICS for water and for sewerage" xfId="75"/>
    <cellStyle name="Note" xfId="76"/>
    <cellStyle name="NUMBER BOX" xfId="77"/>
    <cellStyle name="OTHER (TEXT BOX)" xfId="78"/>
    <cellStyle name="Output" xfId="79"/>
    <cellStyle name="Percent" xfId="80"/>
    <cellStyle name="Percent [2]" xfId="81"/>
    <cellStyle name="Style 1" xfId="82"/>
    <cellStyle name="Title" xfId="83"/>
    <cellStyle name="Total" xfId="84"/>
    <cellStyle name="Tusental (0)_pldt" xfId="85"/>
    <cellStyle name="Tusental_pldt" xfId="86"/>
    <cellStyle name="Valuta (0)_pldt" xfId="87"/>
    <cellStyle name="Valuta_pldt" xfId="88"/>
    <cellStyle name="Warning Text" xfId="89"/>
    <cellStyle name="white_text_on_blue" xfId="90"/>
    <cellStyle name="year_formats_pink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0"/>
  <sheetViews>
    <sheetView tabSelected="1" zoomScale="96" zoomScaleNormal="96" zoomScalePageLayoutView="0" workbookViewId="0" topLeftCell="A19">
      <selection activeCell="A19" sqref="A1:A16384"/>
    </sheetView>
  </sheetViews>
  <sheetFormatPr defaultColWidth="7.21484375" defaultRowHeight="15"/>
  <cols>
    <col min="1" max="1" width="24.88671875" style="2" customWidth="1"/>
    <col min="2" max="2" width="37.5546875" style="2" customWidth="1"/>
    <col min="3" max="15" width="15.21484375" style="2" customWidth="1"/>
    <col min="16" max="17" width="7.21484375" style="2" customWidth="1"/>
    <col min="18" max="20" width="15.21484375" style="2" customWidth="1"/>
    <col min="21" max="21" width="77.88671875" style="2" customWidth="1"/>
    <col min="22" max="22" width="7.21484375" style="2" customWidth="1"/>
    <col min="23" max="16384" width="7.21484375" style="2" customWidth="1"/>
  </cols>
  <sheetData>
    <row r="2" ht="21" customHeight="1">
      <c r="B2" s="25" t="s">
        <v>66</v>
      </c>
    </row>
    <row r="3" spans="2:15" ht="21" customHeight="1">
      <c r="B3" s="136" t="s">
        <v>77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21" customHeight="1">
      <c r="A4" s="9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>
      <c r="A5" s="9"/>
      <c r="B5" s="24" t="s">
        <v>42</v>
      </c>
      <c r="C5" s="3"/>
      <c r="D5" s="3"/>
      <c r="E5" s="3"/>
      <c r="F5" s="3"/>
      <c r="G5" s="3"/>
      <c r="H5" s="5"/>
      <c r="I5" s="3"/>
      <c r="J5" s="3"/>
      <c r="K5" s="3"/>
      <c r="L5" s="6"/>
      <c r="M5" s="3"/>
      <c r="N5" s="3"/>
      <c r="O5" s="3"/>
    </row>
    <row r="6" spans="2:15" ht="20.2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1" ht="16.5">
      <c r="B7" s="29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R7" s="69"/>
      <c r="S7" s="39"/>
      <c r="T7" s="39"/>
      <c r="U7" s="40"/>
    </row>
    <row r="8" spans="2:21" ht="15">
      <c r="B8" s="137" t="s">
        <v>1</v>
      </c>
      <c r="C8" s="30" t="s">
        <v>2</v>
      </c>
      <c r="D8" s="31" t="s">
        <v>3</v>
      </c>
      <c r="E8" s="31" t="s">
        <v>4</v>
      </c>
      <c r="F8" s="31" t="s">
        <v>6</v>
      </c>
      <c r="G8" s="32" t="s">
        <v>5</v>
      </c>
      <c r="H8" s="31" t="s">
        <v>3</v>
      </c>
      <c r="I8" s="31" t="s">
        <v>4</v>
      </c>
      <c r="J8" s="31" t="s">
        <v>6</v>
      </c>
      <c r="K8" s="32" t="s">
        <v>5</v>
      </c>
      <c r="L8" s="31" t="s">
        <v>3</v>
      </c>
      <c r="M8" s="31" t="s">
        <v>4</v>
      </c>
      <c r="N8" s="31" t="s">
        <v>6</v>
      </c>
      <c r="O8" s="33" t="s">
        <v>5</v>
      </c>
      <c r="R8" s="70" t="s">
        <v>50</v>
      </c>
      <c r="S8" s="71" t="s">
        <v>51</v>
      </c>
      <c r="T8" s="72" t="s">
        <v>52</v>
      </c>
      <c r="U8" s="72" t="s">
        <v>53</v>
      </c>
    </row>
    <row r="9" spans="2:24" ht="15">
      <c r="B9" s="138"/>
      <c r="C9" s="34" t="s">
        <v>7</v>
      </c>
      <c r="D9" s="35" t="s">
        <v>8</v>
      </c>
      <c r="E9" s="35" t="s">
        <v>9</v>
      </c>
      <c r="F9" s="35" t="s">
        <v>11</v>
      </c>
      <c r="G9" s="34" t="s">
        <v>10</v>
      </c>
      <c r="H9" s="35" t="s">
        <v>8</v>
      </c>
      <c r="I9" s="35" t="s">
        <v>9</v>
      </c>
      <c r="J9" s="35" t="s">
        <v>11</v>
      </c>
      <c r="K9" s="34" t="s">
        <v>12</v>
      </c>
      <c r="L9" s="35" t="s">
        <v>8</v>
      </c>
      <c r="M9" s="35" t="s">
        <v>9</v>
      </c>
      <c r="N9" s="35" t="s">
        <v>11</v>
      </c>
      <c r="O9" s="36" t="s">
        <v>13</v>
      </c>
      <c r="Q9" s="11"/>
      <c r="R9" s="73" t="s">
        <v>54</v>
      </c>
      <c r="S9" s="35" t="s">
        <v>55</v>
      </c>
      <c r="T9" s="36" t="s">
        <v>56</v>
      </c>
      <c r="U9" s="36"/>
      <c r="V9" s="11"/>
      <c r="W9" s="11"/>
      <c r="X9" s="11"/>
    </row>
    <row r="10" spans="2:24" ht="15">
      <c r="B10" s="139"/>
      <c r="C10" s="37" t="s">
        <v>48</v>
      </c>
      <c r="D10" s="37" t="s">
        <v>48</v>
      </c>
      <c r="E10" s="37" t="s">
        <v>48</v>
      </c>
      <c r="F10" s="37" t="s">
        <v>48</v>
      </c>
      <c r="G10" s="37" t="s">
        <v>48</v>
      </c>
      <c r="H10" s="37" t="s">
        <v>49</v>
      </c>
      <c r="I10" s="37" t="s">
        <v>49</v>
      </c>
      <c r="J10" s="37" t="s">
        <v>49</v>
      </c>
      <c r="K10" s="37" t="s">
        <v>49</v>
      </c>
      <c r="L10" s="37" t="s">
        <v>58</v>
      </c>
      <c r="M10" s="37" t="s">
        <v>58</v>
      </c>
      <c r="N10" s="37" t="s">
        <v>58</v>
      </c>
      <c r="O10" s="38" t="s">
        <v>58</v>
      </c>
      <c r="Q10" s="11"/>
      <c r="R10" s="74"/>
      <c r="S10" s="37" t="s">
        <v>54</v>
      </c>
      <c r="T10" s="38" t="s">
        <v>57</v>
      </c>
      <c r="U10" s="38"/>
      <c r="V10" s="11"/>
      <c r="W10" s="11"/>
      <c r="X10" s="11"/>
    </row>
    <row r="11" spans="2:24" s="12" customFormat="1" ht="14.25">
      <c r="B11" s="116"/>
      <c r="C11" s="117"/>
      <c r="D11" s="118"/>
      <c r="E11" s="119"/>
      <c r="F11" s="119"/>
      <c r="G11" s="117"/>
      <c r="H11" s="118"/>
      <c r="I11" s="119"/>
      <c r="J11" s="119"/>
      <c r="K11" s="117"/>
      <c r="L11" s="118"/>
      <c r="M11" s="119"/>
      <c r="N11" s="119"/>
      <c r="O11" s="120"/>
      <c r="P11" s="14"/>
      <c r="Q11" s="15"/>
      <c r="R11" s="22"/>
      <c r="S11" s="22"/>
      <c r="T11" s="22"/>
      <c r="U11" s="22"/>
      <c r="V11" s="16"/>
      <c r="W11" s="15"/>
      <c r="X11" s="15"/>
    </row>
    <row r="12" spans="2:24" s="12" customFormat="1" ht="28.5" customHeight="1">
      <c r="B12" s="149" t="s">
        <v>74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P12" s="14"/>
      <c r="Q12" s="15"/>
      <c r="R12" s="23"/>
      <c r="S12" s="23"/>
      <c r="T12" s="23"/>
      <c r="U12" s="23"/>
      <c r="V12" s="16"/>
      <c r="W12" s="15"/>
      <c r="X12" s="15"/>
    </row>
    <row r="13" spans="2:24" s="12" customFormat="1" ht="14.25">
      <c r="B13" s="121"/>
      <c r="C13" s="122"/>
      <c r="D13" s="123"/>
      <c r="E13" s="124"/>
      <c r="F13" s="124"/>
      <c r="G13" s="122"/>
      <c r="H13" s="123"/>
      <c r="I13" s="124"/>
      <c r="J13" s="124"/>
      <c r="K13" s="122"/>
      <c r="L13" s="123"/>
      <c r="M13" s="124"/>
      <c r="N13" s="124"/>
      <c r="O13" s="125"/>
      <c r="P13" s="14"/>
      <c r="Q13" s="15"/>
      <c r="R13" s="23"/>
      <c r="S13" s="23"/>
      <c r="T13" s="23"/>
      <c r="U13" s="23"/>
      <c r="V13" s="16"/>
      <c r="W13" s="15"/>
      <c r="X13" s="15"/>
    </row>
    <row r="14" spans="2:24" s="12" customFormat="1" ht="14.25" customHeight="1"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7"/>
      <c r="P14" s="14"/>
      <c r="Q14" s="15"/>
      <c r="R14" s="158"/>
      <c r="S14" s="159"/>
      <c r="T14" s="159"/>
      <c r="U14" s="160"/>
      <c r="V14" s="16"/>
      <c r="W14" s="15"/>
      <c r="X14" s="15"/>
    </row>
    <row r="15" spans="2:24" ht="15" customHeight="1">
      <c r="B15" s="41"/>
      <c r="C15" s="42"/>
      <c r="D15" s="43"/>
      <c r="E15" s="42"/>
      <c r="F15" s="42"/>
      <c r="G15" s="42"/>
      <c r="H15" s="43"/>
      <c r="I15" s="42"/>
      <c r="J15" s="42"/>
      <c r="K15" s="42"/>
      <c r="L15" s="43"/>
      <c r="M15" s="42"/>
      <c r="N15" s="42"/>
      <c r="O15" s="44"/>
      <c r="P15" s="7"/>
      <c r="Q15" s="11"/>
      <c r="R15" s="75"/>
      <c r="S15" s="42"/>
      <c r="T15" s="42"/>
      <c r="U15" s="44"/>
      <c r="V15" s="11"/>
      <c r="W15" s="11"/>
      <c r="X15" s="11"/>
    </row>
    <row r="16" spans="2:24" ht="16.5">
      <c r="B16" s="45" t="s">
        <v>47</v>
      </c>
      <c r="C16" s="109">
        <f>SUM(C11:C13)</f>
        <v>0</v>
      </c>
      <c r="D16" s="43"/>
      <c r="E16" s="42"/>
      <c r="F16" s="42"/>
      <c r="G16" s="109">
        <f>SUM(G11:G13)</f>
        <v>0</v>
      </c>
      <c r="H16" s="43"/>
      <c r="I16" s="42"/>
      <c r="J16" s="42"/>
      <c r="K16" s="109">
        <f>SUM(K11:K13)</f>
        <v>0</v>
      </c>
      <c r="L16" s="43"/>
      <c r="M16" s="42"/>
      <c r="N16" s="42"/>
      <c r="O16" s="112">
        <f>SUM(O11:O13)</f>
        <v>0</v>
      </c>
      <c r="Q16" s="11"/>
      <c r="R16" s="75"/>
      <c r="S16" s="42"/>
      <c r="T16" s="42"/>
      <c r="U16" s="44"/>
      <c r="V16" s="11"/>
      <c r="W16" s="11"/>
      <c r="X16" s="11"/>
    </row>
    <row r="17" spans="2:21" ht="15">
      <c r="B17" s="46"/>
      <c r="C17" s="47"/>
      <c r="D17" s="48"/>
      <c r="E17" s="47"/>
      <c r="F17" s="47"/>
      <c r="G17" s="47"/>
      <c r="H17" s="48"/>
      <c r="I17" s="47"/>
      <c r="J17" s="47"/>
      <c r="K17" s="47"/>
      <c r="L17" s="48"/>
      <c r="M17" s="47"/>
      <c r="N17" s="47"/>
      <c r="O17" s="49"/>
      <c r="R17" s="76"/>
      <c r="S17" s="47"/>
      <c r="T17" s="47"/>
      <c r="U17" s="49"/>
    </row>
    <row r="18" spans="2:21" ht="15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2"/>
      <c r="R18" s="158"/>
      <c r="S18" s="159"/>
      <c r="T18" s="159"/>
      <c r="U18" s="160"/>
    </row>
    <row r="19" spans="2:21" ht="16.5">
      <c r="B19" s="143" t="s">
        <v>14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5"/>
      <c r="R19" s="69"/>
      <c r="S19" s="39"/>
      <c r="T19" s="39"/>
      <c r="U19" s="40"/>
    </row>
    <row r="20" spans="2:21" ht="15">
      <c r="B20" s="137" t="s">
        <v>15</v>
      </c>
      <c r="C20" s="30" t="s">
        <v>2</v>
      </c>
      <c r="D20" s="31" t="s">
        <v>3</v>
      </c>
      <c r="E20" s="31" t="s">
        <v>4</v>
      </c>
      <c r="F20" s="31" t="s">
        <v>6</v>
      </c>
      <c r="G20" s="32" t="s">
        <v>5</v>
      </c>
      <c r="H20" s="31" t="s">
        <v>3</v>
      </c>
      <c r="I20" s="31" t="s">
        <v>4</v>
      </c>
      <c r="J20" s="31" t="s">
        <v>6</v>
      </c>
      <c r="K20" s="32" t="s">
        <v>5</v>
      </c>
      <c r="L20" s="31" t="s">
        <v>3</v>
      </c>
      <c r="M20" s="31" t="s">
        <v>4</v>
      </c>
      <c r="N20" s="31" t="s">
        <v>6</v>
      </c>
      <c r="O20" s="33" t="s">
        <v>5</v>
      </c>
      <c r="R20" s="70" t="s">
        <v>50</v>
      </c>
      <c r="S20" s="71" t="s">
        <v>51</v>
      </c>
      <c r="T20" s="72" t="s">
        <v>52</v>
      </c>
      <c r="U20" s="72" t="s">
        <v>53</v>
      </c>
    </row>
    <row r="21" spans="2:21" ht="15">
      <c r="B21" s="138"/>
      <c r="C21" s="34" t="s">
        <v>7</v>
      </c>
      <c r="D21" s="35" t="s">
        <v>8</v>
      </c>
      <c r="E21" s="35" t="s">
        <v>9</v>
      </c>
      <c r="F21" s="35" t="s">
        <v>11</v>
      </c>
      <c r="G21" s="34" t="s">
        <v>10</v>
      </c>
      <c r="H21" s="35" t="s">
        <v>8</v>
      </c>
      <c r="I21" s="35" t="s">
        <v>9</v>
      </c>
      <c r="J21" s="35" t="s">
        <v>11</v>
      </c>
      <c r="K21" s="34" t="s">
        <v>12</v>
      </c>
      <c r="L21" s="35" t="s">
        <v>8</v>
      </c>
      <c r="M21" s="35" t="s">
        <v>9</v>
      </c>
      <c r="N21" s="35" t="s">
        <v>11</v>
      </c>
      <c r="O21" s="36" t="s">
        <v>13</v>
      </c>
      <c r="R21" s="73" t="s">
        <v>54</v>
      </c>
      <c r="S21" s="35" t="s">
        <v>55</v>
      </c>
      <c r="T21" s="36" t="s">
        <v>56</v>
      </c>
      <c r="U21" s="36"/>
    </row>
    <row r="22" spans="2:21" ht="15">
      <c r="B22" s="138"/>
      <c r="C22" s="37" t="s">
        <v>48</v>
      </c>
      <c r="D22" s="37" t="s">
        <v>48</v>
      </c>
      <c r="E22" s="37" t="s">
        <v>48</v>
      </c>
      <c r="F22" s="37" t="s">
        <v>48</v>
      </c>
      <c r="G22" s="37" t="s">
        <v>48</v>
      </c>
      <c r="H22" s="37" t="s">
        <v>49</v>
      </c>
      <c r="I22" s="37" t="s">
        <v>49</v>
      </c>
      <c r="J22" s="37" t="s">
        <v>49</v>
      </c>
      <c r="K22" s="37" t="s">
        <v>49</v>
      </c>
      <c r="L22" s="37" t="s">
        <v>58</v>
      </c>
      <c r="M22" s="37" t="s">
        <v>58</v>
      </c>
      <c r="N22" s="37" t="s">
        <v>58</v>
      </c>
      <c r="O22" s="38" t="s">
        <v>58</v>
      </c>
      <c r="R22" s="74"/>
      <c r="S22" s="37" t="s">
        <v>54</v>
      </c>
      <c r="T22" s="38" t="s">
        <v>57</v>
      </c>
      <c r="U22" s="38"/>
    </row>
    <row r="23" spans="2:24" s="12" customFormat="1" ht="14.25">
      <c r="B23" s="116"/>
      <c r="C23" s="117"/>
      <c r="D23" s="118"/>
      <c r="E23" s="119"/>
      <c r="F23" s="119"/>
      <c r="G23" s="117"/>
      <c r="H23" s="118"/>
      <c r="I23" s="119"/>
      <c r="J23" s="119"/>
      <c r="K23" s="117"/>
      <c r="L23" s="118"/>
      <c r="M23" s="119"/>
      <c r="N23" s="119"/>
      <c r="O23" s="120"/>
      <c r="P23" s="14"/>
      <c r="Q23" s="15"/>
      <c r="R23" s="13"/>
      <c r="S23" s="95"/>
      <c r="T23" s="13"/>
      <c r="U23" s="95"/>
      <c r="V23" s="16"/>
      <c r="W23" s="15"/>
      <c r="X23" s="15"/>
    </row>
    <row r="24" spans="2:24" s="12" customFormat="1" ht="14.25">
      <c r="B24" s="149" t="s">
        <v>74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1"/>
      <c r="P24" s="14"/>
      <c r="Q24" s="15"/>
      <c r="R24" s="17"/>
      <c r="S24" s="96"/>
      <c r="T24" s="17"/>
      <c r="U24" s="96"/>
      <c r="V24" s="16"/>
      <c r="W24" s="15"/>
      <c r="X24" s="15"/>
    </row>
    <row r="25" spans="2:24" s="12" customFormat="1" ht="14.25">
      <c r="B25" s="121"/>
      <c r="C25" s="122"/>
      <c r="D25" s="123"/>
      <c r="E25" s="124"/>
      <c r="F25" s="124"/>
      <c r="G25" s="122"/>
      <c r="H25" s="123"/>
      <c r="I25" s="124"/>
      <c r="J25" s="124"/>
      <c r="K25" s="122"/>
      <c r="L25" s="123"/>
      <c r="M25" s="124"/>
      <c r="N25" s="124"/>
      <c r="O25" s="125"/>
      <c r="P25" s="14"/>
      <c r="Q25" s="15"/>
      <c r="R25" s="18"/>
      <c r="S25" s="97"/>
      <c r="T25" s="18"/>
      <c r="U25" s="97"/>
      <c r="V25" s="16"/>
      <c r="W25" s="15"/>
      <c r="X25" s="15"/>
    </row>
    <row r="26" spans="2:21" s="9" customFormat="1" ht="14.25"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  <c r="R26" s="26"/>
      <c r="S26" s="27"/>
      <c r="T26" s="27"/>
      <c r="U26" s="28"/>
    </row>
    <row r="27" spans="2:21" ht="15">
      <c r="B27" s="41"/>
      <c r="C27" s="42"/>
      <c r="D27" s="43"/>
      <c r="E27" s="42"/>
      <c r="F27" s="42"/>
      <c r="G27" s="42"/>
      <c r="H27" s="43"/>
      <c r="I27" s="42"/>
      <c r="J27" s="42"/>
      <c r="K27" s="42"/>
      <c r="L27" s="43"/>
      <c r="M27" s="42"/>
      <c r="N27" s="42"/>
      <c r="O27" s="44"/>
      <c r="P27" s="7"/>
      <c r="R27" s="75"/>
      <c r="S27" s="42"/>
      <c r="T27" s="42"/>
      <c r="U27" s="44"/>
    </row>
    <row r="28" spans="2:21" ht="16.5">
      <c r="B28" s="45" t="s">
        <v>47</v>
      </c>
      <c r="C28" s="109">
        <f>SUM(C23:C25)</f>
        <v>0</v>
      </c>
      <c r="D28" s="43"/>
      <c r="E28" s="42"/>
      <c r="F28" s="42"/>
      <c r="G28" s="109">
        <f>SUM(G23:G25)</f>
        <v>0</v>
      </c>
      <c r="H28" s="43"/>
      <c r="I28" s="42"/>
      <c r="J28" s="42"/>
      <c r="K28" s="109">
        <f>SUM(K23:K25)</f>
        <v>0</v>
      </c>
      <c r="L28" s="43"/>
      <c r="M28" s="42"/>
      <c r="N28" s="42"/>
      <c r="O28" s="112">
        <f>SUM(O23:O25)</f>
        <v>0</v>
      </c>
      <c r="P28" s="7"/>
      <c r="R28" s="75"/>
      <c r="S28" s="42"/>
      <c r="T28" s="42"/>
      <c r="U28" s="44"/>
    </row>
    <row r="29" spans="2:21" ht="15">
      <c r="B29" s="46"/>
      <c r="C29" s="47"/>
      <c r="D29" s="48"/>
      <c r="E29" s="47"/>
      <c r="F29" s="47"/>
      <c r="G29" s="47"/>
      <c r="H29" s="48"/>
      <c r="I29" s="47"/>
      <c r="J29" s="47"/>
      <c r="K29" s="47"/>
      <c r="L29" s="48"/>
      <c r="M29" s="47"/>
      <c r="N29" s="47"/>
      <c r="O29" s="49"/>
      <c r="P29" s="7"/>
      <c r="R29" s="76"/>
      <c r="S29" s="47"/>
      <c r="T29" s="47"/>
      <c r="U29" s="49"/>
    </row>
    <row r="30" ht="12.75">
      <c r="P30" s="7"/>
    </row>
    <row r="31" ht="12.75">
      <c r="P31" s="7"/>
    </row>
    <row r="32" spans="2:15" ht="19.5">
      <c r="B32" s="24" t="s">
        <v>43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5" spans="2:21" ht="15">
      <c r="B35" s="137" t="s">
        <v>20</v>
      </c>
      <c r="C35" s="30" t="s">
        <v>2</v>
      </c>
      <c r="D35" s="31" t="s">
        <v>3</v>
      </c>
      <c r="E35" s="31" t="s">
        <v>4</v>
      </c>
      <c r="F35" s="31" t="s">
        <v>6</v>
      </c>
      <c r="G35" s="32" t="s">
        <v>5</v>
      </c>
      <c r="H35" s="31" t="s">
        <v>3</v>
      </c>
      <c r="I35" s="31" t="s">
        <v>4</v>
      </c>
      <c r="J35" s="31" t="s">
        <v>6</v>
      </c>
      <c r="K35" s="32" t="s">
        <v>5</v>
      </c>
      <c r="L35" s="31" t="s">
        <v>3</v>
      </c>
      <c r="M35" s="31" t="s">
        <v>4</v>
      </c>
      <c r="N35" s="31" t="s">
        <v>6</v>
      </c>
      <c r="O35" s="33" t="s">
        <v>5</v>
      </c>
      <c r="R35" s="98" t="s">
        <v>50</v>
      </c>
      <c r="S35" s="31" t="s">
        <v>51</v>
      </c>
      <c r="T35" s="33" t="s">
        <v>52</v>
      </c>
      <c r="U35" s="33" t="s">
        <v>53</v>
      </c>
    </row>
    <row r="36" spans="2:21" ht="15">
      <c r="B36" s="138"/>
      <c r="C36" s="34" t="s">
        <v>7</v>
      </c>
      <c r="D36" s="35" t="s">
        <v>8</v>
      </c>
      <c r="E36" s="35" t="s">
        <v>9</v>
      </c>
      <c r="F36" s="35" t="s">
        <v>11</v>
      </c>
      <c r="G36" s="34" t="s">
        <v>10</v>
      </c>
      <c r="H36" s="35" t="s">
        <v>8</v>
      </c>
      <c r="I36" s="35" t="s">
        <v>9</v>
      </c>
      <c r="J36" s="35" t="s">
        <v>11</v>
      </c>
      <c r="K36" s="34" t="s">
        <v>12</v>
      </c>
      <c r="L36" s="35" t="s">
        <v>8</v>
      </c>
      <c r="M36" s="35" t="s">
        <v>9</v>
      </c>
      <c r="N36" s="35" t="s">
        <v>11</v>
      </c>
      <c r="O36" s="36" t="s">
        <v>13</v>
      </c>
      <c r="R36" s="73" t="s">
        <v>54</v>
      </c>
      <c r="S36" s="35" t="s">
        <v>55</v>
      </c>
      <c r="T36" s="36" t="s">
        <v>56</v>
      </c>
      <c r="U36" s="36"/>
    </row>
    <row r="37" spans="2:21" ht="15">
      <c r="B37" s="139"/>
      <c r="C37" s="37" t="s">
        <v>48</v>
      </c>
      <c r="D37" s="37" t="s">
        <v>48</v>
      </c>
      <c r="E37" s="37" t="s">
        <v>48</v>
      </c>
      <c r="F37" s="37" t="s">
        <v>48</v>
      </c>
      <c r="G37" s="37" t="s">
        <v>48</v>
      </c>
      <c r="H37" s="37" t="s">
        <v>49</v>
      </c>
      <c r="I37" s="37" t="s">
        <v>49</v>
      </c>
      <c r="J37" s="37" t="s">
        <v>49</v>
      </c>
      <c r="K37" s="37" t="s">
        <v>49</v>
      </c>
      <c r="L37" s="37" t="s">
        <v>58</v>
      </c>
      <c r="M37" s="37" t="s">
        <v>58</v>
      </c>
      <c r="N37" s="37" t="s">
        <v>58</v>
      </c>
      <c r="O37" s="38" t="s">
        <v>58</v>
      </c>
      <c r="R37" s="74"/>
      <c r="S37" s="37" t="s">
        <v>54</v>
      </c>
      <c r="T37" s="38" t="s">
        <v>57</v>
      </c>
      <c r="U37" s="38"/>
    </row>
    <row r="38" spans="2:24" s="12" customFormat="1" ht="14.25">
      <c r="B38" s="116"/>
      <c r="C38" s="117"/>
      <c r="D38" s="118"/>
      <c r="E38" s="119"/>
      <c r="F38" s="119"/>
      <c r="G38" s="117"/>
      <c r="H38" s="118"/>
      <c r="I38" s="119"/>
      <c r="J38" s="119"/>
      <c r="K38" s="117"/>
      <c r="L38" s="118"/>
      <c r="M38" s="119"/>
      <c r="N38" s="119"/>
      <c r="O38" s="120"/>
      <c r="P38" s="14"/>
      <c r="Q38" s="15"/>
      <c r="R38" s="13"/>
      <c r="S38" s="13"/>
      <c r="T38" s="13"/>
      <c r="U38" s="13"/>
      <c r="V38" s="16"/>
      <c r="W38" s="15"/>
      <c r="X38" s="15"/>
    </row>
    <row r="39" spans="2:24" s="12" customFormat="1" ht="15">
      <c r="B39" s="149" t="s">
        <v>75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1"/>
      <c r="P39" s="14"/>
      <c r="Q39" s="15"/>
      <c r="R39" s="99"/>
      <c r="S39" s="99"/>
      <c r="T39" s="99"/>
      <c r="U39" s="99"/>
      <c r="V39" s="16"/>
      <c r="W39" s="15"/>
      <c r="X39" s="15"/>
    </row>
    <row r="40" spans="2:24" s="12" customFormat="1" ht="14.25">
      <c r="B40" s="121"/>
      <c r="C40" s="122"/>
      <c r="D40" s="123"/>
      <c r="E40" s="124"/>
      <c r="F40" s="124"/>
      <c r="G40" s="122"/>
      <c r="H40" s="123"/>
      <c r="I40" s="124"/>
      <c r="J40" s="124"/>
      <c r="K40" s="122"/>
      <c r="L40" s="123"/>
      <c r="M40" s="124"/>
      <c r="N40" s="124"/>
      <c r="O40" s="125"/>
      <c r="P40" s="14"/>
      <c r="Q40" s="15"/>
      <c r="R40" s="18"/>
      <c r="S40" s="97"/>
      <c r="T40" s="18"/>
      <c r="U40" s="97"/>
      <c r="V40" s="16"/>
      <c r="W40" s="15"/>
      <c r="X40" s="15"/>
    </row>
    <row r="41" spans="2:21" s="9" customFormat="1" ht="14.25"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7"/>
      <c r="R41" s="26"/>
      <c r="S41" s="27"/>
      <c r="T41" s="27"/>
      <c r="U41" s="28"/>
    </row>
    <row r="42" spans="2:21" ht="15">
      <c r="B42" s="41"/>
      <c r="C42" s="42"/>
      <c r="D42" s="43"/>
      <c r="E42" s="42"/>
      <c r="F42" s="42"/>
      <c r="G42" s="42"/>
      <c r="H42" s="43"/>
      <c r="I42" s="42"/>
      <c r="J42" s="42"/>
      <c r="K42" s="42"/>
      <c r="L42" s="43"/>
      <c r="M42" s="42"/>
      <c r="N42" s="42"/>
      <c r="O42" s="44"/>
      <c r="R42" s="75"/>
      <c r="S42" s="42"/>
      <c r="T42" s="42"/>
      <c r="U42" s="44"/>
    </row>
    <row r="43" spans="2:21" ht="16.5">
      <c r="B43" s="45" t="s">
        <v>47</v>
      </c>
      <c r="C43" s="109">
        <f>SUM(C38:C40)</f>
        <v>0</v>
      </c>
      <c r="D43" s="43"/>
      <c r="E43" s="42"/>
      <c r="F43" s="42"/>
      <c r="G43" s="109">
        <f>SUM(G38:G40)</f>
        <v>0</v>
      </c>
      <c r="H43" s="43"/>
      <c r="I43" s="42"/>
      <c r="J43" s="42"/>
      <c r="K43" s="109">
        <f>SUM(K38:K40)</f>
        <v>0</v>
      </c>
      <c r="L43" s="43"/>
      <c r="M43" s="42"/>
      <c r="N43" s="42"/>
      <c r="O43" s="112">
        <f>SUM(O38:O40)</f>
        <v>0</v>
      </c>
      <c r="R43" s="75"/>
      <c r="S43" s="42"/>
      <c r="T43" s="42"/>
      <c r="U43" s="44"/>
    </row>
    <row r="44" spans="2:21" ht="15">
      <c r="B44" s="46"/>
      <c r="C44" s="47"/>
      <c r="D44" s="48"/>
      <c r="E44" s="47"/>
      <c r="F44" s="47"/>
      <c r="G44" s="47"/>
      <c r="H44" s="48"/>
      <c r="I44" s="47"/>
      <c r="J44" s="47"/>
      <c r="K44" s="47"/>
      <c r="L44" s="48"/>
      <c r="M44" s="47"/>
      <c r="N44" s="47"/>
      <c r="O44" s="49"/>
      <c r="R44" s="76"/>
      <c r="S44" s="47"/>
      <c r="T44" s="47"/>
      <c r="U44" s="49"/>
    </row>
    <row r="48" spans="2:15" ht="19.5">
      <c r="B48" s="24" t="s">
        <v>44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50" spans="2:21" ht="15">
      <c r="B50" s="50"/>
      <c r="C50" s="51"/>
      <c r="D50" s="52" t="s">
        <v>23</v>
      </c>
      <c r="E50" s="52"/>
      <c r="F50" s="52"/>
      <c r="G50" s="52"/>
      <c r="H50" s="52"/>
      <c r="I50" s="52"/>
      <c r="J50" s="52"/>
      <c r="K50" s="53"/>
      <c r="L50" s="54" t="s">
        <v>24</v>
      </c>
      <c r="M50" s="55"/>
      <c r="R50" s="69"/>
      <c r="S50" s="39"/>
      <c r="T50" s="39"/>
      <c r="U50" s="40"/>
    </row>
    <row r="51" spans="2:21" ht="15">
      <c r="B51" s="56" t="s">
        <v>25</v>
      </c>
      <c r="C51" s="57" t="s">
        <v>2</v>
      </c>
      <c r="D51" s="58" t="s">
        <v>26</v>
      </c>
      <c r="E51" s="56" t="s">
        <v>27</v>
      </c>
      <c r="F51" s="56" t="s">
        <v>28</v>
      </c>
      <c r="G51" s="56" t="s">
        <v>29</v>
      </c>
      <c r="H51" s="56" t="s">
        <v>30</v>
      </c>
      <c r="I51" s="59" t="s">
        <v>31</v>
      </c>
      <c r="J51" s="59" t="s">
        <v>32</v>
      </c>
      <c r="K51" s="59" t="s">
        <v>33</v>
      </c>
      <c r="L51" s="59" t="s">
        <v>34</v>
      </c>
      <c r="M51" s="60" t="s">
        <v>5</v>
      </c>
      <c r="N51" s="8"/>
      <c r="O51" s="8"/>
      <c r="R51" s="70" t="s">
        <v>50</v>
      </c>
      <c r="S51" s="71" t="s">
        <v>51</v>
      </c>
      <c r="T51" s="72" t="s">
        <v>52</v>
      </c>
      <c r="U51" s="72" t="s">
        <v>53</v>
      </c>
    </row>
    <row r="52" spans="2:21" ht="15">
      <c r="B52" s="56" t="s">
        <v>35</v>
      </c>
      <c r="C52" s="57" t="s">
        <v>7</v>
      </c>
      <c r="D52" s="58" t="s">
        <v>36</v>
      </c>
      <c r="E52" s="56" t="s">
        <v>36</v>
      </c>
      <c r="F52" s="56" t="s">
        <v>36</v>
      </c>
      <c r="G52" s="56" t="s">
        <v>36</v>
      </c>
      <c r="H52" s="56" t="s">
        <v>37</v>
      </c>
      <c r="I52" s="59" t="s">
        <v>37</v>
      </c>
      <c r="J52" s="59" t="s">
        <v>38</v>
      </c>
      <c r="K52" s="59" t="s">
        <v>38</v>
      </c>
      <c r="L52" s="59" t="s">
        <v>39</v>
      </c>
      <c r="M52" s="59" t="s">
        <v>40</v>
      </c>
      <c r="N52" s="8"/>
      <c r="O52" s="8"/>
      <c r="R52" s="73" t="s">
        <v>54</v>
      </c>
      <c r="S52" s="35" t="s">
        <v>55</v>
      </c>
      <c r="T52" s="36" t="s">
        <v>56</v>
      </c>
      <c r="U52" s="36"/>
    </row>
    <row r="53" spans="2:21" ht="15">
      <c r="B53" s="56"/>
      <c r="C53" s="57" t="s">
        <v>48</v>
      </c>
      <c r="D53" s="57" t="s">
        <v>48</v>
      </c>
      <c r="E53" s="57" t="s">
        <v>48</v>
      </c>
      <c r="F53" s="57" t="s">
        <v>48</v>
      </c>
      <c r="G53" s="57" t="s">
        <v>48</v>
      </c>
      <c r="H53" s="57" t="s">
        <v>48</v>
      </c>
      <c r="I53" s="57" t="s">
        <v>48</v>
      </c>
      <c r="J53" s="57" t="s">
        <v>48</v>
      </c>
      <c r="K53" s="57" t="s">
        <v>48</v>
      </c>
      <c r="L53" s="57" t="s">
        <v>48</v>
      </c>
      <c r="M53" s="57" t="s">
        <v>48</v>
      </c>
      <c r="N53" s="8"/>
      <c r="O53" s="8"/>
      <c r="R53" s="74"/>
      <c r="S53" s="37" t="s">
        <v>54</v>
      </c>
      <c r="T53" s="38" t="s">
        <v>57</v>
      </c>
      <c r="U53" s="38"/>
    </row>
    <row r="54" spans="2:21" s="9" customFormat="1" ht="14.25">
      <c r="B54" s="126"/>
      <c r="C54" s="127"/>
      <c r="D54" s="128"/>
      <c r="E54" s="128"/>
      <c r="F54" s="128"/>
      <c r="G54" s="128"/>
      <c r="H54" s="128"/>
      <c r="I54" s="128"/>
      <c r="J54" s="129"/>
      <c r="K54" s="129"/>
      <c r="L54" s="129"/>
      <c r="M54" s="130"/>
      <c r="N54" s="10"/>
      <c r="O54" s="10"/>
      <c r="R54" s="19"/>
      <c r="S54" s="19"/>
      <c r="T54" s="19"/>
      <c r="U54" s="19"/>
    </row>
    <row r="55" spans="2:21" s="9" customFormat="1" ht="14.25">
      <c r="B55" s="152" t="s">
        <v>76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4"/>
      <c r="N55" s="10"/>
      <c r="O55" s="10"/>
      <c r="R55" s="20"/>
      <c r="S55" s="20"/>
      <c r="T55" s="20"/>
      <c r="U55" s="20"/>
    </row>
    <row r="56" spans="2:21" s="9" customFormat="1" ht="14.25">
      <c r="B56" s="131"/>
      <c r="C56" s="132"/>
      <c r="D56" s="133"/>
      <c r="E56" s="133"/>
      <c r="F56" s="133"/>
      <c r="G56" s="133"/>
      <c r="H56" s="133"/>
      <c r="I56" s="133"/>
      <c r="J56" s="134"/>
      <c r="K56" s="134"/>
      <c r="L56" s="134"/>
      <c r="M56" s="135"/>
      <c r="N56" s="10"/>
      <c r="O56" s="10"/>
      <c r="R56" s="21"/>
      <c r="S56" s="21"/>
      <c r="T56" s="21"/>
      <c r="U56" s="21"/>
    </row>
    <row r="57" spans="2:21" s="9" customFormat="1" ht="15"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0"/>
      <c r="O57" s="10"/>
      <c r="R57" s="26"/>
      <c r="S57" s="27"/>
      <c r="T57" s="27"/>
      <c r="U57" s="28"/>
    </row>
    <row r="58" spans="2:21" ht="15"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4"/>
      <c r="N58" s="8"/>
      <c r="O58" s="8"/>
      <c r="R58" s="75"/>
      <c r="S58" s="42"/>
      <c r="T58" s="42"/>
      <c r="U58" s="44"/>
    </row>
    <row r="59" spans="2:21" ht="16.5">
      <c r="B59" s="65" t="s">
        <v>41</v>
      </c>
      <c r="C59" s="100">
        <f>SUM(C54:C56)</f>
        <v>0</v>
      </c>
      <c r="D59" s="62"/>
      <c r="E59" s="62"/>
      <c r="F59" s="62"/>
      <c r="G59" s="62"/>
      <c r="H59" s="62"/>
      <c r="I59" s="62"/>
      <c r="J59" s="62"/>
      <c r="K59" s="62"/>
      <c r="L59" s="62"/>
      <c r="M59" s="101">
        <f>SUM(M54:M56)</f>
        <v>0</v>
      </c>
      <c r="N59" s="8"/>
      <c r="O59" s="8"/>
      <c r="R59" s="75"/>
      <c r="S59" s="42"/>
      <c r="T59" s="42"/>
      <c r="U59" s="44"/>
    </row>
    <row r="60" spans="2:21" ht="15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8"/>
      <c r="N60" s="8"/>
      <c r="O60" s="8"/>
      <c r="R60" s="76"/>
      <c r="S60" s="47"/>
      <c r="T60" s="47"/>
      <c r="U60" s="49"/>
    </row>
  </sheetData>
  <sheetProtection/>
  <mergeCells count="16">
    <mergeCell ref="R14:U14"/>
    <mergeCell ref="R18:U18"/>
    <mergeCell ref="B35:B37"/>
    <mergeCell ref="B26:O26"/>
    <mergeCell ref="B14:O14"/>
    <mergeCell ref="B20:B22"/>
    <mergeCell ref="B3:O3"/>
    <mergeCell ref="B8:B10"/>
    <mergeCell ref="B18:O18"/>
    <mergeCell ref="B19:O19"/>
    <mergeCell ref="B57:M57"/>
    <mergeCell ref="B12:O12"/>
    <mergeCell ref="B24:O24"/>
    <mergeCell ref="B39:O39"/>
    <mergeCell ref="B55:M55"/>
    <mergeCell ref="B41:O4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zoomScale="91" zoomScaleNormal="91" zoomScalePageLayoutView="0" workbookViewId="0" topLeftCell="A43">
      <selection activeCell="A43" sqref="A1:A16384"/>
    </sheetView>
  </sheetViews>
  <sheetFormatPr defaultColWidth="7.21484375" defaultRowHeight="15"/>
  <cols>
    <col min="1" max="1" width="27.4453125" style="2" customWidth="1"/>
    <col min="2" max="2" width="37.5546875" style="2" customWidth="1"/>
    <col min="3" max="15" width="15.21484375" style="2" customWidth="1"/>
    <col min="16" max="16384" width="7.21484375" style="2" customWidth="1"/>
  </cols>
  <sheetData>
    <row r="2" ht="21" customHeight="1">
      <c r="B2" s="25" t="s">
        <v>66</v>
      </c>
    </row>
    <row r="3" spans="2:15" ht="15.75" customHeight="1">
      <c r="B3" s="136" t="s">
        <v>78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ht="12.75">
      <c r="M4" s="7"/>
    </row>
    <row r="5" ht="19.5">
      <c r="B5" s="24" t="s">
        <v>42</v>
      </c>
    </row>
    <row r="6" ht="20.25">
      <c r="B6" s="4"/>
    </row>
    <row r="7" spans="2:15" ht="16.5">
      <c r="B7" s="77" t="s">
        <v>16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2:15" ht="45" customHeight="1">
      <c r="B8" s="161" t="s">
        <v>17</v>
      </c>
      <c r="C8" s="80" t="s">
        <v>2</v>
      </c>
      <c r="D8" s="81" t="s">
        <v>3</v>
      </c>
      <c r="E8" s="81" t="s">
        <v>4</v>
      </c>
      <c r="F8" s="82" t="s">
        <v>6</v>
      </c>
      <c r="G8" s="83" t="s">
        <v>5</v>
      </c>
      <c r="H8" s="81" t="s">
        <v>3</v>
      </c>
      <c r="I8" s="81" t="s">
        <v>4</v>
      </c>
      <c r="J8" s="81" t="s">
        <v>6</v>
      </c>
      <c r="K8" s="83" t="s">
        <v>5</v>
      </c>
      <c r="L8" s="81" t="s">
        <v>3</v>
      </c>
      <c r="M8" s="81" t="s">
        <v>4</v>
      </c>
      <c r="N8" s="81" t="s">
        <v>6</v>
      </c>
      <c r="O8" s="84" t="s">
        <v>5</v>
      </c>
    </row>
    <row r="9" spans="2:15" ht="15">
      <c r="B9" s="162"/>
      <c r="C9" s="85" t="s">
        <v>7</v>
      </c>
      <c r="D9" s="86" t="s">
        <v>8</v>
      </c>
      <c r="E9" s="86" t="s">
        <v>9</v>
      </c>
      <c r="F9" s="86" t="s">
        <v>11</v>
      </c>
      <c r="G9" s="85" t="s">
        <v>10</v>
      </c>
      <c r="H9" s="86" t="s">
        <v>8</v>
      </c>
      <c r="I9" s="86" t="s">
        <v>9</v>
      </c>
      <c r="J9" s="86" t="s">
        <v>11</v>
      </c>
      <c r="K9" s="85" t="s">
        <v>12</v>
      </c>
      <c r="L9" s="86" t="s">
        <v>8</v>
      </c>
      <c r="M9" s="86" t="s">
        <v>9</v>
      </c>
      <c r="N9" s="86" t="s">
        <v>11</v>
      </c>
      <c r="O9" s="87" t="s">
        <v>13</v>
      </c>
    </row>
    <row r="10" spans="2:15" ht="15">
      <c r="B10" s="162"/>
      <c r="C10" s="37" t="s">
        <v>48</v>
      </c>
      <c r="D10" s="37" t="s">
        <v>48</v>
      </c>
      <c r="E10" s="37" t="s">
        <v>48</v>
      </c>
      <c r="F10" s="37" t="s">
        <v>48</v>
      </c>
      <c r="G10" s="37" t="s">
        <v>48</v>
      </c>
      <c r="H10" s="37" t="s">
        <v>49</v>
      </c>
      <c r="I10" s="37" t="s">
        <v>49</v>
      </c>
      <c r="J10" s="37" t="s">
        <v>49</v>
      </c>
      <c r="K10" s="37" t="s">
        <v>49</v>
      </c>
      <c r="L10" s="37" t="s">
        <v>58</v>
      </c>
      <c r="M10" s="37" t="s">
        <v>58</v>
      </c>
      <c r="N10" s="37" t="s">
        <v>58</v>
      </c>
      <c r="O10" s="38" t="s">
        <v>58</v>
      </c>
    </row>
    <row r="11" spans="2:15" s="9" customFormat="1" ht="14.25">
      <c r="B11" s="102" t="s">
        <v>59</v>
      </c>
      <c r="C11" s="108">
        <v>6580</v>
      </c>
      <c r="D11" s="103">
        <v>1.1051</v>
      </c>
      <c r="E11" s="104">
        <v>579</v>
      </c>
      <c r="F11" s="104">
        <v>0</v>
      </c>
      <c r="G11" s="110">
        <v>7850</v>
      </c>
      <c r="H11" s="103">
        <v>0.8831</v>
      </c>
      <c r="I11" s="104">
        <v>654</v>
      </c>
      <c r="J11" s="104">
        <v>0</v>
      </c>
      <c r="K11" s="110">
        <v>23192</v>
      </c>
      <c r="L11" s="103">
        <v>0.6594</v>
      </c>
      <c r="M11" s="104">
        <v>720</v>
      </c>
      <c r="N11" s="104">
        <v>0</v>
      </c>
      <c r="O11" s="110">
        <f>(100*108.93)+(22000*L11)+M11</f>
        <v>26119.8</v>
      </c>
    </row>
    <row r="12" spans="2:15" s="9" customFormat="1" ht="14.25">
      <c r="B12" s="105" t="s">
        <v>60</v>
      </c>
      <c r="C12" s="108">
        <v>16434</v>
      </c>
      <c r="D12" s="106">
        <v>1.202</v>
      </c>
      <c r="E12" s="107">
        <v>94</v>
      </c>
      <c r="F12" s="107">
        <v>0</v>
      </c>
      <c r="G12" s="111">
        <v>19847</v>
      </c>
      <c r="H12" s="106">
        <v>1.0744</v>
      </c>
      <c r="I12" s="107">
        <v>577</v>
      </c>
      <c r="J12" s="107">
        <v>0</v>
      </c>
      <c r="K12" s="111">
        <v>23317</v>
      </c>
      <c r="L12" s="106">
        <v>0.6594</v>
      </c>
      <c r="M12" s="107">
        <v>720</v>
      </c>
      <c r="N12" s="107">
        <v>0</v>
      </c>
      <c r="O12" s="111">
        <f>(100*108.93)+(22000*L12)+M12</f>
        <v>26119.8</v>
      </c>
    </row>
    <row r="13" spans="2:15" s="9" customFormat="1" ht="14.25">
      <c r="B13" s="105" t="s">
        <v>61</v>
      </c>
      <c r="C13" s="108">
        <v>39245</v>
      </c>
      <c r="D13" s="106">
        <v>0.6971</v>
      </c>
      <c r="E13" s="107">
        <v>660</v>
      </c>
      <c r="F13" s="107">
        <v>0</v>
      </c>
      <c r="G13" s="111">
        <v>38683</v>
      </c>
      <c r="H13" s="106">
        <v>0.5491</v>
      </c>
      <c r="I13" s="107">
        <v>895</v>
      </c>
      <c r="J13" s="107">
        <v>0</v>
      </c>
      <c r="K13" s="111">
        <v>49923</v>
      </c>
      <c r="L13" s="106">
        <v>0.2937</v>
      </c>
      <c r="M13" s="107">
        <v>1390</v>
      </c>
      <c r="N13" s="107">
        <v>0</v>
      </c>
      <c r="O13" s="111">
        <f>(240*184.96)+(55000*L13)+M13</f>
        <v>61933.9</v>
      </c>
    </row>
    <row r="14" spans="2:15" s="9" customFormat="1" ht="14.25">
      <c r="B14" s="105" t="s">
        <v>62</v>
      </c>
      <c r="C14" s="108">
        <v>2283</v>
      </c>
      <c r="D14" s="106">
        <v>0.8491</v>
      </c>
      <c r="E14" s="107">
        <v>81.5</v>
      </c>
      <c r="F14" s="107">
        <v>0</v>
      </c>
      <c r="G14" s="111">
        <v>2463</v>
      </c>
      <c r="H14" s="106">
        <v>0.5513</v>
      </c>
      <c r="I14" s="107">
        <v>897</v>
      </c>
      <c r="J14" s="107">
        <v>0</v>
      </c>
      <c r="K14" s="111">
        <v>39716</v>
      </c>
      <c r="L14" s="106">
        <v>0.2937</v>
      </c>
      <c r="M14" s="107">
        <v>1390</v>
      </c>
      <c r="N14" s="107">
        <v>0</v>
      </c>
      <c r="O14" s="111">
        <f>(200*184.96)+(45000*L14)+M14</f>
        <v>51598.5</v>
      </c>
    </row>
    <row r="15" spans="2:15" s="9" customFormat="1" ht="14.25">
      <c r="B15" s="105" t="s">
        <v>63</v>
      </c>
      <c r="C15" s="108">
        <v>50940</v>
      </c>
      <c r="D15" s="106">
        <v>1.2263</v>
      </c>
      <c r="E15" s="107">
        <v>422</v>
      </c>
      <c r="F15" s="107">
        <v>0</v>
      </c>
      <c r="G15" s="111">
        <v>62890</v>
      </c>
      <c r="H15" s="106">
        <v>1.2843</v>
      </c>
      <c r="I15" s="107">
        <v>430</v>
      </c>
      <c r="J15" s="107">
        <v>0</v>
      </c>
      <c r="K15" s="111">
        <v>63476</v>
      </c>
      <c r="L15" s="106">
        <v>1.2122</v>
      </c>
      <c r="M15" s="107">
        <v>440</v>
      </c>
      <c r="N15" s="107">
        <v>0</v>
      </c>
      <c r="O15" s="111">
        <f>+(50000*L15)+M15+2252</f>
        <v>63302</v>
      </c>
    </row>
    <row r="16" spans="2:15" s="9" customFormat="1" ht="14.25">
      <c r="B16" s="105" t="s">
        <v>64</v>
      </c>
      <c r="C16" s="108">
        <v>43486</v>
      </c>
      <c r="D16" s="106">
        <v>1.2263</v>
      </c>
      <c r="E16" s="107">
        <v>430</v>
      </c>
      <c r="F16" s="107">
        <v>0</v>
      </c>
      <c r="G16" s="111">
        <v>53757</v>
      </c>
      <c r="H16" s="106">
        <v>1.1751</v>
      </c>
      <c r="I16" s="107">
        <v>430</v>
      </c>
      <c r="J16" s="107">
        <v>0</v>
      </c>
      <c r="K16" s="111">
        <v>43175</v>
      </c>
      <c r="L16" s="106">
        <v>1.2122</v>
      </c>
      <c r="M16" s="107">
        <v>440</v>
      </c>
      <c r="N16" s="107">
        <v>0</v>
      </c>
      <c r="O16" s="111">
        <f>+(40000*L16)+M16+2252</f>
        <v>51180</v>
      </c>
    </row>
    <row r="17" spans="2:15" s="9" customFormat="1" ht="14.25">
      <c r="B17" s="105" t="s">
        <v>65</v>
      </c>
      <c r="C17" s="108">
        <v>14801</v>
      </c>
      <c r="D17" s="106">
        <v>1.2263</v>
      </c>
      <c r="E17" s="107">
        <v>215</v>
      </c>
      <c r="F17" s="107">
        <v>0</v>
      </c>
      <c r="G17" s="111">
        <v>18366</v>
      </c>
      <c r="H17" s="106">
        <v>1.2843</v>
      </c>
      <c r="I17" s="107">
        <v>215</v>
      </c>
      <c r="J17" s="107">
        <v>0</v>
      </c>
      <c r="K17" s="111">
        <v>20892</v>
      </c>
      <c r="L17" s="106">
        <v>1.2122</v>
      </c>
      <c r="M17" s="107">
        <v>220</v>
      </c>
      <c r="N17" s="107">
        <v>0</v>
      </c>
      <c r="O17" s="111">
        <f>+(25000*L17)+M17+2252</f>
        <v>32777</v>
      </c>
    </row>
    <row r="18" spans="2:15" s="9" customFormat="1" ht="14.25">
      <c r="B18" s="105" t="s">
        <v>79</v>
      </c>
      <c r="C18" s="108">
        <v>0</v>
      </c>
      <c r="D18" s="106">
        <v>0</v>
      </c>
      <c r="E18" s="107">
        <v>0</v>
      </c>
      <c r="F18" s="107">
        <v>0</v>
      </c>
      <c r="G18" s="111">
        <v>0</v>
      </c>
      <c r="H18" s="106">
        <v>1.485</v>
      </c>
      <c r="I18" s="107">
        <v>269</v>
      </c>
      <c r="J18" s="107">
        <v>0</v>
      </c>
      <c r="K18" s="111">
        <v>6850</v>
      </c>
      <c r="L18" s="106">
        <v>1.2439</v>
      </c>
      <c r="M18" s="107">
        <v>335</v>
      </c>
      <c r="N18" s="107">
        <v>0</v>
      </c>
      <c r="O18" s="111">
        <f>(10000*0.55*1.5563)+(10000*0.45*0.862)+M18+3821</f>
        <v>16594.65</v>
      </c>
    </row>
    <row r="19" spans="2:15" s="9" customFormat="1" ht="14.25"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/>
    </row>
    <row r="20" spans="2:15" ht="15">
      <c r="B20" s="41"/>
      <c r="C20" s="42"/>
      <c r="D20" s="43"/>
      <c r="E20" s="42"/>
      <c r="F20" s="42"/>
      <c r="G20" s="42"/>
      <c r="H20" s="43"/>
      <c r="I20" s="42"/>
      <c r="J20" s="42"/>
      <c r="K20" s="42"/>
      <c r="L20" s="43"/>
      <c r="M20" s="42"/>
      <c r="N20" s="42"/>
      <c r="O20" s="44"/>
    </row>
    <row r="21" spans="2:15" ht="17.25" customHeight="1">
      <c r="B21" s="45" t="s">
        <v>47</v>
      </c>
      <c r="C21" s="109">
        <f>SUM(C11:C18)</f>
        <v>173769</v>
      </c>
      <c r="D21" s="43"/>
      <c r="E21" s="42"/>
      <c r="F21" s="42"/>
      <c r="G21" s="109">
        <f>SUM(G11:G18)</f>
        <v>203856</v>
      </c>
      <c r="H21" s="43"/>
      <c r="I21" s="42"/>
      <c r="J21" s="42"/>
      <c r="K21" s="109">
        <f>SUM(K11:K18)</f>
        <v>270541</v>
      </c>
      <c r="L21" s="43"/>
      <c r="M21" s="42"/>
      <c r="N21" s="42"/>
      <c r="O21" s="112">
        <f>SUM(O11:O18)</f>
        <v>329625.65</v>
      </c>
    </row>
    <row r="22" spans="2:15" ht="15">
      <c r="B22" s="46"/>
      <c r="C22" s="47"/>
      <c r="D22" s="48"/>
      <c r="E22" s="47"/>
      <c r="F22" s="47"/>
      <c r="G22" s="47"/>
      <c r="H22" s="48"/>
      <c r="I22" s="47"/>
      <c r="J22" s="47"/>
      <c r="K22" s="47"/>
      <c r="L22" s="48"/>
      <c r="M22" s="47"/>
      <c r="N22" s="47"/>
      <c r="O22" s="49"/>
    </row>
    <row r="23" spans="2:15" ht="12.75"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6"/>
    </row>
    <row r="24" spans="2:15" ht="16.5">
      <c r="B24" s="88" t="s">
        <v>18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/>
    </row>
    <row r="25" spans="2:15" ht="15">
      <c r="B25" s="161" t="s">
        <v>19</v>
      </c>
      <c r="C25" s="91" t="s">
        <v>2</v>
      </c>
      <c r="D25" s="92" t="s">
        <v>3</v>
      </c>
      <c r="E25" s="92" t="s">
        <v>4</v>
      </c>
      <c r="F25" s="31" t="s">
        <v>6</v>
      </c>
      <c r="G25" s="93" t="s">
        <v>5</v>
      </c>
      <c r="H25" s="92" t="s">
        <v>3</v>
      </c>
      <c r="I25" s="92" t="s">
        <v>4</v>
      </c>
      <c r="J25" s="92" t="s">
        <v>6</v>
      </c>
      <c r="K25" s="93" t="s">
        <v>5</v>
      </c>
      <c r="L25" s="92" t="s">
        <v>3</v>
      </c>
      <c r="M25" s="92" t="s">
        <v>4</v>
      </c>
      <c r="N25" s="92" t="s">
        <v>6</v>
      </c>
      <c r="O25" s="94" t="s">
        <v>5</v>
      </c>
    </row>
    <row r="26" spans="2:15" ht="15">
      <c r="B26" s="162"/>
      <c r="C26" s="34" t="s">
        <v>7</v>
      </c>
      <c r="D26" s="35" t="s">
        <v>8</v>
      </c>
      <c r="E26" s="35" t="s">
        <v>9</v>
      </c>
      <c r="F26" s="35" t="s">
        <v>11</v>
      </c>
      <c r="G26" s="34" t="s">
        <v>10</v>
      </c>
      <c r="H26" s="35" t="s">
        <v>8</v>
      </c>
      <c r="I26" s="35" t="s">
        <v>9</v>
      </c>
      <c r="J26" s="35" t="s">
        <v>11</v>
      </c>
      <c r="K26" s="34" t="s">
        <v>12</v>
      </c>
      <c r="L26" s="35" t="s">
        <v>8</v>
      </c>
      <c r="M26" s="35" t="s">
        <v>9</v>
      </c>
      <c r="N26" s="35" t="s">
        <v>11</v>
      </c>
      <c r="O26" s="36" t="s">
        <v>13</v>
      </c>
    </row>
    <row r="27" spans="2:15" ht="15">
      <c r="B27" s="162"/>
      <c r="C27" s="37" t="s">
        <v>48</v>
      </c>
      <c r="D27" s="37" t="s">
        <v>48</v>
      </c>
      <c r="E27" s="37" t="s">
        <v>48</v>
      </c>
      <c r="F27" s="37" t="s">
        <v>48</v>
      </c>
      <c r="G27" s="37" t="s">
        <v>48</v>
      </c>
      <c r="H27" s="37" t="s">
        <v>49</v>
      </c>
      <c r="I27" s="37" t="s">
        <v>49</v>
      </c>
      <c r="J27" s="37" t="s">
        <v>49</v>
      </c>
      <c r="K27" s="37" t="s">
        <v>49</v>
      </c>
      <c r="L27" s="37" t="s">
        <v>58</v>
      </c>
      <c r="M27" s="37" t="s">
        <v>58</v>
      </c>
      <c r="N27" s="37" t="s">
        <v>58</v>
      </c>
      <c r="O27" s="38" t="s">
        <v>58</v>
      </c>
    </row>
    <row r="28" spans="2:15" s="9" customFormat="1" ht="14.25">
      <c r="B28" s="102"/>
      <c r="C28" s="108"/>
      <c r="D28" s="103"/>
      <c r="E28" s="104"/>
      <c r="F28" s="104"/>
      <c r="G28" s="110"/>
      <c r="H28" s="103"/>
      <c r="I28" s="104"/>
      <c r="J28" s="104"/>
      <c r="K28" s="110"/>
      <c r="L28" s="103"/>
      <c r="M28" s="104"/>
      <c r="N28" s="104"/>
      <c r="O28" s="110"/>
    </row>
    <row r="29" spans="2:15" s="9" customFormat="1" ht="14.25">
      <c r="B29" s="105" t="s">
        <v>73</v>
      </c>
      <c r="C29" s="108"/>
      <c r="D29" s="106"/>
      <c r="E29" s="107"/>
      <c r="F29" s="107"/>
      <c r="G29" s="111"/>
      <c r="H29" s="106"/>
      <c r="I29" s="107"/>
      <c r="J29" s="107"/>
      <c r="K29" s="111"/>
      <c r="L29" s="106"/>
      <c r="M29" s="107"/>
      <c r="N29" s="107"/>
      <c r="O29" s="111"/>
    </row>
    <row r="30" spans="2:15" s="9" customFormat="1" ht="14.25">
      <c r="B30" s="105"/>
      <c r="C30" s="108"/>
      <c r="D30" s="106"/>
      <c r="E30" s="107"/>
      <c r="F30" s="107"/>
      <c r="G30" s="111"/>
      <c r="H30" s="106"/>
      <c r="I30" s="107"/>
      <c r="J30" s="107"/>
      <c r="K30" s="111"/>
      <c r="L30" s="106"/>
      <c r="M30" s="107"/>
      <c r="N30" s="107"/>
      <c r="O30" s="111"/>
    </row>
    <row r="31" spans="2:15" s="9" customFormat="1" ht="14.25">
      <c r="B31" s="105"/>
      <c r="C31" s="108"/>
      <c r="D31" s="106"/>
      <c r="E31" s="107"/>
      <c r="F31" s="107"/>
      <c r="G31" s="111"/>
      <c r="H31" s="106"/>
      <c r="I31" s="107"/>
      <c r="J31" s="107"/>
      <c r="K31" s="111"/>
      <c r="L31" s="106"/>
      <c r="M31" s="107"/>
      <c r="N31" s="107"/>
      <c r="O31" s="111"/>
    </row>
    <row r="32" spans="2:15" s="9" customFormat="1" ht="14.25"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7"/>
    </row>
    <row r="33" spans="2:15" ht="15.75" customHeight="1">
      <c r="B33" s="41"/>
      <c r="C33" s="42"/>
      <c r="D33" s="43"/>
      <c r="E33" s="42"/>
      <c r="F33" s="42"/>
      <c r="G33" s="42"/>
      <c r="H33" s="43"/>
      <c r="I33" s="42"/>
      <c r="J33" s="42"/>
      <c r="K33" s="42"/>
      <c r="L33" s="43"/>
      <c r="M33" s="42"/>
      <c r="N33" s="42"/>
      <c r="O33" s="44"/>
    </row>
    <row r="34" spans="2:15" ht="16.5" customHeight="1">
      <c r="B34" s="45" t="s">
        <v>47</v>
      </c>
      <c r="C34" s="109">
        <f>SUM(C28:C31)</f>
        <v>0</v>
      </c>
      <c r="D34" s="43"/>
      <c r="E34" s="42"/>
      <c r="F34" s="42"/>
      <c r="G34" s="109">
        <f>SUM(G28:G31)</f>
        <v>0</v>
      </c>
      <c r="H34" s="43"/>
      <c r="I34" s="42"/>
      <c r="J34" s="42"/>
      <c r="K34" s="109">
        <f>SUM(K28:K31)</f>
        <v>0</v>
      </c>
      <c r="L34" s="43"/>
      <c r="M34" s="42"/>
      <c r="N34" s="42"/>
      <c r="O34" s="112">
        <f>SUM(O28:O31)</f>
        <v>0</v>
      </c>
    </row>
    <row r="35" spans="2:15" ht="15.75" customHeight="1">
      <c r="B35" s="46"/>
      <c r="C35" s="47"/>
      <c r="D35" s="48"/>
      <c r="E35" s="47"/>
      <c r="F35" s="47"/>
      <c r="G35" s="47"/>
      <c r="H35" s="48"/>
      <c r="I35" s="47"/>
      <c r="J35" s="47"/>
      <c r="K35" s="47"/>
      <c r="L35" s="48"/>
      <c r="M35" s="47"/>
      <c r="N35" s="47"/>
      <c r="O35" s="49"/>
    </row>
    <row r="38" spans="2:15" ht="19.5">
      <c r="B38" s="24" t="s">
        <v>43</v>
      </c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</row>
    <row r="40" spans="2:15" ht="16.5">
      <c r="B40" s="77" t="s">
        <v>45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</row>
    <row r="41" spans="2:15" ht="15">
      <c r="B41" s="161" t="s">
        <v>21</v>
      </c>
      <c r="C41" s="91" t="s">
        <v>2</v>
      </c>
      <c r="D41" s="92" t="s">
        <v>3</v>
      </c>
      <c r="E41" s="92" t="s">
        <v>4</v>
      </c>
      <c r="F41" s="31" t="s">
        <v>6</v>
      </c>
      <c r="G41" s="93" t="s">
        <v>5</v>
      </c>
      <c r="H41" s="92" t="s">
        <v>3</v>
      </c>
      <c r="I41" s="92" t="s">
        <v>4</v>
      </c>
      <c r="J41" s="92" t="s">
        <v>6</v>
      </c>
      <c r="K41" s="93" t="s">
        <v>5</v>
      </c>
      <c r="L41" s="92" t="s">
        <v>3</v>
      </c>
      <c r="M41" s="92" t="s">
        <v>4</v>
      </c>
      <c r="N41" s="92" t="s">
        <v>6</v>
      </c>
      <c r="O41" s="94" t="s">
        <v>5</v>
      </c>
    </row>
    <row r="42" spans="2:15" ht="15">
      <c r="B42" s="162"/>
      <c r="C42" s="34" t="s">
        <v>7</v>
      </c>
      <c r="D42" s="35" t="s">
        <v>8</v>
      </c>
      <c r="E42" s="35" t="s">
        <v>9</v>
      </c>
      <c r="F42" s="35" t="s">
        <v>11</v>
      </c>
      <c r="G42" s="34" t="s">
        <v>10</v>
      </c>
      <c r="H42" s="35" t="s">
        <v>8</v>
      </c>
      <c r="I42" s="35" t="s">
        <v>9</v>
      </c>
      <c r="J42" s="35" t="s">
        <v>11</v>
      </c>
      <c r="K42" s="34" t="s">
        <v>12</v>
      </c>
      <c r="L42" s="35" t="s">
        <v>8</v>
      </c>
      <c r="M42" s="35" t="s">
        <v>9</v>
      </c>
      <c r="N42" s="35" t="s">
        <v>11</v>
      </c>
      <c r="O42" s="36" t="s">
        <v>13</v>
      </c>
    </row>
    <row r="43" spans="2:15" ht="15">
      <c r="B43" s="163"/>
      <c r="C43" s="37" t="s">
        <v>48</v>
      </c>
      <c r="D43" s="37" t="s">
        <v>48</v>
      </c>
      <c r="E43" s="37" t="s">
        <v>48</v>
      </c>
      <c r="F43" s="37" t="s">
        <v>48</v>
      </c>
      <c r="G43" s="37" t="s">
        <v>48</v>
      </c>
      <c r="H43" s="37" t="s">
        <v>49</v>
      </c>
      <c r="I43" s="37" t="s">
        <v>49</v>
      </c>
      <c r="J43" s="37" t="s">
        <v>49</v>
      </c>
      <c r="K43" s="37" t="s">
        <v>49</v>
      </c>
      <c r="L43" s="37" t="s">
        <v>58</v>
      </c>
      <c r="M43" s="37" t="s">
        <v>58</v>
      </c>
      <c r="N43" s="37" t="s">
        <v>58</v>
      </c>
      <c r="O43" s="38" t="s">
        <v>58</v>
      </c>
    </row>
    <row r="44" spans="1:15" s="9" customFormat="1" ht="15">
      <c r="A44" s="2"/>
      <c r="B44" s="113" t="s">
        <v>67</v>
      </c>
      <c r="C44" s="108">
        <v>5922</v>
      </c>
      <c r="D44" s="103">
        <v>1.3534</v>
      </c>
      <c r="E44" s="104">
        <v>336</v>
      </c>
      <c r="F44" s="104">
        <v>0</v>
      </c>
      <c r="G44" s="110">
        <v>8351</v>
      </c>
      <c r="H44" s="103">
        <v>1.3979</v>
      </c>
      <c r="I44" s="104">
        <v>344</v>
      </c>
      <c r="J44" s="104">
        <v>0</v>
      </c>
      <c r="K44" s="110">
        <v>25632</v>
      </c>
      <c r="L44" s="103">
        <v>1.4304</v>
      </c>
      <c r="M44" s="104">
        <v>347</v>
      </c>
      <c r="N44" s="104"/>
      <c r="O44" s="110">
        <f>(22000*0.9*1.4304)+M44</f>
        <v>28668.92</v>
      </c>
    </row>
    <row r="45" spans="1:15" s="9" customFormat="1" ht="15">
      <c r="A45" s="2"/>
      <c r="B45" s="114" t="s">
        <v>68</v>
      </c>
      <c r="C45" s="108">
        <v>35321</v>
      </c>
      <c r="D45" s="106">
        <v>1.3534</v>
      </c>
      <c r="E45" s="107">
        <v>336</v>
      </c>
      <c r="F45" s="107">
        <v>0</v>
      </c>
      <c r="G45" s="111">
        <v>48249</v>
      </c>
      <c r="H45" s="106">
        <v>1.3651</v>
      </c>
      <c r="I45" s="107">
        <v>741</v>
      </c>
      <c r="J45" s="107">
        <v>0</v>
      </c>
      <c r="K45" s="111">
        <v>60191</v>
      </c>
      <c r="L45" s="106">
        <v>1.3233</v>
      </c>
      <c r="M45" s="107">
        <v>3971</v>
      </c>
      <c r="N45" s="107"/>
      <c r="O45" s="111">
        <f>(55000*0.9*1.3233)+M45</f>
        <v>69474.35</v>
      </c>
    </row>
    <row r="46" spans="1:15" s="9" customFormat="1" ht="15">
      <c r="A46" s="2"/>
      <c r="B46" s="114" t="s">
        <v>69</v>
      </c>
      <c r="C46" s="108">
        <v>2055</v>
      </c>
      <c r="D46" s="106">
        <v>1.3943</v>
      </c>
      <c r="E46" s="107">
        <v>111</v>
      </c>
      <c r="F46" s="107">
        <v>0</v>
      </c>
      <c r="G46" s="111">
        <v>2976</v>
      </c>
      <c r="H46" s="106">
        <v>1.3979</v>
      </c>
      <c r="I46" s="107">
        <v>344</v>
      </c>
      <c r="J46" s="107">
        <v>0</v>
      </c>
      <c r="K46" s="111">
        <v>53541</v>
      </c>
      <c r="L46" s="106">
        <v>1.3233</v>
      </c>
      <c r="M46" s="107">
        <v>3971</v>
      </c>
      <c r="N46" s="107"/>
      <c r="O46" s="111">
        <f>(45000*0.9*1.3233)+M46</f>
        <v>57564.649999999994</v>
      </c>
    </row>
    <row r="47" spans="1:15" s="9" customFormat="1" ht="15">
      <c r="A47" s="2"/>
      <c r="B47" s="114" t="s">
        <v>70</v>
      </c>
      <c r="C47" s="108">
        <v>50940</v>
      </c>
      <c r="D47" s="106">
        <v>0.6473</v>
      </c>
      <c r="E47" s="107">
        <v>32278</v>
      </c>
      <c r="F47" s="107">
        <v>0</v>
      </c>
      <c r="G47" s="111">
        <v>65251</v>
      </c>
      <c r="H47" s="106">
        <v>0.7041</v>
      </c>
      <c r="I47" s="107">
        <v>34934</v>
      </c>
      <c r="J47" s="107">
        <v>0</v>
      </c>
      <c r="K47" s="111">
        <v>69521</v>
      </c>
      <c r="L47" s="106">
        <v>0.7482</v>
      </c>
      <c r="M47" s="107">
        <v>35430</v>
      </c>
      <c r="N47" s="107">
        <v>0</v>
      </c>
      <c r="O47" s="111">
        <f>(L47*50000)+M47</f>
        <v>72840</v>
      </c>
    </row>
    <row r="48" spans="1:15" s="9" customFormat="1" ht="15">
      <c r="A48" s="2"/>
      <c r="B48" s="114" t="s">
        <v>71</v>
      </c>
      <c r="C48" s="108">
        <v>43486</v>
      </c>
      <c r="D48" s="106">
        <v>0.6473</v>
      </c>
      <c r="E48" s="107">
        <v>5290</v>
      </c>
      <c r="F48" s="107">
        <v>0</v>
      </c>
      <c r="G48" s="111">
        <v>33439</v>
      </c>
      <c r="H48" s="106">
        <v>0.7041</v>
      </c>
      <c r="I48" s="107">
        <v>5716</v>
      </c>
      <c r="J48" s="107">
        <v>0</v>
      </c>
      <c r="K48" s="111">
        <v>30019</v>
      </c>
      <c r="L48" s="106">
        <v>0.7482</v>
      </c>
      <c r="M48" s="107">
        <v>5804</v>
      </c>
      <c r="N48" s="107">
        <v>0</v>
      </c>
      <c r="O48" s="111">
        <f>(L48*40000)+M48</f>
        <v>35732</v>
      </c>
    </row>
    <row r="49" spans="1:15" s="9" customFormat="1" ht="15">
      <c r="A49" s="2"/>
      <c r="B49" s="114" t="s">
        <v>72</v>
      </c>
      <c r="C49" s="108">
        <v>14801</v>
      </c>
      <c r="D49" s="106">
        <v>0.6473</v>
      </c>
      <c r="E49" s="107">
        <v>5858</v>
      </c>
      <c r="F49" s="107">
        <v>0</v>
      </c>
      <c r="G49" s="111">
        <v>15439</v>
      </c>
      <c r="H49" s="106">
        <v>0.7041</v>
      </c>
      <c r="I49" s="107">
        <v>6336</v>
      </c>
      <c r="J49" s="107">
        <v>0</v>
      </c>
      <c r="K49" s="111">
        <v>17672</v>
      </c>
      <c r="L49" s="106">
        <v>0.7482</v>
      </c>
      <c r="M49" s="107">
        <v>6429</v>
      </c>
      <c r="N49" s="107">
        <v>0</v>
      </c>
      <c r="O49" s="111">
        <f>+(25000*L49)+M49</f>
        <v>25134</v>
      </c>
    </row>
    <row r="50" spans="2:15" s="9" customFormat="1" ht="14.25">
      <c r="B50" s="115"/>
      <c r="C50" s="108"/>
      <c r="D50" s="106"/>
      <c r="E50" s="107"/>
      <c r="F50" s="107"/>
      <c r="G50" s="111"/>
      <c r="H50" s="106"/>
      <c r="I50" s="107"/>
      <c r="J50" s="107"/>
      <c r="K50" s="111"/>
      <c r="L50" s="106"/>
      <c r="M50" s="107"/>
      <c r="N50" s="107"/>
      <c r="O50" s="111"/>
    </row>
    <row r="51" spans="2:15" s="9" customFormat="1" ht="14.25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7"/>
    </row>
    <row r="52" spans="2:15" ht="15">
      <c r="B52" s="41"/>
      <c r="C52" s="42"/>
      <c r="D52" s="43"/>
      <c r="E52" s="42"/>
      <c r="F52" s="42"/>
      <c r="G52" s="42"/>
      <c r="H52" s="43"/>
      <c r="I52" s="42"/>
      <c r="J52" s="42"/>
      <c r="K52" s="42"/>
      <c r="L52" s="43"/>
      <c r="M52" s="42"/>
      <c r="N52" s="42"/>
      <c r="O52" s="44"/>
    </row>
    <row r="53" spans="2:15" ht="16.5">
      <c r="B53" s="45" t="s">
        <v>47</v>
      </c>
      <c r="C53" s="109">
        <f>SUM(C44:C50)</f>
        <v>152525</v>
      </c>
      <c r="D53" s="43"/>
      <c r="E53" s="42"/>
      <c r="F53" s="42"/>
      <c r="G53" s="109">
        <f>SUM(G44:G50)</f>
        <v>173705</v>
      </c>
      <c r="H53" s="43"/>
      <c r="I53" s="42"/>
      <c r="J53" s="42"/>
      <c r="K53" s="109">
        <f>SUM(K44:K50)</f>
        <v>256576</v>
      </c>
      <c r="L53" s="43"/>
      <c r="M53" s="42"/>
      <c r="N53" s="42"/>
      <c r="O53" s="112">
        <f>SUM(O44:O50)</f>
        <v>289413.92</v>
      </c>
    </row>
    <row r="54" spans="2:15" ht="15">
      <c r="B54" s="46"/>
      <c r="C54" s="47"/>
      <c r="D54" s="48"/>
      <c r="E54" s="47"/>
      <c r="F54" s="47"/>
      <c r="G54" s="47"/>
      <c r="H54" s="48"/>
      <c r="I54" s="47"/>
      <c r="J54" s="47"/>
      <c r="K54" s="47"/>
      <c r="L54" s="48"/>
      <c r="M54" s="47"/>
      <c r="N54" s="47"/>
      <c r="O54" s="49"/>
    </row>
    <row r="55" spans="2:15" ht="12.75">
      <c r="B55" s="158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0"/>
    </row>
    <row r="56" spans="2:15" ht="16.5">
      <c r="B56" s="77" t="s">
        <v>46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9"/>
    </row>
    <row r="57" spans="2:15" ht="15">
      <c r="B57" s="161" t="s">
        <v>22</v>
      </c>
      <c r="C57" s="91" t="s">
        <v>2</v>
      </c>
      <c r="D57" s="92" t="s">
        <v>3</v>
      </c>
      <c r="E57" s="92" t="s">
        <v>4</v>
      </c>
      <c r="F57" s="31" t="s">
        <v>6</v>
      </c>
      <c r="G57" s="93" t="s">
        <v>5</v>
      </c>
      <c r="H57" s="92" t="s">
        <v>3</v>
      </c>
      <c r="I57" s="92" t="s">
        <v>4</v>
      </c>
      <c r="J57" s="92" t="s">
        <v>6</v>
      </c>
      <c r="K57" s="93" t="s">
        <v>5</v>
      </c>
      <c r="L57" s="92" t="s">
        <v>3</v>
      </c>
      <c r="M57" s="92" t="s">
        <v>4</v>
      </c>
      <c r="N57" s="92" t="s">
        <v>6</v>
      </c>
      <c r="O57" s="94" t="s">
        <v>5</v>
      </c>
    </row>
    <row r="58" spans="2:15" ht="15">
      <c r="B58" s="162"/>
      <c r="C58" s="34" t="s">
        <v>7</v>
      </c>
      <c r="D58" s="35" t="s">
        <v>8</v>
      </c>
      <c r="E58" s="35" t="s">
        <v>9</v>
      </c>
      <c r="F58" s="35" t="s">
        <v>11</v>
      </c>
      <c r="G58" s="34" t="s">
        <v>10</v>
      </c>
      <c r="H58" s="35" t="s">
        <v>8</v>
      </c>
      <c r="I58" s="35" t="s">
        <v>9</v>
      </c>
      <c r="J58" s="35" t="s">
        <v>11</v>
      </c>
      <c r="K58" s="34" t="s">
        <v>12</v>
      </c>
      <c r="L58" s="35" t="s">
        <v>8</v>
      </c>
      <c r="M58" s="35" t="s">
        <v>9</v>
      </c>
      <c r="N58" s="35" t="s">
        <v>11</v>
      </c>
      <c r="O58" s="36" t="s">
        <v>13</v>
      </c>
    </row>
    <row r="59" spans="2:15" ht="15">
      <c r="B59" s="163"/>
      <c r="C59" s="37" t="s">
        <v>48</v>
      </c>
      <c r="D59" s="37" t="s">
        <v>48</v>
      </c>
      <c r="E59" s="37" t="s">
        <v>48</v>
      </c>
      <c r="F59" s="37" t="s">
        <v>48</v>
      </c>
      <c r="G59" s="37" t="s">
        <v>48</v>
      </c>
      <c r="H59" s="37" t="s">
        <v>49</v>
      </c>
      <c r="I59" s="37" t="s">
        <v>49</v>
      </c>
      <c r="J59" s="37" t="s">
        <v>49</v>
      </c>
      <c r="K59" s="37" t="s">
        <v>49</v>
      </c>
      <c r="L59" s="37" t="s">
        <v>58</v>
      </c>
      <c r="M59" s="37" t="s">
        <v>58</v>
      </c>
      <c r="N59" s="37" t="s">
        <v>58</v>
      </c>
      <c r="O59" s="38" t="s">
        <v>58</v>
      </c>
    </row>
    <row r="60" spans="2:15" s="9" customFormat="1" ht="14.25">
      <c r="B60" s="102"/>
      <c r="C60" s="108"/>
      <c r="D60" s="103"/>
      <c r="E60" s="104"/>
      <c r="F60" s="104"/>
      <c r="G60" s="110"/>
      <c r="H60" s="103"/>
      <c r="I60" s="104"/>
      <c r="J60" s="104"/>
      <c r="K60" s="110"/>
      <c r="L60" s="103"/>
      <c r="M60" s="104"/>
      <c r="N60" s="104"/>
      <c r="O60" s="110"/>
    </row>
    <row r="61" spans="2:15" s="9" customFormat="1" ht="14.25">
      <c r="B61" s="105" t="s">
        <v>73</v>
      </c>
      <c r="C61" s="108"/>
      <c r="D61" s="106"/>
      <c r="E61" s="107"/>
      <c r="F61" s="107"/>
      <c r="G61" s="111"/>
      <c r="H61" s="106"/>
      <c r="I61" s="107"/>
      <c r="J61" s="107"/>
      <c r="K61" s="111"/>
      <c r="L61" s="106"/>
      <c r="M61" s="107"/>
      <c r="N61" s="107"/>
      <c r="O61" s="111"/>
    </row>
    <row r="62" spans="2:15" s="9" customFormat="1" ht="14.25">
      <c r="B62" s="105"/>
      <c r="C62" s="108"/>
      <c r="D62" s="106"/>
      <c r="E62" s="107"/>
      <c r="F62" s="107"/>
      <c r="G62" s="111"/>
      <c r="H62" s="106"/>
      <c r="I62" s="107"/>
      <c r="J62" s="107"/>
      <c r="K62" s="111"/>
      <c r="L62" s="106"/>
      <c r="M62" s="107"/>
      <c r="N62" s="107"/>
      <c r="O62" s="111"/>
    </row>
    <row r="63" spans="2:15" s="9" customFormat="1" ht="14.25">
      <c r="B63" s="105"/>
      <c r="C63" s="108"/>
      <c r="D63" s="106"/>
      <c r="E63" s="107"/>
      <c r="F63" s="107"/>
      <c r="G63" s="111"/>
      <c r="H63" s="106"/>
      <c r="I63" s="107"/>
      <c r="J63" s="107"/>
      <c r="K63" s="111"/>
      <c r="L63" s="106"/>
      <c r="M63" s="107"/>
      <c r="N63" s="107"/>
      <c r="O63" s="111"/>
    </row>
    <row r="64" spans="2:15" s="9" customFormat="1" ht="14.25"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7"/>
    </row>
    <row r="65" spans="2:15" ht="15">
      <c r="B65" s="41"/>
      <c r="C65" s="42"/>
      <c r="D65" s="43"/>
      <c r="E65" s="42"/>
      <c r="F65" s="42"/>
      <c r="G65" s="42"/>
      <c r="H65" s="43"/>
      <c r="I65" s="42"/>
      <c r="J65" s="42"/>
      <c r="K65" s="42"/>
      <c r="L65" s="43"/>
      <c r="M65" s="42"/>
      <c r="N65" s="42"/>
      <c r="O65" s="44"/>
    </row>
    <row r="66" spans="2:15" ht="16.5">
      <c r="B66" s="45" t="s">
        <v>47</v>
      </c>
      <c r="C66" s="109">
        <f>SUM(C60:C63)</f>
        <v>0</v>
      </c>
      <c r="D66" s="43"/>
      <c r="E66" s="42"/>
      <c r="F66" s="42"/>
      <c r="G66" s="109">
        <f>SUM(G60:G63)</f>
        <v>0</v>
      </c>
      <c r="H66" s="43"/>
      <c r="I66" s="42"/>
      <c r="J66" s="42"/>
      <c r="K66" s="109">
        <f>SUM(K60:K63)</f>
        <v>0</v>
      </c>
      <c r="L66" s="43"/>
      <c r="M66" s="42"/>
      <c r="N66" s="42"/>
      <c r="O66" s="112">
        <f>SUM(O60:O63)</f>
        <v>0</v>
      </c>
    </row>
    <row r="67" spans="2:15" ht="15">
      <c r="B67" s="46"/>
      <c r="C67" s="47"/>
      <c r="D67" s="48"/>
      <c r="E67" s="47"/>
      <c r="F67" s="47"/>
      <c r="G67" s="47"/>
      <c r="H67" s="48"/>
      <c r="I67" s="47"/>
      <c r="J67" s="47"/>
      <c r="K67" s="47"/>
      <c r="L67" s="48"/>
      <c r="M67" s="47"/>
      <c r="N67" s="47"/>
      <c r="O67" s="49"/>
    </row>
  </sheetData>
  <sheetProtection/>
  <mergeCells count="11">
    <mergeCell ref="B3:O3"/>
    <mergeCell ref="B8:B10"/>
    <mergeCell ref="B41:B43"/>
    <mergeCell ref="B23:O23"/>
    <mergeCell ref="B25:B27"/>
    <mergeCell ref="B19:O19"/>
    <mergeCell ref="B64:O64"/>
    <mergeCell ref="B32:O32"/>
    <mergeCell ref="B57:B59"/>
    <mergeCell ref="B55:O55"/>
    <mergeCell ref="B51:O5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39" r:id="rId1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agreement information capture system</dc:title>
  <dc:subject/>
  <dc:creator>Samuel.Okyere</dc:creator>
  <cp:keywords/>
  <dc:description/>
  <cp:lastModifiedBy>Samuel Okyere</cp:lastModifiedBy>
  <cp:lastPrinted>2014-02-25T14:56:26Z</cp:lastPrinted>
  <dcterms:created xsi:type="dcterms:W3CDTF">2011-02-09T17:12:41Z</dcterms:created>
  <dcterms:modified xsi:type="dcterms:W3CDTF">2014-05-13T08:16:04Z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0x0101000F9F729F33D7A34892E57BC2878C5F41</vt:lpwstr>
  </property>
  <property fmtid="{D5CDD505-2E9C-101B-9397-08002B2CF9AE}" pid="3" name="Alternative Search Terms">
    <vt:lpwstr/>
  </property>
  <property fmtid="{D5CDD505-2E9C-101B-9397-08002B2CF9AE}" pid="4" name="Water company">
    <vt:lpwstr>All other documents</vt:lpwstr>
  </property>
  <property fmtid="{D5CDD505-2E9C-101B-9397-08002B2CF9AE}" pid="5" name="PS Year">
    <vt:lpwstr>2014</vt:lpwstr>
  </property>
  <property fmtid="{D5CDD505-2E9C-101B-9397-08002B2CF9AE}" pid="6" name="Document Group">
    <vt:lpwstr>Templates</vt:lpwstr>
  </property>
  <property fmtid="{D5CDD505-2E9C-101B-9397-08002B2CF9AE}" pid="7" name="Summary">
    <vt:lpwstr>2014 SAICS</vt:lpwstr>
  </property>
  <property fmtid="{D5CDD505-2E9C-101B-9397-08002B2CF9AE}" pid="8" name="Published Date">
    <vt:lpwstr>2013-09-26T00:00:00Z</vt:lpwstr>
  </property>
  <property fmtid="{D5CDD505-2E9C-101B-9397-08002B2CF9AE}" pid="9" name="PS 2012 File Type">
    <vt:lpwstr>SAI file</vt:lpwstr>
  </property>
</Properties>
</file>