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8385" yWindow="-15" windowWidth="10695" windowHeight="12120" firstSheet="1" activeTab="1"/>
  </bookViews>
  <sheets>
    <sheet name="Fountain data" sheetId="2" state="hidden" r:id="rId1"/>
    <sheet name="Performance Table" sheetId="3" r:id="rId2"/>
    <sheet name="Charts&gt;&gt;" sheetId="17" r:id="rId3"/>
    <sheet name="SIM score" sheetId="5" r:id="rId4"/>
    <sheet name="Internal sewer flooding" sheetId="6" r:id="rId5"/>
    <sheet name="Water supply interruptions" sheetId="7" r:id="rId6"/>
    <sheet name="Greenhouse gas emissions" sheetId="19" r:id="rId7"/>
    <sheet name="Pollution incidents (sewerage)" sheetId="11" r:id="rId8"/>
    <sheet name="Serious pollution (sewerage)" sheetId="12" r:id="rId9"/>
    <sheet name="Discharge permit compliance" sheetId="13" r:id="rId10"/>
    <sheet name="Satisfactory sludge disposal" sheetId="14" r:id="rId11"/>
    <sheet name="Leakage" sheetId="8" r:id="rId12"/>
    <sheet name="Security of supply index" sheetId="9" r:id="rId13"/>
  </sheets>
  <calcPr calcId="145621"/>
</workbook>
</file>

<file path=xl/calcChain.xml><?xml version="1.0" encoding="utf-8"?>
<calcChain xmlns="http://schemas.openxmlformats.org/spreadsheetml/2006/main">
  <c r="E138" i="2" l="1"/>
  <c r="D138" i="2"/>
  <c r="C138" i="2"/>
  <c r="L16" i="3" l="1"/>
  <c r="L25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2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26" i="3"/>
  <c r="U25" i="3"/>
  <c r="T25" i="3"/>
  <c r="S25" i="3"/>
  <c r="R25" i="3"/>
  <c r="Q25" i="3"/>
  <c r="P25" i="3"/>
  <c r="O25" i="3"/>
  <c r="N25" i="3"/>
  <c r="M25" i="3"/>
  <c r="K25" i="3"/>
  <c r="J25" i="3"/>
  <c r="I25" i="3"/>
  <c r="H25" i="3"/>
  <c r="G25" i="3"/>
  <c r="F25" i="3"/>
  <c r="E25" i="3"/>
  <c r="D25" i="3"/>
  <c r="B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21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B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17" i="3"/>
  <c r="U16" i="3"/>
  <c r="T16" i="3"/>
  <c r="S16" i="3"/>
  <c r="R16" i="3"/>
  <c r="Q16" i="3"/>
  <c r="P16" i="3"/>
  <c r="O16" i="3"/>
  <c r="N16" i="3"/>
  <c r="M16" i="3"/>
  <c r="K16" i="3"/>
  <c r="J16" i="3"/>
  <c r="I16" i="3"/>
  <c r="H16" i="3"/>
  <c r="G16" i="3"/>
  <c r="F16" i="3"/>
  <c r="E16" i="3"/>
  <c r="D16" i="3"/>
  <c r="B16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B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B7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B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B5" i="3"/>
  <c r="E166" i="2" l="1"/>
  <c r="D166" i="2"/>
  <c r="C166" i="2"/>
  <c r="E143" i="2"/>
  <c r="D143" i="2"/>
  <c r="C143" i="2"/>
  <c r="E129" i="2"/>
  <c r="D129" i="2"/>
  <c r="C129" i="2"/>
  <c r="E119" i="2"/>
  <c r="D119" i="2"/>
  <c r="C119" i="2"/>
  <c r="F93" i="2"/>
  <c r="E93" i="2"/>
  <c r="D93" i="2"/>
  <c r="C93" i="2"/>
  <c r="E56" i="2"/>
  <c r="D56" i="2"/>
  <c r="C56" i="2"/>
  <c r="E103" i="2"/>
  <c r="D103" i="2"/>
  <c r="C103" i="2"/>
  <c r="C215" i="2" l="1"/>
  <c r="C200" i="2"/>
  <c r="C99" i="2"/>
  <c r="C186" i="2"/>
  <c r="C172" i="2"/>
  <c r="C149" i="2"/>
  <c r="C125" i="2"/>
  <c r="C76" i="2"/>
  <c r="C62" i="2"/>
  <c r="C39" i="2"/>
  <c r="E41" i="2" l="1"/>
  <c r="F88" i="2" l="1"/>
  <c r="E88" i="2"/>
  <c r="D88" i="2"/>
  <c r="C88" i="2"/>
  <c r="E51" i="2"/>
  <c r="D51" i="2"/>
  <c r="C51" i="2"/>
  <c r="B4" i="3" l="1"/>
  <c r="E146" i="2" l="1"/>
  <c r="E226" i="2" l="1"/>
  <c r="D226" i="2"/>
  <c r="C226" i="2"/>
  <c r="E225" i="2"/>
  <c r="D225" i="2"/>
  <c r="C225" i="2"/>
  <c r="E224" i="2"/>
  <c r="D224" i="2"/>
  <c r="C224" i="2"/>
  <c r="E223" i="2"/>
  <c r="D223" i="2"/>
  <c r="C223" i="2"/>
  <c r="E222" i="2"/>
  <c r="D222" i="2"/>
  <c r="C222" i="2"/>
  <c r="E221" i="2"/>
  <c r="D221" i="2"/>
  <c r="C221" i="2"/>
  <c r="E220" i="2"/>
  <c r="D220" i="2"/>
  <c r="C220" i="2"/>
  <c r="E219" i="2"/>
  <c r="D219" i="2"/>
  <c r="C219" i="2"/>
  <c r="E218" i="2"/>
  <c r="D218" i="2"/>
  <c r="C218" i="2"/>
  <c r="E217" i="2"/>
  <c r="D217" i="2"/>
  <c r="C217" i="2"/>
  <c r="C202" i="2"/>
  <c r="E211" i="2"/>
  <c r="D211" i="2"/>
  <c r="C211" i="2"/>
  <c r="E210" i="2"/>
  <c r="D210" i="2"/>
  <c r="C210" i="2"/>
  <c r="E209" i="2"/>
  <c r="D209" i="2"/>
  <c r="C209" i="2"/>
  <c r="E208" i="2"/>
  <c r="D208" i="2"/>
  <c r="C208" i="2"/>
  <c r="E207" i="2"/>
  <c r="D207" i="2"/>
  <c r="C207" i="2"/>
  <c r="E206" i="2"/>
  <c r="D206" i="2"/>
  <c r="C206" i="2"/>
  <c r="E205" i="2"/>
  <c r="D205" i="2"/>
  <c r="C205" i="2"/>
  <c r="E204" i="2"/>
  <c r="D204" i="2"/>
  <c r="C204" i="2"/>
  <c r="E203" i="2"/>
  <c r="D203" i="2"/>
  <c r="C203" i="2"/>
  <c r="E202" i="2"/>
  <c r="D202" i="2"/>
  <c r="C188" i="2"/>
  <c r="E197" i="2"/>
  <c r="D197" i="2"/>
  <c r="C197" i="2"/>
  <c r="E196" i="2"/>
  <c r="D196" i="2"/>
  <c r="C196" i="2"/>
  <c r="E195" i="2"/>
  <c r="D195" i="2"/>
  <c r="C195" i="2"/>
  <c r="E194" i="2"/>
  <c r="D194" i="2"/>
  <c r="C194" i="2"/>
  <c r="E193" i="2"/>
  <c r="D193" i="2"/>
  <c r="C193" i="2"/>
  <c r="E192" i="2"/>
  <c r="D192" i="2"/>
  <c r="C192" i="2"/>
  <c r="E191" i="2"/>
  <c r="D191" i="2"/>
  <c r="C191" i="2"/>
  <c r="E190" i="2"/>
  <c r="D190" i="2"/>
  <c r="C190" i="2"/>
  <c r="E189" i="2"/>
  <c r="D189" i="2"/>
  <c r="C189" i="2"/>
  <c r="E188" i="2"/>
  <c r="D188" i="2"/>
  <c r="C174" i="2"/>
  <c r="E183" i="2"/>
  <c r="D183" i="2"/>
  <c r="C183" i="2"/>
  <c r="E182" i="2"/>
  <c r="D182" i="2"/>
  <c r="C182" i="2"/>
  <c r="E181" i="2"/>
  <c r="D181" i="2"/>
  <c r="C181" i="2"/>
  <c r="E180" i="2"/>
  <c r="D180" i="2"/>
  <c r="C180" i="2"/>
  <c r="E179" i="2"/>
  <c r="D179" i="2"/>
  <c r="C179" i="2"/>
  <c r="E178" i="2"/>
  <c r="D178" i="2"/>
  <c r="C178" i="2"/>
  <c r="E177" i="2"/>
  <c r="D177" i="2"/>
  <c r="C177" i="2"/>
  <c r="E176" i="2"/>
  <c r="D176" i="2"/>
  <c r="C176" i="2"/>
  <c r="E175" i="2"/>
  <c r="D175" i="2"/>
  <c r="C175" i="2"/>
  <c r="E174" i="2"/>
  <c r="D174" i="2"/>
  <c r="C152" i="2"/>
  <c r="E169" i="2"/>
  <c r="D169" i="2"/>
  <c r="C169" i="2"/>
  <c r="E168" i="2"/>
  <c r="D168" i="2"/>
  <c r="C168" i="2"/>
  <c r="E167" i="2"/>
  <c r="D167" i="2"/>
  <c r="C167" i="2"/>
  <c r="E162" i="2"/>
  <c r="D162" i="2"/>
  <c r="C162" i="2"/>
  <c r="E165" i="2"/>
  <c r="D165" i="2"/>
  <c r="C165" i="2"/>
  <c r="E164" i="2"/>
  <c r="D164" i="2"/>
  <c r="C164" i="2"/>
  <c r="E163" i="2"/>
  <c r="D163" i="2"/>
  <c r="C163" i="2"/>
  <c r="E161" i="2"/>
  <c r="D161" i="2"/>
  <c r="C161" i="2"/>
  <c r="E160" i="2"/>
  <c r="D160" i="2"/>
  <c r="C160" i="2"/>
  <c r="E159" i="2"/>
  <c r="D159" i="2"/>
  <c r="C159" i="2"/>
  <c r="E158" i="2"/>
  <c r="D158" i="2"/>
  <c r="C158" i="2"/>
  <c r="E157" i="2"/>
  <c r="D157" i="2"/>
  <c r="C157" i="2"/>
  <c r="E156" i="2"/>
  <c r="D156" i="2"/>
  <c r="C156" i="2"/>
  <c r="E155" i="2"/>
  <c r="D155" i="2"/>
  <c r="C155" i="2"/>
  <c r="E154" i="2"/>
  <c r="D154" i="2"/>
  <c r="C154" i="2"/>
  <c r="E153" i="2"/>
  <c r="D153" i="2"/>
  <c r="C153" i="2"/>
  <c r="E152" i="2"/>
  <c r="D152" i="2"/>
  <c r="D151" i="2"/>
  <c r="C151" i="2"/>
  <c r="E151" i="2"/>
  <c r="D146" i="2"/>
  <c r="C146" i="2"/>
  <c r="E145" i="2"/>
  <c r="D145" i="2"/>
  <c r="C145" i="2"/>
  <c r="E144" i="2"/>
  <c r="D144" i="2"/>
  <c r="C144" i="2"/>
  <c r="E139" i="2"/>
  <c r="D139" i="2"/>
  <c r="C139" i="2"/>
  <c r="E142" i="2"/>
  <c r="D142" i="2"/>
  <c r="C142" i="2"/>
  <c r="E141" i="2"/>
  <c r="D141" i="2"/>
  <c r="C141" i="2"/>
  <c r="E140" i="2"/>
  <c r="D140" i="2"/>
  <c r="C140" i="2"/>
  <c r="E137" i="2"/>
  <c r="D137" i="2"/>
  <c r="C137" i="2"/>
  <c r="E136" i="2"/>
  <c r="D136" i="2"/>
  <c r="C136" i="2"/>
  <c r="E135" i="2"/>
  <c r="D135" i="2"/>
  <c r="C135" i="2"/>
  <c r="E134" i="2"/>
  <c r="D134" i="2"/>
  <c r="C134" i="2"/>
  <c r="E133" i="2"/>
  <c r="D133" i="2"/>
  <c r="C133" i="2"/>
  <c r="E132" i="2"/>
  <c r="D132" i="2"/>
  <c r="C132" i="2"/>
  <c r="E131" i="2"/>
  <c r="D131" i="2"/>
  <c r="C131" i="2"/>
  <c r="E130" i="2"/>
  <c r="D130" i="2"/>
  <c r="C130" i="2"/>
  <c r="E128" i="2"/>
  <c r="D128" i="2"/>
  <c r="C128" i="2"/>
  <c r="E127" i="2"/>
  <c r="D127" i="2"/>
  <c r="C127" i="2"/>
  <c r="C101" i="2"/>
  <c r="D122" i="2" l="1"/>
  <c r="C122" i="2"/>
  <c r="D121" i="2"/>
  <c r="C121" i="2"/>
  <c r="E122" i="2"/>
  <c r="E121" i="2"/>
  <c r="E120" i="2"/>
  <c r="D120" i="2"/>
  <c r="C120" i="2"/>
  <c r="E115" i="2"/>
  <c r="D115" i="2"/>
  <c r="C115" i="2"/>
  <c r="E118" i="2"/>
  <c r="D118" i="2"/>
  <c r="C118" i="2"/>
  <c r="E117" i="2"/>
  <c r="D117" i="2"/>
  <c r="C117" i="2"/>
  <c r="E116" i="2"/>
  <c r="D116" i="2"/>
  <c r="C116" i="2"/>
  <c r="E114" i="2"/>
  <c r="D114" i="2"/>
  <c r="C114" i="2"/>
  <c r="E113" i="2"/>
  <c r="D113" i="2"/>
  <c r="C113" i="2"/>
  <c r="E112" i="2"/>
  <c r="D112" i="2"/>
  <c r="C112" i="2"/>
  <c r="E111" i="2"/>
  <c r="D111" i="2"/>
  <c r="C111" i="2"/>
  <c r="E110" i="2"/>
  <c r="D110" i="2"/>
  <c r="C110" i="2"/>
  <c r="E109" i="2"/>
  <c r="D109" i="2"/>
  <c r="C109" i="2"/>
  <c r="E108" i="2"/>
  <c r="D108" i="2"/>
  <c r="C108" i="2"/>
  <c r="E107" i="2"/>
  <c r="D107" i="2"/>
  <c r="C107" i="2"/>
  <c r="E106" i="2"/>
  <c r="D106" i="2"/>
  <c r="C106" i="2"/>
  <c r="E105" i="2"/>
  <c r="D105" i="2"/>
  <c r="C105" i="2"/>
  <c r="E104" i="2"/>
  <c r="D104" i="2"/>
  <c r="C104" i="2"/>
  <c r="E102" i="2"/>
  <c r="D102" i="2"/>
  <c r="C102" i="2"/>
  <c r="E101" i="2"/>
  <c r="D101" i="2"/>
  <c r="C78" i="2"/>
  <c r="E94" i="2"/>
  <c r="F96" i="2" l="1"/>
  <c r="E96" i="2"/>
  <c r="D96" i="2"/>
  <c r="C96" i="2"/>
  <c r="F95" i="2"/>
  <c r="E95" i="2"/>
  <c r="D95" i="2"/>
  <c r="C95" i="2"/>
  <c r="F94" i="2"/>
  <c r="D94" i="2"/>
  <c r="C94" i="2"/>
  <c r="F89" i="2"/>
  <c r="E89" i="2"/>
  <c r="D89" i="2"/>
  <c r="C89" i="2"/>
  <c r="F92" i="2"/>
  <c r="E92" i="2"/>
  <c r="D92" i="2"/>
  <c r="C92" i="2"/>
  <c r="F91" i="2"/>
  <c r="E91" i="2"/>
  <c r="D91" i="2"/>
  <c r="C91" i="2"/>
  <c r="F90" i="2"/>
  <c r="E90" i="2"/>
  <c r="D90" i="2"/>
  <c r="C90" i="2"/>
  <c r="F87" i="2"/>
  <c r="E87" i="2"/>
  <c r="D87" i="2"/>
  <c r="C87" i="2"/>
  <c r="F86" i="2"/>
  <c r="E86" i="2"/>
  <c r="D86" i="2"/>
  <c r="C86" i="2"/>
  <c r="F85" i="2"/>
  <c r="E85" i="2"/>
  <c r="D85" i="2"/>
  <c r="C85" i="2"/>
  <c r="F84" i="2"/>
  <c r="E84" i="2"/>
  <c r="D84" i="2"/>
  <c r="C84" i="2"/>
  <c r="F83" i="2"/>
  <c r="E83" i="2"/>
  <c r="D83" i="2"/>
  <c r="C83" i="2"/>
  <c r="F82" i="2"/>
  <c r="E82" i="2"/>
  <c r="D82" i="2"/>
  <c r="C82" i="2"/>
  <c r="F81" i="2"/>
  <c r="E81" i="2"/>
  <c r="D81" i="2"/>
  <c r="C81" i="2"/>
  <c r="F80" i="2"/>
  <c r="E80" i="2"/>
  <c r="D80" i="2"/>
  <c r="C80" i="2"/>
  <c r="F79" i="2"/>
  <c r="E79" i="2"/>
  <c r="D79" i="2"/>
  <c r="C79" i="2"/>
  <c r="F78" i="2"/>
  <c r="E78" i="2"/>
  <c r="D78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E59" i="2"/>
  <c r="D59" i="2"/>
  <c r="C59" i="2"/>
  <c r="E58" i="2"/>
  <c r="D58" i="2"/>
  <c r="C58" i="2"/>
  <c r="E57" i="2"/>
  <c r="D57" i="2"/>
  <c r="C57" i="2"/>
  <c r="E52" i="2"/>
  <c r="D52" i="2"/>
  <c r="C52" i="2"/>
  <c r="E55" i="2"/>
  <c r="D55" i="2"/>
  <c r="C55" i="2"/>
  <c r="E54" i="2"/>
  <c r="D54" i="2"/>
  <c r="C54" i="2"/>
  <c r="E53" i="2"/>
  <c r="D53" i="2"/>
  <c r="C53" i="2"/>
  <c r="E50" i="2"/>
  <c r="D50" i="2"/>
  <c r="C50" i="2"/>
  <c r="E49" i="2"/>
  <c r="D49" i="2"/>
  <c r="C49" i="2"/>
  <c r="E48" i="2"/>
  <c r="D48" i="2"/>
  <c r="C48" i="2"/>
  <c r="E47" i="2"/>
  <c r="D47" i="2"/>
  <c r="C47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D41" i="2"/>
  <c r="C41" i="2"/>
  <c r="U4" i="3"/>
  <c r="T4" i="3"/>
  <c r="S4" i="3"/>
  <c r="R4" i="3"/>
  <c r="K4" i="3"/>
  <c r="J4" i="3"/>
  <c r="I4" i="3"/>
  <c r="H4" i="3"/>
  <c r="G4" i="3"/>
  <c r="F4" i="3"/>
  <c r="Q4" i="3"/>
  <c r="P4" i="3"/>
  <c r="O4" i="3"/>
  <c r="N4" i="3"/>
  <c r="M4" i="3"/>
  <c r="L4" i="3"/>
  <c r="E4" i="3"/>
  <c r="D4" i="3"/>
</calcChain>
</file>

<file path=xl/sharedStrings.xml><?xml version="1.0" encoding="utf-8"?>
<sst xmlns="http://schemas.openxmlformats.org/spreadsheetml/2006/main" count="1178" uniqueCount="177">
  <si>
    <t/>
  </si>
  <si>
    <t>KI001U</t>
  </si>
  <si>
    <t>KI001R</t>
  </si>
  <si>
    <t>KI002R</t>
  </si>
  <si>
    <t>KI002U</t>
  </si>
  <si>
    <t>KI003U</t>
  </si>
  <si>
    <t>KI003R</t>
  </si>
  <si>
    <t>KI004R</t>
  </si>
  <si>
    <t>KI004U</t>
  </si>
  <si>
    <t>KI005U</t>
  </si>
  <si>
    <t>KI005R</t>
  </si>
  <si>
    <t>KI006U</t>
  </si>
  <si>
    <t>KI006R</t>
  </si>
  <si>
    <t>KI007R</t>
  </si>
  <si>
    <t>KI007U</t>
  </si>
  <si>
    <t>KI008R</t>
  </si>
  <si>
    <t>KI008U</t>
  </si>
  <si>
    <t>KI009R</t>
  </si>
  <si>
    <t>KI009U</t>
  </si>
  <si>
    <t>KI010R</t>
  </si>
  <si>
    <t>KI010U</t>
  </si>
  <si>
    <t>KI011U</t>
  </si>
  <si>
    <t>KI011R</t>
  </si>
  <si>
    <t>KI012R</t>
  </si>
  <si>
    <t>KI012U</t>
  </si>
  <si>
    <t>KI013R</t>
  </si>
  <si>
    <t>KI013U</t>
  </si>
  <si>
    <t>KI014U</t>
  </si>
  <si>
    <t>KI014R</t>
  </si>
  <si>
    <t>KI015U</t>
  </si>
  <si>
    <t>KI015R</t>
  </si>
  <si>
    <t>KI016U</t>
  </si>
  <si>
    <t>KI017U</t>
  </si>
  <si>
    <t>KI018U</t>
  </si>
  <si>
    <t>KI019U</t>
  </si>
  <si>
    <t>SIM score</t>
  </si>
  <si>
    <t>Status for SIM</t>
  </si>
  <si>
    <t>Status for internal sewer flooding incidents</t>
  </si>
  <si>
    <t>Internal sewer flooding incidents</t>
  </si>
  <si>
    <t>Water supply interrruptions - hours per total properties served</t>
  </si>
  <si>
    <t>Status for water supply interrruptions</t>
  </si>
  <si>
    <t>Status for serviceability water non-infrastructure</t>
  </si>
  <si>
    <t>Serviceability water non-infrastructure</t>
  </si>
  <si>
    <t>Serviceability water infrastructure</t>
  </si>
  <si>
    <t>Status for serviceability water infrastructure</t>
  </si>
  <si>
    <t>Serviceability sewerage non-infrastructure</t>
  </si>
  <si>
    <t>Status for serviceability sewerage non-infrastructure</t>
  </si>
  <si>
    <t>Status for serviceability sewerage infrastructure</t>
  </si>
  <si>
    <t>Serviceability sewerage infrastructure</t>
  </si>
  <si>
    <t>Status for leakage</t>
  </si>
  <si>
    <t>Leakage</t>
  </si>
  <si>
    <t>Status for SoSI</t>
  </si>
  <si>
    <t>Security of supply index (SoSI)</t>
  </si>
  <si>
    <t>Status for greenhouse gas (GHG) emissions</t>
  </si>
  <si>
    <t>Greenhouse gas (GHG) emissions</t>
  </si>
  <si>
    <t>Pollution incidents sewerage</t>
  </si>
  <si>
    <t>Status for pollution incidents (sewerage)</t>
  </si>
  <si>
    <t>Status for serious pollution incidents (sewerage)</t>
  </si>
  <si>
    <t>Serious pollution incidents sewerage</t>
  </si>
  <si>
    <t>Status for pollution incidents (water)</t>
  </si>
  <si>
    <t>Pollution incidents (water)</t>
  </si>
  <si>
    <t>Discharge permit compliance</t>
  </si>
  <si>
    <t>Status for discharge permit compliance</t>
  </si>
  <si>
    <t>Satisfactory sludge disposal</t>
  </si>
  <si>
    <t>Status for satisfactory sludge disposal</t>
  </si>
  <si>
    <t>Post tax return on capital</t>
  </si>
  <si>
    <t>Credit rating</t>
  </si>
  <si>
    <t>Gearing</t>
  </si>
  <si>
    <t>Interest cover</t>
  </si>
  <si>
    <t>nr</t>
  </si>
  <si>
    <t>Text</t>
  </si>
  <si>
    <t>hrs</t>
  </si>
  <si>
    <t>Ml/day</t>
  </si>
  <si>
    <t>ktC02e</t>
  </si>
  <si>
    <t>nr/10000km</t>
  </si>
  <si>
    <t>%</t>
  </si>
  <si>
    <t>ratio</t>
  </si>
  <si>
    <t>Anglian Water Services</t>
  </si>
  <si>
    <t>G</t>
  </si>
  <si>
    <t>STABLE</t>
  </si>
  <si>
    <t>A</t>
  </si>
  <si>
    <t>MARGINAL</t>
  </si>
  <si>
    <t>Baa1</t>
  </si>
  <si>
    <t>Dwr Cymru Cyfyngedig (Welsh)</t>
  </si>
  <si>
    <t>Northumbrian Water Ltd</t>
  </si>
  <si>
    <t>R</t>
  </si>
  <si>
    <t>BBB+</t>
  </si>
  <si>
    <t>Severn Trent Water Ltd</t>
  </si>
  <si>
    <t>South West Water Ltd</t>
  </si>
  <si>
    <t>Southern Water Services Ltd</t>
  </si>
  <si>
    <t>Baa2</t>
  </si>
  <si>
    <t>Thames Water Utilities Ltd</t>
  </si>
  <si>
    <t>United Utilities Water Plc</t>
  </si>
  <si>
    <t>IMPROVING</t>
  </si>
  <si>
    <t>Wessex Water Services Ltd</t>
  </si>
  <si>
    <t>Yorkshire Water Services Ltd</t>
  </si>
  <si>
    <t>Affinity Water</t>
  </si>
  <si>
    <t>Bristol Water plc</t>
  </si>
  <si>
    <t>Dee Valley Water Plc</t>
  </si>
  <si>
    <t>Portsmouth Water Ltd</t>
  </si>
  <si>
    <t>Sembcorp Bournemouth Water</t>
  </si>
  <si>
    <t>South East Water Ltd</t>
  </si>
  <si>
    <t>BBB</t>
  </si>
  <si>
    <t>South Staffordshire Water Plc</t>
  </si>
  <si>
    <t>Sutton &amp; East Surrey Water Ltd</t>
  </si>
  <si>
    <t xml:space="preserve"> - Central area</t>
  </si>
  <si>
    <t xml:space="preserve"> - East area</t>
  </si>
  <si>
    <t xml:space="preserve"> - Southeast area</t>
  </si>
  <si>
    <t>U</t>
  </si>
  <si>
    <t>SIM Score</t>
  </si>
  <si>
    <t>Water supply interruptions - hours per total properties served</t>
  </si>
  <si>
    <t>Customer experience</t>
  </si>
  <si>
    <t>Environmental Impact</t>
  </si>
  <si>
    <t>Reliability and availability</t>
  </si>
  <si>
    <t>Financial</t>
  </si>
  <si>
    <t>Serviceability for sewerage non-infrastructure</t>
  </si>
  <si>
    <t>Return on regulatory capital value</t>
  </si>
  <si>
    <t>Anglian</t>
  </si>
  <si>
    <t>Dŵr Cymru</t>
  </si>
  <si>
    <t>Northumbrian</t>
  </si>
  <si>
    <t>Severn Trent</t>
  </si>
  <si>
    <t>South West</t>
  </si>
  <si>
    <t>Southern</t>
  </si>
  <si>
    <t>Thames</t>
  </si>
  <si>
    <t>United Utilities</t>
  </si>
  <si>
    <t>Wessex</t>
  </si>
  <si>
    <t>Yorkshire</t>
  </si>
  <si>
    <t>Bristol</t>
  </si>
  <si>
    <t>Dee Valley</t>
  </si>
  <si>
    <t>Portsmouth</t>
  </si>
  <si>
    <t>South East</t>
  </si>
  <si>
    <t>South Staffs</t>
  </si>
  <si>
    <t>Sutton &amp; East Surrey</t>
  </si>
  <si>
    <t>Affinity Water - central area</t>
  </si>
  <si>
    <t>Affinity Water - east area</t>
  </si>
  <si>
    <t>Affinity Water - southeast area</t>
  </si>
  <si>
    <t>South Staffs (Cambridge)</t>
  </si>
  <si>
    <t>Northumbrian (Essex and Suffolk)</t>
  </si>
  <si>
    <t>A3/A/A</t>
  </si>
  <si>
    <t>BBB+/Baa1</t>
  </si>
  <si>
    <t>A3/A-/BBB+</t>
  </si>
  <si>
    <t>A-/A3</t>
  </si>
  <si>
    <t>BBB/Baa2</t>
  </si>
  <si>
    <t>BBB+/Baa2</t>
  </si>
  <si>
    <t>Essex &amp; Suffolk Water</t>
  </si>
  <si>
    <t>Veolia Water Central</t>
  </si>
  <si>
    <t>Veolia Water East</t>
  </si>
  <si>
    <t>Veolia Water Southeast</t>
  </si>
  <si>
    <t>Cambridge Water Company Plc</t>
  </si>
  <si>
    <t xml:space="preserve">2014-15 KPI performance data </t>
  </si>
  <si>
    <t>Key indicators</t>
  </si>
  <si>
    <t>Default for Cyclical base run</t>
  </si>
  <si>
    <t>Contains all data previously in Cyclical</t>
  </si>
  <si>
    <t>Latest</t>
  </si>
  <si>
    <t>DETERIORATING</t>
  </si>
  <si>
    <t>Baa1*</t>
  </si>
  <si>
    <t>Run on 12 Aug 2015 11:11</t>
  </si>
  <si>
    <t>2010-15</t>
  </si>
  <si>
    <t>Northumbrian Water (NNE)</t>
  </si>
  <si>
    <t>South Staffordshire Cambridge</t>
  </si>
  <si>
    <t xml:space="preserve"> - Northumbria area</t>
  </si>
  <si>
    <t xml:space="preserve"> - Essex and Suffolk area</t>
  </si>
  <si>
    <t xml:space="preserve"> - Cambridge area</t>
  </si>
  <si>
    <t xml:space="preserve"> - South Staffs area</t>
  </si>
  <si>
    <t>Bournemouth</t>
  </si>
  <si>
    <t>Number</t>
  </si>
  <si>
    <t>Hours</t>
  </si>
  <si>
    <t>ktCO2e</t>
  </si>
  <si>
    <t>Pollution incidents sewerage - number per 10,000km</t>
  </si>
  <si>
    <t>Serious pollution incidents sewerage - number per 10,000km</t>
  </si>
  <si>
    <t>Pollution incidents (water) - number per 10,000km
[optional]</t>
  </si>
  <si>
    <t>Ratio</t>
  </si>
  <si>
    <t>South Staffordshire</t>
  </si>
  <si>
    <t>For 2014-15 we piloted a new methodology for the SIM. Companies could choose whether to publish scores using either the old (2011-14) methodology or the new (2015-2020) methodology.</t>
  </si>
  <si>
    <t>1 means the company used the 2011-14 SIM weighting methodology</t>
  </si>
  <si>
    <t>2 means the company used the 2015-20 SIM weighting methodology</t>
  </si>
  <si>
    <t>3 means the company did not publish a combined score so we have calculated one using the 2011-14 SIM weighting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</si>
</sst>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9" x14ac:knownFonts="1">
    <font>
      <sz val="11"/>
      <color indexed="8"/>
      <name val="Arial"/>
      <family val="2"/>
      <scheme val="minor"/>
    </font>
    <font>
      <sz val="11"/>
      <color theme="3"/>
      <name val="Arial Rounded MT Bold"/>
      <family val="2"/>
      <scheme val="major"/>
    </font>
    <font>
      <sz val="10"/>
      <color indexed="8"/>
      <name val="Arial Rounded MT Bold"/>
      <family val="2"/>
      <scheme val="major"/>
    </font>
    <font>
      <sz val="10"/>
      <color theme="3"/>
      <name val="Arial Rounded MT Bold"/>
      <family val="2"/>
      <scheme val="major"/>
    </font>
    <font>
      <sz val="11"/>
      <color indexed="8"/>
      <name val="Arial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vertAlign val="superscript"/>
      <sz val="11"/>
      <color indexed="8"/>
      <name val="Arial"/>
      <family val="2"/>
      <scheme val="minor"/>
    </font>
    <font>
      <sz val="8"/>
      <color theme="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E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14999847407452621"/>
        <bgColor indexed="64"/>
      </patternFill>
    </fill>
    <fill>
      <patternFill patternType="solid">
        <f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4" fontId="0" fillId="0" borderId="0" xfId="0" applyNumberFormat="1" applyFill="1"/>
    <xf numFmtId="4" fontId="0" fillId="2" borderId="1" xfId="0" applyNumberFormat="1" applyFill="1" applyBorder="1"/>
    <xf numFmtId="4" fontId="0" fillId="0" borderId="1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10" fontId="0" fillId="0" borderId="0" xfId="0" applyNumberFormat="1"/>
    <xf numFmtId="9" fontId="0" fillId="0" borderId="0" xfId="0" applyNumberFormat="1"/>
    <xf numFmtId="0" fontId="0" fillId="3" borderId="0" xfId="0" applyFill="1"/>
    <xf numFmtId="4" fontId="0" fillId="3" borderId="0" xfId="0" applyNumberFormat="1" applyFill="1"/>
    <xf numFmtId="164" fontId="0" fillId="2" borderId="1" xfId="0" applyNumberFormat="1" applyFill="1" applyBorder="1"/>
    <xf numFmtId="3" fontId="0" fillId="2" borderId="1" xfId="0" applyNumberFormat="1" applyFill="1" applyBorder="1"/>
    <xf numFmtId="164" fontId="0" fillId="4" borderId="1" xfId="0" applyNumberFormat="1" applyFill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9" fontId="0" fillId="2" borderId="1" xfId="0" applyNumberFormat="1" applyFill="1" applyBorder="1"/>
    <xf numFmtId="166" fontId="0" fillId="0" borderId="1" xfId="1" applyNumberFormat="1" applyFont="1" applyFill="1" applyBorder="1"/>
    <xf numFmtId="0" fontId="0" fillId="0" borderId="0" xfId="0"/>
    <xf numFmtId="0" fontId="5" fillId="5" borderId="0" xfId="0" applyFont="1" applyFill="1"/>
    <xf numFmtId="0" fontId="0" fillId="2" borderId="0" xfId="0" applyFill="1"/>
    <xf numFmtId="0" fontId="6" fillId="0" borderId="0" xfId="0" applyFont="1"/>
    <xf numFmtId="4" fontId="0" fillId="2" borderId="0" xfId="0" applyNumberFormat="1" applyFill="1"/>
    <xf numFmtId="3" fontId="0" fillId="2" borderId="0" xfId="0" applyNumberFormat="1" applyFill="1"/>
    <xf numFmtId="164" fontId="0" fillId="2" borderId="0" xfId="0" applyNumberFormat="1" applyFill="1"/>
    <xf numFmtId="10" fontId="0" fillId="2" borderId="0" xfId="0" applyNumberFormat="1" applyFill="1"/>
    <xf numFmtId="0" fontId="3" fillId="0" borderId="1" xfId="0" quotePrefix="1" applyFont="1" applyBorder="1" applyAlignment="1">
      <alignment horizontal="left" vertical="center" wrapText="1"/>
    </xf>
    <xf numFmtId="1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0" fillId="2" borderId="4" xfId="0" applyNumberFormat="1" applyFill="1" applyBorder="1"/>
    <xf numFmtId="0" fontId="8" fillId="0" borderId="0" xfId="0" applyFont="1"/>
  </cellXfs>
  <cellStyles count="2">
    <cellStyle name="Normal" xfId="0" builtinId="0"/>
    <cellStyle name="Percent" xfId="1" builtinId="5"/>
  </cellStyles>
  <dxfs count="63"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10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SIM Score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'Fountain data'!$B$41:$B$59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data'!$C$41:$C$59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'Fountain data'!$B$41:$B$59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data'!$D$41:$D$59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2"/>
            </a:solidFill>
          </c:spPr>
          <c:invertIfNegative val="0"/>
          <c:cat>
            <c:strRef>
              <c:f>'Fountain data'!$B$41:$B$59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data'!$E$41:$E$59</c:f>
              <c:numCache>
                <c:formatCode>0</c:formatCode>
                <c:ptCount val="19"/>
                <c:pt idx="0">
                  <c:v>85</c:v>
                </c:pt>
                <c:pt idx="1">
                  <c:v>82</c:v>
                </c:pt>
                <c:pt idx="2">
                  <c:v>83.72</c:v>
                </c:pt>
                <c:pt idx="3">
                  <c:v>83.25</c:v>
                </c:pt>
                <c:pt idx="4">
                  <c:v>74.8</c:v>
                </c:pt>
                <c:pt idx="5">
                  <c:v>78.7</c:v>
                </c:pt>
                <c:pt idx="6">
                  <c:v>76.135000000000005</c:v>
                </c:pt>
                <c:pt idx="7">
                  <c:v>81</c:v>
                </c:pt>
                <c:pt idx="8">
                  <c:v>87</c:v>
                </c:pt>
                <c:pt idx="9">
                  <c:v>85</c:v>
                </c:pt>
                <c:pt idx="10">
                  <c:v>76</c:v>
                </c:pt>
                <c:pt idx="11">
                  <c:v>88</c:v>
                </c:pt>
                <c:pt idx="12">
                  <c:v>80.3</c:v>
                </c:pt>
                <c:pt idx="13">
                  <c:v>78</c:v>
                </c:pt>
                <c:pt idx="14">
                  <c:v>82</c:v>
                </c:pt>
                <c:pt idx="15">
                  <c:v>82.34</c:v>
                </c:pt>
                <c:pt idx="16">
                  <c:v>85</c:v>
                </c:pt>
                <c:pt idx="17">
                  <c:v>85</c:v>
                </c:pt>
                <c:pt idx="18">
                  <c:v>80.7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259016192"/>
        <c:axId val="259017728"/>
      </c:barChart>
      <c:catAx>
        <c:axId val="25901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59017728"/>
        <c:crosses val="autoZero"/>
        <c:auto val="1"/>
        <c:lblAlgn val="ctr"/>
        <c:lblOffset val="100"/>
        <c:noMultiLvlLbl val="0"/>
      </c:catAx>
      <c:valAx>
        <c:axId val="259017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9016192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Security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of supply index</a:t>
            </a:r>
            <a:endParaRPr lang="en-GB" sz="1400" b="0">
              <a:solidFill>
                <a:schemeClr val="tx2"/>
              </a:solidFill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'Fountain data'!$C$126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strRef>
              <c:f>'Fountain data'!$B$127:$B$146</c:f>
              <c:strCache>
                <c:ptCount val="2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</c:v>
                </c:pt>
                <c:pt idx="12">
                  <c:v>Bournemouth</c:v>
                </c:pt>
                <c:pt idx="13">
                  <c:v>Bristol</c:v>
                </c:pt>
                <c:pt idx="14">
                  <c:v>Dee Valley</c:v>
                </c:pt>
                <c:pt idx="15">
                  <c:v>Portsmouth</c:v>
                </c:pt>
                <c:pt idx="16">
                  <c:v>South East</c:v>
                </c:pt>
                <c:pt idx="17">
                  <c:v>South Staffs (Cambridge)</c:v>
                </c:pt>
                <c:pt idx="18">
                  <c:v>South Staffs</c:v>
                </c:pt>
                <c:pt idx="19">
                  <c:v>Sutton &amp; East Surrey</c:v>
                </c:pt>
              </c:strCache>
            </c:strRef>
          </c:cat>
          <c:val>
            <c:numRef>
              <c:f>'Fountain data'!$C$127:$C$146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'Fountain data'!$D$126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'Fountain data'!$B$127:$B$146</c:f>
              <c:strCache>
                <c:ptCount val="2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</c:v>
                </c:pt>
                <c:pt idx="12">
                  <c:v>Bournemouth</c:v>
                </c:pt>
                <c:pt idx="13">
                  <c:v>Bristol</c:v>
                </c:pt>
                <c:pt idx="14">
                  <c:v>Dee Valley</c:v>
                </c:pt>
                <c:pt idx="15">
                  <c:v>Portsmouth</c:v>
                </c:pt>
                <c:pt idx="16">
                  <c:v>South East</c:v>
                </c:pt>
                <c:pt idx="17">
                  <c:v>South Staffs (Cambridge)</c:v>
                </c:pt>
                <c:pt idx="18">
                  <c:v>South Staffs</c:v>
                </c:pt>
                <c:pt idx="19">
                  <c:v>Sutton &amp; East Surrey</c:v>
                </c:pt>
              </c:strCache>
            </c:strRef>
          </c:cat>
          <c:val>
            <c:numRef>
              <c:f>'Fountain data'!$D$127:$D$146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'Fountain data'!$E$126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'Fountain data'!$B$127:$B$146</c:f>
              <c:strCache>
                <c:ptCount val="2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</c:v>
                </c:pt>
                <c:pt idx="12">
                  <c:v>Bournemouth</c:v>
                </c:pt>
                <c:pt idx="13">
                  <c:v>Bristol</c:v>
                </c:pt>
                <c:pt idx="14">
                  <c:v>Dee Valley</c:v>
                </c:pt>
                <c:pt idx="15">
                  <c:v>Portsmouth</c:v>
                </c:pt>
                <c:pt idx="16">
                  <c:v>South East</c:v>
                </c:pt>
                <c:pt idx="17">
                  <c:v>South Staffs (Cambridge)</c:v>
                </c:pt>
                <c:pt idx="18">
                  <c:v>South Staffs</c:v>
                </c:pt>
                <c:pt idx="19">
                  <c:v>Sutton &amp; East Surrey</c:v>
                </c:pt>
              </c:strCache>
            </c:strRef>
          </c:cat>
          <c:val>
            <c:numRef>
              <c:f>'Fountain data'!$E$127:$E$146</c:f>
              <c:numCache>
                <c:formatCode>General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880896"/>
        <c:axId val="264882432"/>
      </c:barChart>
      <c:catAx>
        <c:axId val="26488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64882432"/>
        <c:crosses val="autoZero"/>
        <c:auto val="1"/>
        <c:lblAlgn val="ctr"/>
        <c:lblOffset val="100"/>
        <c:noMultiLvlLbl val="0"/>
      </c:catAx>
      <c:valAx>
        <c:axId val="26488243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88089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Internal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sewer flooding incidents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'Fountain data'!$C$63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'Fountain data'!$B$64:$B$73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data'!$C$64:$C$73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'Fountain data'!$D$63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'Fountain data'!$B$64:$B$73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data'!$D$64:$D$73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443</c:v>
                </c:pt>
                <c:pt idx="7">
                  <c:v>0</c:v>
                </c:pt>
                <c:pt idx="8">
                  <c:v>0</c:v>
                </c:pt>
                <c:pt idx="9">
                  <c:v>121</c:v>
                </c:pt>
              </c:numCache>
            </c:numRef>
          </c:val>
        </c:ser>
        <c:ser>
          <c:idx val="2"/>
          <c:order val="2"/>
          <c:tx>
            <c:strRef>
              <c:f>'Fountain data'!$E$63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'Fountain data'!$B$64:$B$73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data'!$E$64:$E$73</c:f>
              <c:numCache>
                <c:formatCode>General</c:formatCode>
                <c:ptCount val="10"/>
                <c:pt idx="0">
                  <c:v>134</c:v>
                </c:pt>
                <c:pt idx="1">
                  <c:v>43</c:v>
                </c:pt>
                <c:pt idx="2">
                  <c:v>118</c:v>
                </c:pt>
                <c:pt idx="3">
                  <c:v>198</c:v>
                </c:pt>
                <c:pt idx="4">
                  <c:v>43</c:v>
                </c:pt>
                <c:pt idx="5">
                  <c:v>159</c:v>
                </c:pt>
                <c:pt idx="6">
                  <c:v>0</c:v>
                </c:pt>
                <c:pt idx="7">
                  <c:v>247</c:v>
                </c:pt>
                <c:pt idx="8">
                  <c:v>45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'Fountain data'!$F$63</c:f>
              <c:strCache>
                <c:ptCount val="1"/>
                <c:pt idx="0">
                  <c:v>U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'Fountain data'!$B$64:$B$73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data'!$F$64:$F$73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4321408"/>
        <c:axId val="234322944"/>
      </c:barChart>
      <c:catAx>
        <c:axId val="23432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34322944"/>
        <c:crosses val="autoZero"/>
        <c:auto val="1"/>
        <c:lblAlgn val="ctr"/>
        <c:lblOffset val="100"/>
        <c:noMultiLvlLbl val="0"/>
      </c:catAx>
      <c:valAx>
        <c:axId val="23432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321408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Water supply interruptions - hours per total properties served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'Fountain data'!$C$77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'Fountain data'!$B$78:$B$96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data'!$C$78:$C$96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2.609</c:v>
                </c:pt>
                <c:pt idx="13">
                  <c:v>0</c:v>
                </c:pt>
                <c:pt idx="14">
                  <c:v>0.14499999999999999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'Fountain data'!$D$77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'Fountain data'!$B$78:$B$96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data'!$D$78:$D$96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0.47899999999999998</c:v>
                </c:pt>
              </c:numCache>
            </c:numRef>
          </c:val>
        </c:ser>
        <c:ser>
          <c:idx val="2"/>
          <c:order val="2"/>
          <c:tx>
            <c:strRef>
              <c:f>'Fountain data'!$E$77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'Fountain data'!$B$78:$B$96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data'!$E$78:$E$96</c:f>
              <c:numCache>
                <c:formatCode>General</c:formatCode>
                <c:ptCount val="19"/>
                <c:pt idx="0">
                  <c:v>0.31666666666666698</c:v>
                </c:pt>
                <c:pt idx="1">
                  <c:v>0.38</c:v>
                </c:pt>
                <c:pt idx="2">
                  <c:v>6.5555555555555603E-2</c:v>
                </c:pt>
                <c:pt idx="3">
                  <c:v>0.16666666666666699</c:v>
                </c:pt>
                <c:pt idx="4">
                  <c:v>0.38</c:v>
                </c:pt>
                <c:pt idx="5">
                  <c:v>0.1</c:v>
                </c:pt>
                <c:pt idx="6">
                  <c:v>0.19</c:v>
                </c:pt>
                <c:pt idx="7">
                  <c:v>0.217</c:v>
                </c:pt>
                <c:pt idx="8">
                  <c:v>0.3</c:v>
                </c:pt>
                <c:pt idx="9">
                  <c:v>0.16</c:v>
                </c:pt>
                <c:pt idx="10">
                  <c:v>0.45</c:v>
                </c:pt>
                <c:pt idx="11">
                  <c:v>0.04</c:v>
                </c:pt>
                <c:pt idx="12">
                  <c:v>0</c:v>
                </c:pt>
                <c:pt idx="13">
                  <c:v>0.17</c:v>
                </c:pt>
                <c:pt idx="14">
                  <c:v>0</c:v>
                </c:pt>
                <c:pt idx="15">
                  <c:v>0.13</c:v>
                </c:pt>
                <c:pt idx="16">
                  <c:v>0.27527777777777801</c:v>
                </c:pt>
                <c:pt idx="17">
                  <c:v>0.105277777777778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'Fountain data'!$F$77</c:f>
              <c:strCache>
                <c:ptCount val="1"/>
                <c:pt idx="0">
                  <c:v>U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'Fountain data'!$B$78:$B$96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data'!$F$78:$F$96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4013312"/>
        <c:axId val="264014848"/>
      </c:barChart>
      <c:catAx>
        <c:axId val="26401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64014848"/>
        <c:crosses val="autoZero"/>
        <c:auto val="1"/>
        <c:lblAlgn val="ctr"/>
        <c:lblOffset val="100"/>
        <c:noMultiLvlLbl val="0"/>
      </c:catAx>
      <c:valAx>
        <c:axId val="26401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013312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Greenhouse gas emissions - ktCO2e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'Fountain data'!$C$150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'Fountain data'!$B$151:$B$169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data'!$C$151:$C$169</c:f>
              <c:numCache>
                <c:formatCode>General</c:formatCode>
                <c:ptCount val="19"/>
                <c:pt idx="0">
                  <c:v>0</c:v>
                </c:pt>
                <c:pt idx="1">
                  <c:v>261.10000000000002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823.92399999999998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'Fountain data'!$D$150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'Fountain data'!$B$151:$B$169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data'!$D$151:$D$169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17.997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'Fountain data'!$E$150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'Fountain data'!$B$151:$B$169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Bournemouth</c:v>
                </c:pt>
                <c:pt idx="12">
                  <c:v>Bristol</c:v>
                </c:pt>
                <c:pt idx="13">
                  <c:v>Dee Valley</c:v>
                </c:pt>
                <c:pt idx="14">
                  <c:v>Portsmouth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'Fountain data'!$E$151:$E$169</c:f>
              <c:numCache>
                <c:formatCode>General</c:formatCode>
                <c:ptCount val="19"/>
                <c:pt idx="0">
                  <c:v>447</c:v>
                </c:pt>
                <c:pt idx="1">
                  <c:v>0</c:v>
                </c:pt>
                <c:pt idx="2">
                  <c:v>213.6</c:v>
                </c:pt>
                <c:pt idx="3">
                  <c:v>490.6</c:v>
                </c:pt>
                <c:pt idx="4">
                  <c:v>150.1</c:v>
                </c:pt>
                <c:pt idx="5">
                  <c:v>281</c:v>
                </c:pt>
                <c:pt idx="6">
                  <c:v>0</c:v>
                </c:pt>
                <c:pt idx="7">
                  <c:v>474</c:v>
                </c:pt>
                <c:pt idx="8">
                  <c:v>148</c:v>
                </c:pt>
                <c:pt idx="9">
                  <c:v>369</c:v>
                </c:pt>
                <c:pt idx="10">
                  <c:v>122</c:v>
                </c:pt>
                <c:pt idx="11">
                  <c:v>0</c:v>
                </c:pt>
                <c:pt idx="12">
                  <c:v>44.930999999999997</c:v>
                </c:pt>
                <c:pt idx="13">
                  <c:v>9.4</c:v>
                </c:pt>
                <c:pt idx="14">
                  <c:v>11.669</c:v>
                </c:pt>
                <c:pt idx="15">
                  <c:v>81.2</c:v>
                </c:pt>
                <c:pt idx="16">
                  <c:v>6.53</c:v>
                </c:pt>
                <c:pt idx="17">
                  <c:v>56.82</c:v>
                </c:pt>
                <c:pt idx="18">
                  <c:v>29.4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4145152"/>
        <c:axId val="264146944"/>
      </c:barChart>
      <c:catAx>
        <c:axId val="26414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264146944"/>
        <c:crosses val="autoZero"/>
        <c:auto val="1"/>
        <c:lblAlgn val="ctr"/>
        <c:lblOffset val="100"/>
        <c:noMultiLvlLbl val="0"/>
      </c:catAx>
      <c:valAx>
        <c:axId val="26414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145152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Pollution incidents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(sewerage)</a:t>
            </a:r>
            <a:endParaRPr lang="en-GB" sz="1400" b="0">
              <a:solidFill>
                <a:schemeClr val="tx2"/>
              </a:solidFill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'Fountain data'!$C$173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'Fountain data'!$B$174:$B$183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data'!$C$174:$C$183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169.2</c:v>
                </c:pt>
                <c:pt idx="5">
                  <c:v>135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'Fountain data'!$D$173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'Fountain data'!$B$174:$B$183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data'!$D$174:$D$183</c:f>
              <c:numCache>
                <c:formatCode>General</c:formatCode>
                <c:ptCount val="10"/>
                <c:pt idx="0">
                  <c:v>87.3</c:v>
                </c:pt>
                <c:pt idx="1">
                  <c:v>58.79</c:v>
                </c:pt>
                <c:pt idx="2">
                  <c:v>54.18</c:v>
                </c:pt>
                <c:pt idx="3">
                  <c:v>63.88</c:v>
                </c:pt>
                <c:pt idx="4">
                  <c:v>0</c:v>
                </c:pt>
                <c:pt idx="5">
                  <c:v>0</c:v>
                </c:pt>
                <c:pt idx="6">
                  <c:v>75.66</c:v>
                </c:pt>
                <c:pt idx="7">
                  <c:v>0</c:v>
                </c:pt>
                <c:pt idx="8">
                  <c:v>0</c:v>
                </c:pt>
                <c:pt idx="9">
                  <c:v>58.82</c:v>
                </c:pt>
              </c:numCache>
            </c:numRef>
          </c:val>
        </c:ser>
        <c:ser>
          <c:idx val="2"/>
          <c:order val="2"/>
          <c:tx>
            <c:strRef>
              <c:f>'Fountain data'!$E$173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'Fountain data'!$B$174:$B$183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data'!$E$174:$E$183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</c:v>
                </c:pt>
                <c:pt idx="8">
                  <c:v>44.1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4201344"/>
        <c:axId val="264202880"/>
      </c:barChart>
      <c:catAx>
        <c:axId val="26420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64202880"/>
        <c:crosses val="autoZero"/>
        <c:auto val="1"/>
        <c:lblAlgn val="ctr"/>
        <c:lblOffset val="100"/>
        <c:noMultiLvlLbl val="0"/>
      </c:catAx>
      <c:valAx>
        <c:axId val="26420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20134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Serious pollution incidents (sewerage)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'Fountain data'!$C$187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'Fountain data'!$B$188:$B$197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data'!$C$188:$C$197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'Fountain data'!$D$187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'Fountain data'!$B$188:$B$197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data'!$D$188:$D$197</c:f>
              <c:numCache>
                <c:formatCode>General</c:formatCode>
                <c:ptCount val="10"/>
                <c:pt idx="0">
                  <c:v>1.8</c:v>
                </c:pt>
                <c:pt idx="1">
                  <c:v>2.1800000000000002</c:v>
                </c:pt>
                <c:pt idx="2">
                  <c:v>1.87</c:v>
                </c:pt>
                <c:pt idx="3">
                  <c:v>1.62</c:v>
                </c:pt>
                <c:pt idx="4">
                  <c:v>3.25</c:v>
                </c:pt>
                <c:pt idx="5">
                  <c:v>0</c:v>
                </c:pt>
                <c:pt idx="6">
                  <c:v>2.34</c:v>
                </c:pt>
                <c:pt idx="7">
                  <c:v>0</c:v>
                </c:pt>
                <c:pt idx="8">
                  <c:v>1.7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'Fountain data'!$E$187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'Fountain data'!$B$188:$B$197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data'!$E$188:$E$197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</c:v>
                </c:pt>
                <c:pt idx="8">
                  <c:v>0</c:v>
                </c:pt>
                <c:pt idx="9">
                  <c:v>1.31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4274688"/>
        <c:axId val="264276224"/>
      </c:barChart>
      <c:catAx>
        <c:axId val="26427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64276224"/>
        <c:crosses val="autoZero"/>
        <c:auto val="1"/>
        <c:lblAlgn val="ctr"/>
        <c:lblOffset val="100"/>
        <c:noMultiLvlLbl val="0"/>
      </c:catAx>
      <c:valAx>
        <c:axId val="26427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274688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Discharge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permit compliance</a:t>
            </a:r>
            <a:endParaRPr lang="en-GB" sz="1400" b="0">
              <a:solidFill>
                <a:schemeClr val="tx2"/>
              </a:solidFill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'Fountain data'!$C$201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'Fountain data'!$B$202:$B$211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data'!$C$202:$C$211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'Fountain data'!$D$201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'Fountain data'!$B$202:$B$211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data'!$D$202:$D$211</c:f>
              <c:numCache>
                <c:formatCode>0.00%</c:formatCode>
                <c:ptCount val="10"/>
                <c:pt idx="0">
                  <c:v>0.98599999999999999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0.96099999999999997</c:v>
                </c:pt>
                <c:pt idx="5">
                  <c:v>0</c:v>
                </c:pt>
                <c:pt idx="6">
                  <c:v>0</c:v>
                </c:pt>
                <c:pt idx="7">
                  <c:v>0.98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'Fountain data'!$E$201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'Fountain data'!$B$202:$B$211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data'!$E$202:$E$211</c:f>
              <c:numCache>
                <c:formatCode>0.00%</c:formatCode>
                <c:ptCount val="10"/>
                <c:pt idx="0">
                  <c:v>0</c:v>
                </c:pt>
                <c:pt idx="1">
                  <c:v>0.99099999999999999</c:v>
                </c:pt>
                <c:pt idx="2">
                  <c:v>0.99370000000000003</c:v>
                </c:pt>
                <c:pt idx="3">
                  <c:v>0.99860000000000004</c:v>
                </c:pt>
                <c:pt idx="4">
                  <c:v>0</c:v>
                </c:pt>
                <c:pt idx="5">
                  <c:v>0.99</c:v>
                </c:pt>
                <c:pt idx="6">
                  <c:v>0.98850000000000005</c:v>
                </c:pt>
                <c:pt idx="7">
                  <c:v>0</c:v>
                </c:pt>
                <c:pt idx="8">
                  <c:v>0.997</c:v>
                </c:pt>
                <c:pt idx="9">
                  <c:v>0.99319999999999997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4292608"/>
        <c:axId val="264404992"/>
      </c:barChart>
      <c:catAx>
        <c:axId val="26429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64404992"/>
        <c:crosses val="autoZero"/>
        <c:auto val="1"/>
        <c:lblAlgn val="ctr"/>
        <c:lblOffset val="100"/>
        <c:noMultiLvlLbl val="0"/>
      </c:catAx>
      <c:valAx>
        <c:axId val="26440499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64292608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Satisfactory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sludge disposal</a:t>
            </a:r>
            <a:endParaRPr lang="en-GB" sz="1400" b="0">
              <a:solidFill>
                <a:schemeClr val="tx2"/>
              </a:solidFill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'Fountain data'!$C$216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strRef>
              <c:f>'Fountain data'!$B$217:$B$226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data'!$C$217:$C$226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'Fountain data'!$D$216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'Fountain data'!$B$217:$B$226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data'!$D$217:$D$226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'Fountain data'!$E$216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'Fountain data'!$B$217:$B$226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'Fountain data'!$E$217:$E$226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4475776"/>
        <c:axId val="264477312"/>
      </c:barChart>
      <c:catAx>
        <c:axId val="264475776"/>
        <c:scaling>
          <c:orientation val="minMax"/>
        </c:scaling>
        <c:delete val="0"/>
        <c:axPos val="b"/>
        <c:majorTickMark val="out"/>
        <c:minorTickMark val="none"/>
        <c:tickLblPos val="nextTo"/>
        <c:crossAx val="264477312"/>
        <c:crosses val="autoZero"/>
        <c:auto val="1"/>
        <c:lblAlgn val="ctr"/>
        <c:lblOffset val="100"/>
        <c:noMultiLvlLbl val="0"/>
      </c:catAx>
      <c:valAx>
        <c:axId val="2644773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4475776"/>
        <c:crosses val="autoZero"/>
        <c:crossBetween val="between"/>
      </c:valAx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>
                <a:solidFill>
                  <a:schemeClr val="tx2"/>
                </a:solidFill>
                <a:latin typeface="+mj-lt"/>
              </a:rPr>
              <a:t>Leakage - Ml/day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'Fountain data'!$C$100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'Fountain data'!$B$101:$B$122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Bournemouth</c:v>
                </c:pt>
                <c:pt idx="15">
                  <c:v>Bristol</c:v>
                </c:pt>
                <c:pt idx="16">
                  <c:v>Dee Valley</c:v>
                </c:pt>
                <c:pt idx="17">
                  <c:v>Portsmouth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'Fountain data'!$C$101:$C$122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'Fountain data'!$D$100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'Fountain data'!$B$101:$B$122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Bournemouth</c:v>
                </c:pt>
                <c:pt idx="15">
                  <c:v>Bristol</c:v>
                </c:pt>
                <c:pt idx="16">
                  <c:v>Dee Valley</c:v>
                </c:pt>
                <c:pt idx="17">
                  <c:v>Portsmouth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'Fountain data'!$D$101:$D$122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'Fountain data'!$E$100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'Fountain data'!$B$101:$B$122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Bournemouth</c:v>
                </c:pt>
                <c:pt idx="15">
                  <c:v>Bristol</c:v>
                </c:pt>
                <c:pt idx="16">
                  <c:v>Dee Valley</c:v>
                </c:pt>
                <c:pt idx="17">
                  <c:v>Portsmouth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'Fountain data'!$E$101:$E$122</c:f>
              <c:numCache>
                <c:formatCode>General</c:formatCode>
                <c:ptCount val="22"/>
                <c:pt idx="0">
                  <c:v>192</c:v>
                </c:pt>
                <c:pt idx="1">
                  <c:v>180</c:v>
                </c:pt>
                <c:pt idx="2">
                  <c:v>136.77000000000001</c:v>
                </c:pt>
                <c:pt idx="3">
                  <c:v>60.86</c:v>
                </c:pt>
                <c:pt idx="4">
                  <c:v>441</c:v>
                </c:pt>
                <c:pt idx="5">
                  <c:v>84.4</c:v>
                </c:pt>
                <c:pt idx="6">
                  <c:v>82</c:v>
                </c:pt>
                <c:pt idx="7">
                  <c:v>654</c:v>
                </c:pt>
                <c:pt idx="8">
                  <c:v>454</c:v>
                </c:pt>
                <c:pt idx="9">
                  <c:v>69</c:v>
                </c:pt>
                <c:pt idx="10">
                  <c:v>288</c:v>
                </c:pt>
                <c:pt idx="11">
                  <c:v>172</c:v>
                </c:pt>
                <c:pt idx="12">
                  <c:v>4.7</c:v>
                </c:pt>
                <c:pt idx="13">
                  <c:v>7.1</c:v>
                </c:pt>
                <c:pt idx="14">
                  <c:v>20.9</c:v>
                </c:pt>
                <c:pt idx="15">
                  <c:v>45</c:v>
                </c:pt>
                <c:pt idx="16">
                  <c:v>9.76</c:v>
                </c:pt>
                <c:pt idx="17">
                  <c:v>28.9</c:v>
                </c:pt>
                <c:pt idx="18">
                  <c:v>92.45</c:v>
                </c:pt>
                <c:pt idx="19">
                  <c:v>13.5</c:v>
                </c:pt>
                <c:pt idx="20">
                  <c:v>69.2</c:v>
                </c:pt>
                <c:pt idx="21">
                  <c:v>24.2</c:v>
                </c:pt>
              </c:numCache>
            </c:numRef>
          </c:val>
        </c:ser>
        <c:ser>
          <c:idx val="3"/>
          <c:order val="3"/>
          <c:tx>
            <c:strRef>
              <c:f>'Fountain data'!$F$100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'Fountain data'!$B$101:$B$122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Bournemouth</c:v>
                </c:pt>
                <c:pt idx="15">
                  <c:v>Bristol</c:v>
                </c:pt>
                <c:pt idx="16">
                  <c:v>Dee Valley</c:v>
                </c:pt>
                <c:pt idx="17">
                  <c:v>Portsmouth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'Fountain data'!$F$101:$F$122</c:f>
              <c:numCache>
                <c:formatCode>General</c:formatCode>
                <c:ptCount val="2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080000"/>
        <c:axId val="264085888"/>
      </c:barChart>
      <c:catAx>
        <c:axId val="26408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64085888"/>
        <c:crosses val="autoZero"/>
        <c:auto val="1"/>
        <c:lblAlgn val="ctr"/>
        <c:lblOffset val="100"/>
        <c:noMultiLvlLbl val="0"/>
      </c:catAx>
      <c:valAx>
        <c:axId val="264085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408000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wat - RAG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A8B400"/>
      </a:accent2>
      <a:accent3>
        <a:srgbClr val="F0AB00"/>
      </a:accent3>
      <a:accent4>
        <a:srgbClr val="E6542B"/>
      </a:accent4>
      <a:accent5>
        <a:srgbClr val="007EA3"/>
      </a:accent5>
      <a:accent6>
        <a:srgbClr val="FFFFFF"/>
      </a:accent6>
      <a:hlink>
        <a:srgbClr val="4B92DB"/>
      </a:hlink>
      <a:folHlink>
        <a:srgbClr val="EA3BAE"/>
      </a:folHlink>
    </a:clrScheme>
    <a:fontScheme name="Ofwat">
      <a:majorFont>
        <a:latin typeface="Arial Rounded MT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2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9" defaultRowHeight="14.25" x14ac:dyDescent="0.2"/>
  <cols>
    <col min="1" max="1" width="27.375" style="1" bestFit="1" customWidth="1"/>
    <col min="2" max="2" width="28.375" style="1" bestFit="1" customWidth="1"/>
    <col min="3" max="3" width="11.25" style="1" customWidth="1"/>
    <col min="4" max="4" width="9" style="1"/>
    <col min="5" max="5" width="10.25" style="1" customWidth="1"/>
    <col min="6" max="12" width="9" style="1"/>
    <col min="13" max="13" width="11.625" style="1" customWidth="1"/>
    <col min="14" max="14" width="9" style="1"/>
    <col min="15" max="15" width="10.25" style="1" customWidth="1"/>
    <col min="16" max="26" width="9" style="1"/>
    <col min="27" max="28" width="9" style="13"/>
    <col min="29" max="33" width="9" style="1"/>
    <col min="34" max="34" width="12.125" style="1" customWidth="1"/>
    <col min="35" max="16384" width="9" style="1"/>
  </cols>
  <sheetData>
    <row r="1" spans="1:36" s="22" customFormat="1" x14ac:dyDescent="0.2"/>
    <row r="2" spans="1:36" s="22" customFormat="1" ht="15" x14ac:dyDescent="0.25">
      <c r="C2" s="25" t="s">
        <v>149</v>
      </c>
      <c r="E2" s="25" t="s">
        <v>156</v>
      </c>
    </row>
    <row r="3" spans="1:36" s="22" customFormat="1" x14ac:dyDescent="0.2"/>
    <row r="4" spans="1:36" s="22" customFormat="1" ht="15" x14ac:dyDescent="0.25">
      <c r="C4" s="23" t="s">
        <v>1</v>
      </c>
      <c r="D4" s="23" t="s">
        <v>2</v>
      </c>
      <c r="E4" s="23" t="s">
        <v>4</v>
      </c>
      <c r="F4" s="23" t="s">
        <v>3</v>
      </c>
      <c r="G4" s="23" t="s">
        <v>5</v>
      </c>
      <c r="H4" s="23" t="s">
        <v>6</v>
      </c>
      <c r="I4" s="23" t="s">
        <v>8</v>
      </c>
      <c r="J4" s="23" t="s">
        <v>7</v>
      </c>
      <c r="K4" s="23" t="s">
        <v>9</v>
      </c>
      <c r="L4" s="23" t="s">
        <v>10</v>
      </c>
      <c r="M4" s="23" t="s">
        <v>11</v>
      </c>
      <c r="N4" s="23" t="s">
        <v>12</v>
      </c>
      <c r="O4" s="23" t="s">
        <v>14</v>
      </c>
      <c r="P4" s="23" t="s">
        <v>13</v>
      </c>
      <c r="Q4" s="23" t="s">
        <v>16</v>
      </c>
      <c r="R4" s="23" t="s">
        <v>15</v>
      </c>
      <c r="S4" s="23" t="s">
        <v>18</v>
      </c>
      <c r="T4" s="23" t="s">
        <v>17</v>
      </c>
      <c r="U4" s="23" t="s">
        <v>20</v>
      </c>
      <c r="V4" s="23" t="s">
        <v>19</v>
      </c>
      <c r="W4" s="23" t="s">
        <v>21</v>
      </c>
      <c r="X4" s="23" t="s">
        <v>22</v>
      </c>
      <c r="Y4" s="23" t="s">
        <v>24</v>
      </c>
      <c r="Z4" s="23" t="s">
        <v>23</v>
      </c>
      <c r="AA4" s="23" t="s">
        <v>26</v>
      </c>
      <c r="AB4" s="23" t="s">
        <v>25</v>
      </c>
      <c r="AC4" s="23" t="s">
        <v>27</v>
      </c>
      <c r="AD4" s="23" t="s">
        <v>28</v>
      </c>
      <c r="AE4" s="23" t="s">
        <v>29</v>
      </c>
      <c r="AF4" s="23" t="s">
        <v>30</v>
      </c>
      <c r="AG4" s="23" t="s">
        <v>31</v>
      </c>
      <c r="AH4" s="23" t="s">
        <v>32</v>
      </c>
      <c r="AI4" s="23" t="s">
        <v>33</v>
      </c>
      <c r="AJ4" s="23" t="s">
        <v>34</v>
      </c>
    </row>
    <row r="5" spans="1:36" s="22" customFormat="1" ht="15" x14ac:dyDescent="0.25">
      <c r="C5" s="23" t="s">
        <v>35</v>
      </c>
      <c r="D5" s="23" t="s">
        <v>36</v>
      </c>
      <c r="E5" s="23" t="s">
        <v>38</v>
      </c>
      <c r="F5" s="23" t="s">
        <v>37</v>
      </c>
      <c r="G5" s="23" t="s">
        <v>39</v>
      </c>
      <c r="H5" s="23" t="s">
        <v>40</v>
      </c>
      <c r="I5" s="23" t="s">
        <v>42</v>
      </c>
      <c r="J5" s="23" t="s">
        <v>41</v>
      </c>
      <c r="K5" s="23" t="s">
        <v>43</v>
      </c>
      <c r="L5" s="23" t="s">
        <v>44</v>
      </c>
      <c r="M5" s="23" t="s">
        <v>45</v>
      </c>
      <c r="N5" s="23" t="s">
        <v>46</v>
      </c>
      <c r="O5" s="23" t="s">
        <v>48</v>
      </c>
      <c r="P5" s="23" t="s">
        <v>47</v>
      </c>
      <c r="Q5" s="23" t="s">
        <v>50</v>
      </c>
      <c r="R5" s="23" t="s">
        <v>49</v>
      </c>
      <c r="S5" s="23" t="s">
        <v>52</v>
      </c>
      <c r="T5" s="23" t="s">
        <v>51</v>
      </c>
      <c r="U5" s="23" t="s">
        <v>54</v>
      </c>
      <c r="V5" s="23" t="s">
        <v>53</v>
      </c>
      <c r="W5" s="23" t="s">
        <v>55</v>
      </c>
      <c r="X5" s="23" t="s">
        <v>56</v>
      </c>
      <c r="Y5" s="23" t="s">
        <v>58</v>
      </c>
      <c r="Z5" s="23" t="s">
        <v>57</v>
      </c>
      <c r="AA5" s="23" t="s">
        <v>60</v>
      </c>
      <c r="AB5" s="23" t="s">
        <v>59</v>
      </c>
      <c r="AC5" s="23" t="s">
        <v>61</v>
      </c>
      <c r="AD5" s="23" t="s">
        <v>62</v>
      </c>
      <c r="AE5" s="23" t="s">
        <v>63</v>
      </c>
      <c r="AF5" s="23" t="s">
        <v>64</v>
      </c>
      <c r="AG5" s="23" t="s">
        <v>65</v>
      </c>
      <c r="AH5" s="23" t="s">
        <v>66</v>
      </c>
      <c r="AI5" s="23" t="s">
        <v>67</v>
      </c>
      <c r="AJ5" s="23" t="s">
        <v>68</v>
      </c>
    </row>
    <row r="6" spans="1:36" s="22" customFormat="1" ht="15" x14ac:dyDescent="0.25">
      <c r="C6" s="23" t="s">
        <v>69</v>
      </c>
      <c r="D6" s="23" t="s">
        <v>70</v>
      </c>
      <c r="E6" s="23" t="s">
        <v>69</v>
      </c>
      <c r="F6" s="23" t="s">
        <v>70</v>
      </c>
      <c r="G6" s="23" t="s">
        <v>71</v>
      </c>
      <c r="H6" s="23" t="s">
        <v>70</v>
      </c>
      <c r="I6" s="23" t="s">
        <v>70</v>
      </c>
      <c r="J6" s="23" t="s">
        <v>70</v>
      </c>
      <c r="K6" s="23" t="s">
        <v>70</v>
      </c>
      <c r="L6" s="23" t="s">
        <v>70</v>
      </c>
      <c r="M6" s="23" t="s">
        <v>70</v>
      </c>
      <c r="N6" s="23" t="s">
        <v>70</v>
      </c>
      <c r="O6" s="23" t="s">
        <v>70</v>
      </c>
      <c r="P6" s="23" t="s">
        <v>70</v>
      </c>
      <c r="Q6" s="23" t="s">
        <v>72</v>
      </c>
      <c r="R6" s="23" t="s">
        <v>70</v>
      </c>
      <c r="S6" s="23" t="s">
        <v>69</v>
      </c>
      <c r="T6" s="23" t="s">
        <v>70</v>
      </c>
      <c r="U6" s="23" t="s">
        <v>73</v>
      </c>
      <c r="V6" s="23" t="s">
        <v>70</v>
      </c>
      <c r="W6" s="23" t="s">
        <v>74</v>
      </c>
      <c r="X6" s="23" t="s">
        <v>70</v>
      </c>
      <c r="Y6" s="23" t="s">
        <v>74</v>
      </c>
      <c r="Z6" s="23" t="s">
        <v>70</v>
      </c>
      <c r="AA6" s="23" t="s">
        <v>74</v>
      </c>
      <c r="AB6" s="23" t="s">
        <v>70</v>
      </c>
      <c r="AC6" s="23" t="s">
        <v>75</v>
      </c>
      <c r="AD6" s="23" t="s">
        <v>70</v>
      </c>
      <c r="AE6" s="23" t="s">
        <v>75</v>
      </c>
      <c r="AF6" s="23" t="s">
        <v>70</v>
      </c>
      <c r="AG6" s="23" t="s">
        <v>75</v>
      </c>
      <c r="AH6" s="23" t="s">
        <v>70</v>
      </c>
      <c r="AI6" s="23" t="s">
        <v>75</v>
      </c>
      <c r="AJ6" s="23" t="s">
        <v>76</v>
      </c>
    </row>
    <row r="7" spans="1:36" s="22" customFormat="1" ht="15" x14ac:dyDescent="0.25">
      <c r="C7" s="23" t="s">
        <v>150</v>
      </c>
      <c r="D7" s="23" t="s">
        <v>150</v>
      </c>
      <c r="E7" s="23" t="s">
        <v>150</v>
      </c>
      <c r="F7" s="23" t="s">
        <v>150</v>
      </c>
      <c r="G7" s="23" t="s">
        <v>150</v>
      </c>
      <c r="H7" s="23" t="s">
        <v>150</v>
      </c>
      <c r="I7" s="23" t="s">
        <v>150</v>
      </c>
      <c r="J7" s="23" t="s">
        <v>150</v>
      </c>
      <c r="K7" s="23" t="s">
        <v>150</v>
      </c>
      <c r="L7" s="23" t="s">
        <v>150</v>
      </c>
      <c r="M7" s="23" t="s">
        <v>150</v>
      </c>
      <c r="N7" s="23" t="s">
        <v>150</v>
      </c>
      <c r="O7" s="23" t="s">
        <v>150</v>
      </c>
      <c r="P7" s="23" t="s">
        <v>150</v>
      </c>
      <c r="Q7" s="23" t="s">
        <v>150</v>
      </c>
      <c r="R7" s="23" t="s">
        <v>150</v>
      </c>
      <c r="S7" s="23" t="s">
        <v>150</v>
      </c>
      <c r="T7" s="23" t="s">
        <v>150</v>
      </c>
      <c r="U7" s="23" t="s">
        <v>150</v>
      </c>
      <c r="V7" s="23" t="s">
        <v>150</v>
      </c>
      <c r="W7" s="23" t="s">
        <v>150</v>
      </c>
      <c r="X7" s="23" t="s">
        <v>150</v>
      </c>
      <c r="Y7" s="23" t="s">
        <v>150</v>
      </c>
      <c r="Z7" s="23" t="s">
        <v>150</v>
      </c>
      <c r="AA7" s="23" t="s">
        <v>150</v>
      </c>
      <c r="AB7" s="23" t="s">
        <v>150</v>
      </c>
      <c r="AC7" s="23" t="s">
        <v>150</v>
      </c>
      <c r="AD7" s="23" t="s">
        <v>150</v>
      </c>
      <c r="AE7" s="23" t="s">
        <v>150</v>
      </c>
      <c r="AF7" s="23" t="s">
        <v>150</v>
      </c>
      <c r="AG7" s="23" t="s">
        <v>150</v>
      </c>
      <c r="AH7" s="23" t="s">
        <v>150</v>
      </c>
      <c r="AI7" s="23" t="s">
        <v>150</v>
      </c>
      <c r="AJ7" s="23" t="s">
        <v>150</v>
      </c>
    </row>
    <row r="8" spans="1:36" s="22" customFormat="1" ht="15" x14ac:dyDescent="0.25">
      <c r="C8" s="23" t="s">
        <v>151</v>
      </c>
      <c r="D8" s="23" t="s">
        <v>151</v>
      </c>
      <c r="E8" s="23" t="s">
        <v>151</v>
      </c>
      <c r="F8" s="23" t="s">
        <v>151</v>
      </c>
      <c r="G8" s="23" t="s">
        <v>151</v>
      </c>
      <c r="H8" s="23" t="s">
        <v>151</v>
      </c>
      <c r="I8" s="23" t="s">
        <v>151</v>
      </c>
      <c r="J8" s="23" t="s">
        <v>151</v>
      </c>
      <c r="K8" s="23" t="s">
        <v>151</v>
      </c>
      <c r="L8" s="23" t="s">
        <v>151</v>
      </c>
      <c r="M8" s="23" t="s">
        <v>151</v>
      </c>
      <c r="N8" s="23" t="s">
        <v>151</v>
      </c>
      <c r="O8" s="23" t="s">
        <v>151</v>
      </c>
      <c r="P8" s="23" t="s">
        <v>151</v>
      </c>
      <c r="Q8" s="23" t="s">
        <v>151</v>
      </c>
      <c r="R8" s="23" t="s">
        <v>151</v>
      </c>
      <c r="S8" s="23" t="s">
        <v>151</v>
      </c>
      <c r="T8" s="23" t="s">
        <v>151</v>
      </c>
      <c r="U8" s="23" t="s">
        <v>151</v>
      </c>
      <c r="V8" s="23" t="s">
        <v>151</v>
      </c>
      <c r="W8" s="23" t="s">
        <v>151</v>
      </c>
      <c r="X8" s="23" t="s">
        <v>151</v>
      </c>
      <c r="Y8" s="23" t="s">
        <v>151</v>
      </c>
      <c r="Z8" s="23" t="s">
        <v>151</v>
      </c>
      <c r="AA8" s="23" t="s">
        <v>151</v>
      </c>
      <c r="AB8" s="23" t="s">
        <v>151</v>
      </c>
      <c r="AC8" s="23" t="s">
        <v>151</v>
      </c>
      <c r="AD8" s="23" t="s">
        <v>151</v>
      </c>
      <c r="AE8" s="23" t="s">
        <v>151</v>
      </c>
      <c r="AF8" s="23" t="s">
        <v>151</v>
      </c>
      <c r="AG8" s="23" t="s">
        <v>151</v>
      </c>
      <c r="AH8" s="23" t="s">
        <v>151</v>
      </c>
      <c r="AI8" s="23" t="s">
        <v>151</v>
      </c>
      <c r="AJ8" s="23" t="s">
        <v>151</v>
      </c>
    </row>
    <row r="9" spans="1:36" s="22" customFormat="1" ht="15" x14ac:dyDescent="0.25">
      <c r="C9" s="23" t="s">
        <v>152</v>
      </c>
      <c r="D9" s="23" t="s">
        <v>152</v>
      </c>
      <c r="E9" s="23" t="s">
        <v>152</v>
      </c>
      <c r="F9" s="23" t="s">
        <v>152</v>
      </c>
      <c r="G9" s="23" t="s">
        <v>152</v>
      </c>
      <c r="H9" s="23" t="s">
        <v>152</v>
      </c>
      <c r="I9" s="23" t="s">
        <v>152</v>
      </c>
      <c r="J9" s="23" t="s">
        <v>152</v>
      </c>
      <c r="K9" s="23" t="s">
        <v>152</v>
      </c>
      <c r="L9" s="23" t="s">
        <v>152</v>
      </c>
      <c r="M9" s="23" t="s">
        <v>152</v>
      </c>
      <c r="N9" s="23" t="s">
        <v>152</v>
      </c>
      <c r="O9" s="23" t="s">
        <v>152</v>
      </c>
      <c r="P9" s="23" t="s">
        <v>152</v>
      </c>
      <c r="Q9" s="23" t="s">
        <v>152</v>
      </c>
      <c r="R9" s="23" t="s">
        <v>152</v>
      </c>
      <c r="S9" s="23" t="s">
        <v>152</v>
      </c>
      <c r="T9" s="23" t="s">
        <v>152</v>
      </c>
      <c r="U9" s="23" t="s">
        <v>152</v>
      </c>
      <c r="V9" s="23" t="s">
        <v>152</v>
      </c>
      <c r="W9" s="23" t="s">
        <v>152</v>
      </c>
      <c r="X9" s="23" t="s">
        <v>152</v>
      </c>
      <c r="Y9" s="23" t="s">
        <v>152</v>
      </c>
      <c r="Z9" s="23" t="s">
        <v>152</v>
      </c>
      <c r="AA9" s="23" t="s">
        <v>152</v>
      </c>
      <c r="AB9" s="23" t="s">
        <v>152</v>
      </c>
      <c r="AC9" s="23" t="s">
        <v>152</v>
      </c>
      <c r="AD9" s="23" t="s">
        <v>152</v>
      </c>
      <c r="AE9" s="23" t="s">
        <v>152</v>
      </c>
      <c r="AF9" s="23" t="s">
        <v>152</v>
      </c>
      <c r="AG9" s="23" t="s">
        <v>152</v>
      </c>
      <c r="AH9" s="23" t="s">
        <v>152</v>
      </c>
      <c r="AI9" s="23" t="s">
        <v>152</v>
      </c>
      <c r="AJ9" s="23" t="s">
        <v>152</v>
      </c>
    </row>
    <row r="10" spans="1:36" s="22" customFormat="1" ht="15" x14ac:dyDescent="0.25">
      <c r="C10" s="23" t="s">
        <v>153</v>
      </c>
      <c r="D10" s="23" t="s">
        <v>153</v>
      </c>
      <c r="E10" s="23" t="s">
        <v>153</v>
      </c>
      <c r="F10" s="23" t="s">
        <v>153</v>
      </c>
      <c r="G10" s="23" t="s">
        <v>153</v>
      </c>
      <c r="H10" s="23" t="s">
        <v>153</v>
      </c>
      <c r="I10" s="23" t="s">
        <v>153</v>
      </c>
      <c r="J10" s="23" t="s">
        <v>153</v>
      </c>
      <c r="K10" s="23" t="s">
        <v>153</v>
      </c>
      <c r="L10" s="23" t="s">
        <v>153</v>
      </c>
      <c r="M10" s="23" t="s">
        <v>153</v>
      </c>
      <c r="N10" s="23" t="s">
        <v>153</v>
      </c>
      <c r="O10" s="23" t="s">
        <v>153</v>
      </c>
      <c r="P10" s="23" t="s">
        <v>153</v>
      </c>
      <c r="Q10" s="23" t="s">
        <v>153</v>
      </c>
      <c r="R10" s="23" t="s">
        <v>153</v>
      </c>
      <c r="S10" s="23" t="s">
        <v>153</v>
      </c>
      <c r="T10" s="23" t="s">
        <v>153</v>
      </c>
      <c r="U10" s="23" t="s">
        <v>153</v>
      </c>
      <c r="V10" s="23" t="s">
        <v>153</v>
      </c>
      <c r="W10" s="23" t="s">
        <v>153</v>
      </c>
      <c r="X10" s="23" t="s">
        <v>153</v>
      </c>
      <c r="Y10" s="23" t="s">
        <v>153</v>
      </c>
      <c r="Z10" s="23" t="s">
        <v>153</v>
      </c>
      <c r="AA10" s="23" t="s">
        <v>153</v>
      </c>
      <c r="AB10" s="23" t="s">
        <v>153</v>
      </c>
      <c r="AC10" s="23" t="s">
        <v>153</v>
      </c>
      <c r="AD10" s="23" t="s">
        <v>153</v>
      </c>
      <c r="AE10" s="23" t="s">
        <v>153</v>
      </c>
      <c r="AF10" s="23" t="s">
        <v>153</v>
      </c>
      <c r="AG10" s="23" t="s">
        <v>153</v>
      </c>
      <c r="AH10" s="23" t="s">
        <v>153</v>
      </c>
      <c r="AI10" s="23" t="s">
        <v>153</v>
      </c>
      <c r="AJ10" s="23" t="s">
        <v>153</v>
      </c>
    </row>
    <row r="11" spans="1:36" s="22" customFormat="1" x14ac:dyDescent="0.2">
      <c r="A11" s="6" t="s">
        <v>77</v>
      </c>
      <c r="B11" s="22" t="s">
        <v>157</v>
      </c>
      <c r="C11" s="26">
        <v>85</v>
      </c>
      <c r="D11" s="24" t="s">
        <v>78</v>
      </c>
      <c r="E11" s="27">
        <v>134</v>
      </c>
      <c r="F11" s="24" t="s">
        <v>78</v>
      </c>
      <c r="G11" s="26">
        <v>0.31666666666666698</v>
      </c>
      <c r="H11" s="24" t="s">
        <v>78</v>
      </c>
      <c r="I11" s="24" t="s">
        <v>79</v>
      </c>
      <c r="J11" s="24" t="s">
        <v>78</v>
      </c>
      <c r="K11" s="24" t="s">
        <v>79</v>
      </c>
      <c r="L11" s="24" t="s">
        <v>78</v>
      </c>
      <c r="M11" s="24" t="s">
        <v>79</v>
      </c>
      <c r="N11" s="24" t="s">
        <v>78</v>
      </c>
      <c r="O11" s="24" t="s">
        <v>79</v>
      </c>
      <c r="P11" s="24" t="s">
        <v>78</v>
      </c>
      <c r="Q11" s="27">
        <v>192</v>
      </c>
      <c r="R11" s="24" t="s">
        <v>78</v>
      </c>
      <c r="S11" s="28">
        <v>100</v>
      </c>
      <c r="T11" s="24" t="s">
        <v>78</v>
      </c>
      <c r="U11" s="27">
        <v>447</v>
      </c>
      <c r="V11" s="24" t="s">
        <v>78</v>
      </c>
      <c r="W11" s="26">
        <v>87.3</v>
      </c>
      <c r="X11" s="24" t="s">
        <v>80</v>
      </c>
      <c r="Y11" s="26">
        <v>1.8</v>
      </c>
      <c r="Z11" s="24" t="s">
        <v>80</v>
      </c>
      <c r="AA11" s="24" t="s">
        <v>0</v>
      </c>
      <c r="AB11" s="24" t="s">
        <v>0</v>
      </c>
      <c r="AC11" s="29">
        <v>0.98599999999999999</v>
      </c>
      <c r="AD11" s="24" t="s">
        <v>80</v>
      </c>
      <c r="AE11" s="29">
        <v>1</v>
      </c>
      <c r="AF11" s="24" t="s">
        <v>78</v>
      </c>
      <c r="AG11" s="29">
        <v>4.5999999999999999E-2</v>
      </c>
      <c r="AH11" s="24" t="s">
        <v>82</v>
      </c>
      <c r="AI11" s="29">
        <v>0.79200000000000004</v>
      </c>
      <c r="AJ11" s="26">
        <v>1.86</v>
      </c>
    </row>
    <row r="12" spans="1:36" s="22" customFormat="1" x14ac:dyDescent="0.2">
      <c r="A12" s="6" t="s">
        <v>83</v>
      </c>
      <c r="B12" s="22" t="s">
        <v>157</v>
      </c>
      <c r="C12" s="26">
        <v>82</v>
      </c>
      <c r="D12" s="24" t="s">
        <v>78</v>
      </c>
      <c r="E12" s="27">
        <v>43</v>
      </c>
      <c r="F12" s="24" t="s">
        <v>78</v>
      </c>
      <c r="G12" s="26">
        <v>0.38</v>
      </c>
      <c r="H12" s="24" t="s">
        <v>78</v>
      </c>
      <c r="I12" s="24" t="s">
        <v>79</v>
      </c>
      <c r="J12" s="24" t="s">
        <v>78</v>
      </c>
      <c r="K12" s="24" t="s">
        <v>79</v>
      </c>
      <c r="L12" s="24" t="s">
        <v>78</v>
      </c>
      <c r="M12" s="24" t="s">
        <v>79</v>
      </c>
      <c r="N12" s="24" t="s">
        <v>78</v>
      </c>
      <c r="O12" s="24" t="s">
        <v>79</v>
      </c>
      <c r="P12" s="24" t="s">
        <v>78</v>
      </c>
      <c r="Q12" s="27">
        <v>180</v>
      </c>
      <c r="R12" s="24" t="s">
        <v>78</v>
      </c>
      <c r="S12" s="28">
        <v>100</v>
      </c>
      <c r="T12" s="24" t="s">
        <v>78</v>
      </c>
      <c r="U12" s="27">
        <v>261.10000000000002</v>
      </c>
      <c r="V12" s="24" t="s">
        <v>85</v>
      </c>
      <c r="W12" s="26">
        <v>58.79</v>
      </c>
      <c r="X12" s="24" t="s">
        <v>80</v>
      </c>
      <c r="Y12" s="26">
        <v>2.1800000000000002</v>
      </c>
      <c r="Z12" s="24" t="s">
        <v>80</v>
      </c>
      <c r="AA12" s="24" t="s">
        <v>0</v>
      </c>
      <c r="AB12" s="24" t="s">
        <v>0</v>
      </c>
      <c r="AC12" s="29">
        <v>0.99099999999999999</v>
      </c>
      <c r="AD12" s="24" t="s">
        <v>78</v>
      </c>
      <c r="AE12" s="29">
        <v>1</v>
      </c>
      <c r="AF12" s="24" t="s">
        <v>78</v>
      </c>
      <c r="AG12" s="29">
        <v>4.7E-2</v>
      </c>
      <c r="AH12" s="24" t="s">
        <v>138</v>
      </c>
      <c r="AI12" s="29">
        <v>0.6</v>
      </c>
      <c r="AJ12" s="26">
        <v>1.9</v>
      </c>
    </row>
    <row r="13" spans="1:36" s="22" customFormat="1" x14ac:dyDescent="0.2">
      <c r="A13" s="6" t="s">
        <v>84</v>
      </c>
      <c r="B13" s="22" t="s">
        <v>157</v>
      </c>
      <c r="C13" s="26">
        <v>83.72</v>
      </c>
      <c r="D13" s="24" t="s">
        <v>78</v>
      </c>
      <c r="E13" s="27">
        <v>118</v>
      </c>
      <c r="F13" s="24" t="s">
        <v>78</v>
      </c>
      <c r="G13" s="26">
        <v>6.5555555555555603E-2</v>
      </c>
      <c r="H13" s="24" t="s">
        <v>78</v>
      </c>
      <c r="I13" s="24" t="s">
        <v>79</v>
      </c>
      <c r="J13" s="24" t="s">
        <v>78</v>
      </c>
      <c r="K13" s="24" t="s">
        <v>79</v>
      </c>
      <c r="L13" s="24" t="s">
        <v>78</v>
      </c>
      <c r="M13" s="24" t="s">
        <v>79</v>
      </c>
      <c r="N13" s="24" t="s">
        <v>78</v>
      </c>
      <c r="O13" s="24" t="s">
        <v>79</v>
      </c>
      <c r="P13" s="24" t="s">
        <v>78</v>
      </c>
      <c r="Q13" s="24" t="s">
        <v>0</v>
      </c>
      <c r="R13" s="24" t="s">
        <v>0</v>
      </c>
      <c r="S13" s="24" t="s">
        <v>0</v>
      </c>
      <c r="T13" s="24" t="s">
        <v>0</v>
      </c>
      <c r="U13" s="27">
        <v>213.6</v>
      </c>
      <c r="V13" s="24" t="s">
        <v>78</v>
      </c>
      <c r="W13" s="26">
        <v>54.18</v>
      </c>
      <c r="X13" s="24" t="s">
        <v>80</v>
      </c>
      <c r="Y13" s="26">
        <v>1.87</v>
      </c>
      <c r="Z13" s="24" t="s">
        <v>80</v>
      </c>
      <c r="AA13" s="24" t="s">
        <v>0</v>
      </c>
      <c r="AB13" s="24" t="s">
        <v>0</v>
      </c>
      <c r="AC13" s="29">
        <v>0.99370000000000003</v>
      </c>
      <c r="AD13" s="24" t="s">
        <v>78</v>
      </c>
      <c r="AE13" s="29">
        <v>1</v>
      </c>
      <c r="AF13" s="24" t="s">
        <v>78</v>
      </c>
      <c r="AG13" s="29">
        <v>7.0000000000000007E-2</v>
      </c>
      <c r="AH13" s="24" t="s">
        <v>139</v>
      </c>
      <c r="AI13" s="29">
        <v>0.66700000000000004</v>
      </c>
      <c r="AJ13" s="26">
        <v>1.6</v>
      </c>
    </row>
    <row r="14" spans="1:36" s="22" customFormat="1" x14ac:dyDescent="0.2">
      <c r="A14" s="6" t="s">
        <v>158</v>
      </c>
      <c r="B14" s="22" t="s">
        <v>157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24" t="s">
        <v>0</v>
      </c>
      <c r="L14" s="24" t="s">
        <v>0</v>
      </c>
      <c r="M14" s="24" t="s">
        <v>0</v>
      </c>
      <c r="N14" s="24" t="s">
        <v>0</v>
      </c>
      <c r="O14" s="24" t="s">
        <v>0</v>
      </c>
      <c r="P14" s="24" t="s">
        <v>0</v>
      </c>
      <c r="Q14" s="27">
        <v>136.77000000000001</v>
      </c>
      <c r="R14" s="24" t="s">
        <v>78</v>
      </c>
      <c r="S14" s="28">
        <v>100</v>
      </c>
      <c r="T14" s="24" t="s">
        <v>78</v>
      </c>
      <c r="U14" s="24" t="s">
        <v>0</v>
      </c>
      <c r="V14" s="24" t="s">
        <v>0</v>
      </c>
      <c r="W14" s="24" t="s">
        <v>0</v>
      </c>
      <c r="X14" s="24" t="s">
        <v>0</v>
      </c>
      <c r="Y14" s="24" t="s">
        <v>0</v>
      </c>
      <c r="Z14" s="24" t="s">
        <v>0</v>
      </c>
      <c r="AA14" s="24" t="s">
        <v>0</v>
      </c>
      <c r="AB14" s="24" t="s">
        <v>0</v>
      </c>
      <c r="AC14" s="24" t="s">
        <v>0</v>
      </c>
      <c r="AD14" s="24" t="s">
        <v>0</v>
      </c>
      <c r="AE14" s="24" t="s">
        <v>0</v>
      </c>
      <c r="AF14" s="24" t="s">
        <v>0</v>
      </c>
      <c r="AG14" s="24" t="s">
        <v>0</v>
      </c>
      <c r="AH14" s="24" t="s">
        <v>0</v>
      </c>
      <c r="AI14" s="24" t="s">
        <v>0</v>
      </c>
      <c r="AJ14" s="24" t="s">
        <v>0</v>
      </c>
    </row>
    <row r="15" spans="1:36" s="22" customFormat="1" x14ac:dyDescent="0.2">
      <c r="A15" s="6" t="s">
        <v>144</v>
      </c>
      <c r="B15" s="22" t="s">
        <v>157</v>
      </c>
      <c r="C15" s="24" t="s">
        <v>0</v>
      </c>
      <c r="D15" s="24" t="s">
        <v>0</v>
      </c>
      <c r="E15" s="24" t="s">
        <v>0</v>
      </c>
      <c r="F15" s="24" t="s">
        <v>0</v>
      </c>
      <c r="G15" s="24" t="s">
        <v>0</v>
      </c>
      <c r="H15" s="24" t="s">
        <v>0</v>
      </c>
      <c r="I15" s="24" t="s">
        <v>0</v>
      </c>
      <c r="J15" s="24" t="s">
        <v>0</v>
      </c>
      <c r="K15" s="24" t="s">
        <v>0</v>
      </c>
      <c r="L15" s="24" t="s">
        <v>0</v>
      </c>
      <c r="M15" s="24" t="s">
        <v>0</v>
      </c>
      <c r="N15" s="24" t="s">
        <v>0</v>
      </c>
      <c r="O15" s="24" t="s">
        <v>0</v>
      </c>
      <c r="P15" s="24" t="s">
        <v>0</v>
      </c>
      <c r="Q15" s="27">
        <v>60.86</v>
      </c>
      <c r="R15" s="24" t="s">
        <v>78</v>
      </c>
      <c r="S15" s="28">
        <v>100</v>
      </c>
      <c r="T15" s="24" t="s">
        <v>78</v>
      </c>
      <c r="U15" s="24" t="s">
        <v>0</v>
      </c>
      <c r="V15" s="24" t="s">
        <v>0</v>
      </c>
      <c r="W15" s="24" t="s">
        <v>0</v>
      </c>
      <c r="X15" s="24" t="s">
        <v>0</v>
      </c>
      <c r="Y15" s="24" t="s">
        <v>0</v>
      </c>
      <c r="Z15" s="24" t="s">
        <v>0</v>
      </c>
      <c r="AA15" s="24" t="s">
        <v>0</v>
      </c>
      <c r="AB15" s="24" t="s">
        <v>0</v>
      </c>
      <c r="AC15" s="24" t="s">
        <v>0</v>
      </c>
      <c r="AD15" s="24" t="s">
        <v>0</v>
      </c>
      <c r="AE15" s="24" t="s">
        <v>0</v>
      </c>
      <c r="AF15" s="24" t="s">
        <v>0</v>
      </c>
      <c r="AG15" s="24" t="s">
        <v>0</v>
      </c>
      <c r="AH15" s="24" t="s">
        <v>0</v>
      </c>
      <c r="AI15" s="24" t="s">
        <v>0</v>
      </c>
      <c r="AJ15" s="24" t="s">
        <v>0</v>
      </c>
    </row>
    <row r="16" spans="1:36" s="22" customFormat="1" x14ac:dyDescent="0.2">
      <c r="A16" s="6" t="s">
        <v>87</v>
      </c>
      <c r="B16" s="22" t="s">
        <v>157</v>
      </c>
      <c r="C16" s="26">
        <v>83.25</v>
      </c>
      <c r="D16" s="24" t="s">
        <v>78</v>
      </c>
      <c r="E16" s="27">
        <v>198</v>
      </c>
      <c r="F16" s="24" t="s">
        <v>78</v>
      </c>
      <c r="G16" s="26">
        <v>0.16666666666666699</v>
      </c>
      <c r="H16" s="24" t="s">
        <v>78</v>
      </c>
      <c r="I16" s="24" t="s">
        <v>154</v>
      </c>
      <c r="J16" s="24" t="s">
        <v>85</v>
      </c>
      <c r="K16" s="24" t="s">
        <v>79</v>
      </c>
      <c r="L16" s="24" t="s">
        <v>78</v>
      </c>
      <c r="M16" s="24" t="s">
        <v>79</v>
      </c>
      <c r="N16" s="24" t="s">
        <v>78</v>
      </c>
      <c r="O16" s="24" t="s">
        <v>81</v>
      </c>
      <c r="P16" s="24" t="s">
        <v>80</v>
      </c>
      <c r="Q16" s="27">
        <v>441</v>
      </c>
      <c r="R16" s="24" t="s">
        <v>78</v>
      </c>
      <c r="S16" s="28">
        <v>100</v>
      </c>
      <c r="T16" s="24" t="s">
        <v>78</v>
      </c>
      <c r="U16" s="27">
        <v>490.6</v>
      </c>
      <c r="V16" s="24" t="s">
        <v>78</v>
      </c>
      <c r="W16" s="26">
        <v>63.88</v>
      </c>
      <c r="X16" s="24" t="s">
        <v>80</v>
      </c>
      <c r="Y16" s="26">
        <v>1.62</v>
      </c>
      <c r="Z16" s="24" t="s">
        <v>80</v>
      </c>
      <c r="AA16" s="24" t="s">
        <v>0</v>
      </c>
      <c r="AB16" s="24" t="s">
        <v>0</v>
      </c>
      <c r="AC16" s="29">
        <v>0.99860000000000004</v>
      </c>
      <c r="AD16" s="24" t="s">
        <v>78</v>
      </c>
      <c r="AE16" s="29">
        <v>1</v>
      </c>
      <c r="AF16" s="24" t="s">
        <v>78</v>
      </c>
      <c r="AG16" s="29">
        <v>5.6000000000000008E-2</v>
      </c>
      <c r="AH16" s="24" t="s">
        <v>86</v>
      </c>
      <c r="AI16" s="29">
        <v>0.60699999999999998</v>
      </c>
      <c r="AJ16" s="26">
        <v>3.9</v>
      </c>
    </row>
    <row r="17" spans="1:36" s="22" customFormat="1" x14ac:dyDescent="0.2">
      <c r="A17" s="6" t="s">
        <v>88</v>
      </c>
      <c r="B17" s="22" t="s">
        <v>157</v>
      </c>
      <c r="C17" s="26">
        <v>74.8</v>
      </c>
      <c r="D17" s="24" t="s">
        <v>78</v>
      </c>
      <c r="E17" s="27">
        <v>43</v>
      </c>
      <c r="F17" s="24" t="s">
        <v>78</v>
      </c>
      <c r="G17" s="26">
        <v>0.38</v>
      </c>
      <c r="H17" s="24" t="s">
        <v>78</v>
      </c>
      <c r="I17" s="24" t="s">
        <v>79</v>
      </c>
      <c r="J17" s="24" t="s">
        <v>78</v>
      </c>
      <c r="K17" s="24" t="s">
        <v>79</v>
      </c>
      <c r="L17" s="24" t="s">
        <v>78</v>
      </c>
      <c r="M17" s="24" t="s">
        <v>79</v>
      </c>
      <c r="N17" s="24" t="s">
        <v>78</v>
      </c>
      <c r="O17" s="24" t="s">
        <v>79</v>
      </c>
      <c r="P17" s="24" t="s">
        <v>78</v>
      </c>
      <c r="Q17" s="27">
        <v>84.4</v>
      </c>
      <c r="R17" s="24" t="s">
        <v>78</v>
      </c>
      <c r="S17" s="28">
        <v>100</v>
      </c>
      <c r="T17" s="24" t="s">
        <v>78</v>
      </c>
      <c r="U17" s="27">
        <v>150.1</v>
      </c>
      <c r="V17" s="24" t="s">
        <v>78</v>
      </c>
      <c r="W17" s="26">
        <v>169.2</v>
      </c>
      <c r="X17" s="24" t="s">
        <v>85</v>
      </c>
      <c r="Y17" s="26">
        <v>3.25</v>
      </c>
      <c r="Z17" s="24" t="s">
        <v>80</v>
      </c>
      <c r="AA17" s="24" t="s">
        <v>0</v>
      </c>
      <c r="AB17" s="24" t="s">
        <v>0</v>
      </c>
      <c r="AC17" s="29">
        <v>0.96099999999999997</v>
      </c>
      <c r="AD17" s="24" t="s">
        <v>80</v>
      </c>
      <c r="AE17" s="29">
        <v>1</v>
      </c>
      <c r="AF17" s="24" t="s">
        <v>78</v>
      </c>
      <c r="AG17" s="29">
        <v>5.0999999999999997E-2</v>
      </c>
      <c r="AH17" s="24" t="s">
        <v>0</v>
      </c>
      <c r="AI17" s="29">
        <v>0.62</v>
      </c>
      <c r="AJ17" s="26">
        <v>2.6</v>
      </c>
    </row>
    <row r="18" spans="1:36" s="22" customFormat="1" x14ac:dyDescent="0.2">
      <c r="A18" s="6" t="s">
        <v>89</v>
      </c>
      <c r="B18" s="22" t="s">
        <v>157</v>
      </c>
      <c r="C18" s="26">
        <v>78.7</v>
      </c>
      <c r="D18" s="24" t="s">
        <v>78</v>
      </c>
      <c r="E18" s="27">
        <v>159</v>
      </c>
      <c r="F18" s="24" t="s">
        <v>78</v>
      </c>
      <c r="G18" s="26">
        <v>0.1</v>
      </c>
      <c r="H18" s="24" t="s">
        <v>78</v>
      </c>
      <c r="I18" s="24" t="s">
        <v>79</v>
      </c>
      <c r="J18" s="24" t="s">
        <v>78</v>
      </c>
      <c r="K18" s="24" t="s">
        <v>79</v>
      </c>
      <c r="L18" s="24" t="s">
        <v>78</v>
      </c>
      <c r="M18" s="24" t="s">
        <v>79</v>
      </c>
      <c r="N18" s="24" t="s">
        <v>78</v>
      </c>
      <c r="O18" s="24" t="s">
        <v>79</v>
      </c>
      <c r="P18" s="24" t="s">
        <v>78</v>
      </c>
      <c r="Q18" s="27">
        <v>82</v>
      </c>
      <c r="R18" s="24" t="s">
        <v>78</v>
      </c>
      <c r="S18" s="28">
        <v>100</v>
      </c>
      <c r="T18" s="24" t="s">
        <v>78</v>
      </c>
      <c r="U18" s="27">
        <v>281</v>
      </c>
      <c r="V18" s="24" t="s">
        <v>78</v>
      </c>
      <c r="W18" s="26">
        <v>135</v>
      </c>
      <c r="X18" s="24" t="s">
        <v>85</v>
      </c>
      <c r="Y18" s="26">
        <v>5.5</v>
      </c>
      <c r="Z18" s="24" t="s">
        <v>85</v>
      </c>
      <c r="AA18" s="24" t="s">
        <v>0</v>
      </c>
      <c r="AB18" s="24" t="s">
        <v>0</v>
      </c>
      <c r="AC18" s="29">
        <v>0.99</v>
      </c>
      <c r="AD18" s="24" t="s">
        <v>78</v>
      </c>
      <c r="AE18" s="29">
        <v>1</v>
      </c>
      <c r="AF18" s="24" t="s">
        <v>78</v>
      </c>
      <c r="AG18" s="29">
        <v>4.7E-2</v>
      </c>
      <c r="AH18" s="24" t="s">
        <v>90</v>
      </c>
      <c r="AI18" s="29">
        <v>0.78</v>
      </c>
      <c r="AJ18" s="26">
        <v>1.6</v>
      </c>
    </row>
    <row r="19" spans="1:36" s="22" customFormat="1" x14ac:dyDescent="0.2">
      <c r="A19" s="6" t="s">
        <v>91</v>
      </c>
      <c r="B19" s="22" t="s">
        <v>157</v>
      </c>
      <c r="C19" s="26">
        <v>76.135000000000005</v>
      </c>
      <c r="D19" s="24" t="s">
        <v>78</v>
      </c>
      <c r="E19" s="27">
        <v>443</v>
      </c>
      <c r="F19" s="24" t="s">
        <v>80</v>
      </c>
      <c r="G19" s="26">
        <v>0.19</v>
      </c>
      <c r="H19" s="24" t="s">
        <v>78</v>
      </c>
      <c r="I19" s="24" t="s">
        <v>79</v>
      </c>
      <c r="J19" s="24" t="s">
        <v>78</v>
      </c>
      <c r="K19" s="24" t="s">
        <v>79</v>
      </c>
      <c r="L19" s="24" t="s">
        <v>78</v>
      </c>
      <c r="M19" s="24" t="s">
        <v>79</v>
      </c>
      <c r="N19" s="24" t="s">
        <v>78</v>
      </c>
      <c r="O19" s="24" t="s">
        <v>154</v>
      </c>
      <c r="P19" s="24" t="s">
        <v>85</v>
      </c>
      <c r="Q19" s="27">
        <v>654</v>
      </c>
      <c r="R19" s="24" t="s">
        <v>78</v>
      </c>
      <c r="S19" s="28">
        <v>100</v>
      </c>
      <c r="T19" s="24" t="s">
        <v>78</v>
      </c>
      <c r="U19" s="27">
        <v>823.92399999999998</v>
      </c>
      <c r="V19" s="24" t="s">
        <v>85</v>
      </c>
      <c r="W19" s="26">
        <v>75.66</v>
      </c>
      <c r="X19" s="24" t="s">
        <v>80</v>
      </c>
      <c r="Y19" s="26">
        <v>2.34</v>
      </c>
      <c r="Z19" s="24" t="s">
        <v>80</v>
      </c>
      <c r="AA19" s="24" t="s">
        <v>0</v>
      </c>
      <c r="AB19" s="24" t="s">
        <v>0</v>
      </c>
      <c r="AC19" s="29">
        <v>0.98850000000000005</v>
      </c>
      <c r="AD19" s="24" t="s">
        <v>78</v>
      </c>
      <c r="AE19" s="29">
        <v>1</v>
      </c>
      <c r="AF19" s="24" t="s">
        <v>78</v>
      </c>
      <c r="AG19" s="29">
        <v>4.7899999999999998E-2</v>
      </c>
      <c r="AH19" s="24" t="s">
        <v>82</v>
      </c>
      <c r="AI19" s="29">
        <v>0.80100000000000005</v>
      </c>
      <c r="AJ19" s="26">
        <v>2</v>
      </c>
    </row>
    <row r="20" spans="1:36" s="22" customFormat="1" x14ac:dyDescent="0.2">
      <c r="A20" s="6" t="s">
        <v>92</v>
      </c>
      <c r="B20" s="22" t="s">
        <v>157</v>
      </c>
      <c r="C20" s="26">
        <v>81</v>
      </c>
      <c r="D20" s="24" t="s">
        <v>78</v>
      </c>
      <c r="E20" s="27">
        <v>247</v>
      </c>
      <c r="F20" s="24" t="s">
        <v>78</v>
      </c>
      <c r="G20" s="26">
        <v>0.217</v>
      </c>
      <c r="H20" s="24" t="s">
        <v>78</v>
      </c>
      <c r="I20" s="24" t="s">
        <v>79</v>
      </c>
      <c r="J20" s="24" t="s">
        <v>78</v>
      </c>
      <c r="K20" s="24" t="s">
        <v>93</v>
      </c>
      <c r="L20" s="24" t="s">
        <v>78</v>
      </c>
      <c r="M20" s="24" t="s">
        <v>93</v>
      </c>
      <c r="N20" s="24" t="s">
        <v>78</v>
      </c>
      <c r="O20" s="24" t="s">
        <v>79</v>
      </c>
      <c r="P20" s="24" t="s">
        <v>78</v>
      </c>
      <c r="Q20" s="27">
        <v>454</v>
      </c>
      <c r="R20" s="24" t="s">
        <v>78</v>
      </c>
      <c r="S20" s="28">
        <v>100</v>
      </c>
      <c r="T20" s="24" t="s">
        <v>78</v>
      </c>
      <c r="U20" s="27">
        <v>474</v>
      </c>
      <c r="V20" s="24" t="s">
        <v>78</v>
      </c>
      <c r="W20" s="26">
        <v>49</v>
      </c>
      <c r="X20" s="24" t="s">
        <v>78</v>
      </c>
      <c r="Y20" s="26">
        <v>0.5</v>
      </c>
      <c r="Z20" s="24" t="s">
        <v>78</v>
      </c>
      <c r="AA20" s="24" t="s">
        <v>0</v>
      </c>
      <c r="AB20" s="24" t="s">
        <v>0</v>
      </c>
      <c r="AC20" s="29">
        <v>0.98</v>
      </c>
      <c r="AD20" s="24" t="s">
        <v>80</v>
      </c>
      <c r="AE20" s="29">
        <v>1</v>
      </c>
      <c r="AF20" s="24" t="s">
        <v>78</v>
      </c>
      <c r="AG20" s="29">
        <v>5.0999999999999997E-2</v>
      </c>
      <c r="AH20" s="24" t="s">
        <v>86</v>
      </c>
      <c r="AI20" s="29">
        <v>0.63400000000000001</v>
      </c>
      <c r="AJ20" s="26">
        <v>2.4</v>
      </c>
    </row>
    <row r="21" spans="1:36" s="22" customFormat="1" x14ac:dyDescent="0.2">
      <c r="A21" s="6" t="s">
        <v>94</v>
      </c>
      <c r="B21" s="22" t="s">
        <v>157</v>
      </c>
      <c r="C21" s="26">
        <v>87</v>
      </c>
      <c r="D21" s="24" t="s">
        <v>78</v>
      </c>
      <c r="E21" s="27">
        <v>45</v>
      </c>
      <c r="F21" s="24" t="s">
        <v>78</v>
      </c>
      <c r="G21" s="26">
        <v>0.3</v>
      </c>
      <c r="H21" s="24" t="s">
        <v>78</v>
      </c>
      <c r="I21" s="24" t="s">
        <v>79</v>
      </c>
      <c r="J21" s="24" t="s">
        <v>78</v>
      </c>
      <c r="K21" s="24" t="s">
        <v>79</v>
      </c>
      <c r="L21" s="24" t="s">
        <v>78</v>
      </c>
      <c r="M21" s="24" t="s">
        <v>79</v>
      </c>
      <c r="N21" s="24" t="s">
        <v>78</v>
      </c>
      <c r="O21" s="24" t="s">
        <v>79</v>
      </c>
      <c r="P21" s="24" t="s">
        <v>78</v>
      </c>
      <c r="Q21" s="27">
        <v>69</v>
      </c>
      <c r="R21" s="24" t="s">
        <v>78</v>
      </c>
      <c r="S21" s="28">
        <v>100</v>
      </c>
      <c r="T21" s="24" t="s">
        <v>78</v>
      </c>
      <c r="U21" s="27">
        <v>148</v>
      </c>
      <c r="V21" s="24" t="s">
        <v>78</v>
      </c>
      <c r="W21" s="26">
        <v>44.1</v>
      </c>
      <c r="X21" s="24" t="s">
        <v>78</v>
      </c>
      <c r="Y21" s="26">
        <v>1.7</v>
      </c>
      <c r="Z21" s="24" t="s">
        <v>80</v>
      </c>
      <c r="AA21" s="24" t="s">
        <v>0</v>
      </c>
      <c r="AB21" s="24" t="s">
        <v>0</v>
      </c>
      <c r="AC21" s="29">
        <v>0.997</v>
      </c>
      <c r="AD21" s="24" t="s">
        <v>78</v>
      </c>
      <c r="AE21" s="29">
        <v>1</v>
      </c>
      <c r="AF21" s="24" t="s">
        <v>78</v>
      </c>
      <c r="AG21" s="29">
        <v>6.3E-2</v>
      </c>
      <c r="AH21" s="24" t="s">
        <v>140</v>
      </c>
      <c r="AI21" s="29">
        <v>0.62</v>
      </c>
      <c r="AJ21" s="26">
        <v>4</v>
      </c>
    </row>
    <row r="22" spans="1:36" s="22" customFormat="1" x14ac:dyDescent="0.2">
      <c r="A22" s="6" t="s">
        <v>95</v>
      </c>
      <c r="B22" s="22" t="s">
        <v>157</v>
      </c>
      <c r="C22" s="26">
        <v>85</v>
      </c>
      <c r="D22" s="24" t="s">
        <v>78</v>
      </c>
      <c r="E22" s="27">
        <v>121</v>
      </c>
      <c r="F22" s="24" t="s">
        <v>80</v>
      </c>
      <c r="G22" s="26">
        <v>0.16</v>
      </c>
      <c r="H22" s="24" t="s">
        <v>78</v>
      </c>
      <c r="I22" s="24" t="s">
        <v>79</v>
      </c>
      <c r="J22" s="24" t="s">
        <v>78</v>
      </c>
      <c r="K22" s="24" t="s">
        <v>79</v>
      </c>
      <c r="L22" s="24" t="s">
        <v>78</v>
      </c>
      <c r="M22" s="24" t="s">
        <v>79</v>
      </c>
      <c r="N22" s="24" t="s">
        <v>78</v>
      </c>
      <c r="O22" s="24" t="s">
        <v>79</v>
      </c>
      <c r="P22" s="24" t="s">
        <v>78</v>
      </c>
      <c r="Q22" s="27">
        <v>288</v>
      </c>
      <c r="R22" s="24" t="s">
        <v>78</v>
      </c>
      <c r="S22" s="28">
        <v>100</v>
      </c>
      <c r="T22" s="24" t="s">
        <v>78</v>
      </c>
      <c r="U22" s="27">
        <v>369</v>
      </c>
      <c r="V22" s="24" t="s">
        <v>78</v>
      </c>
      <c r="W22" s="26">
        <v>58.82</v>
      </c>
      <c r="X22" s="24" t="s">
        <v>80</v>
      </c>
      <c r="Y22" s="26">
        <v>1.31</v>
      </c>
      <c r="Z22" s="24" t="s">
        <v>78</v>
      </c>
      <c r="AA22" s="24" t="s">
        <v>0</v>
      </c>
      <c r="AB22" s="24" t="s">
        <v>0</v>
      </c>
      <c r="AC22" s="29">
        <v>0.99319999999999997</v>
      </c>
      <c r="AD22" s="24" t="s">
        <v>78</v>
      </c>
      <c r="AE22" s="29">
        <v>1</v>
      </c>
      <c r="AF22" s="24" t="s">
        <v>78</v>
      </c>
      <c r="AG22" s="29">
        <v>5.0999999999999997E-2</v>
      </c>
      <c r="AH22" s="24" t="s">
        <v>90</v>
      </c>
      <c r="AI22" s="29">
        <v>0.77200000000000002</v>
      </c>
      <c r="AJ22" s="26">
        <v>1.47</v>
      </c>
    </row>
    <row r="23" spans="1:36" s="22" customFormat="1" x14ac:dyDescent="0.2">
      <c r="A23" s="6" t="s">
        <v>96</v>
      </c>
      <c r="B23" s="22" t="s">
        <v>157</v>
      </c>
      <c r="C23" s="26">
        <v>76</v>
      </c>
      <c r="D23" s="24" t="s">
        <v>78</v>
      </c>
      <c r="E23" s="24" t="s">
        <v>0</v>
      </c>
      <c r="F23" s="24" t="s">
        <v>0</v>
      </c>
      <c r="G23" s="26">
        <v>0.45</v>
      </c>
      <c r="H23" s="24" t="s">
        <v>78</v>
      </c>
      <c r="I23" s="24" t="s">
        <v>0</v>
      </c>
      <c r="J23" s="24" t="s">
        <v>0</v>
      </c>
      <c r="K23" s="24" t="s">
        <v>0</v>
      </c>
      <c r="L23" s="24" t="s">
        <v>0</v>
      </c>
      <c r="M23" s="24" t="s">
        <v>0</v>
      </c>
      <c r="N23" s="24" t="s">
        <v>0</v>
      </c>
      <c r="O23" s="24" t="s">
        <v>0</v>
      </c>
      <c r="P23" s="24" t="s">
        <v>0</v>
      </c>
      <c r="Q23" s="24" t="s">
        <v>0</v>
      </c>
      <c r="R23" s="24" t="s">
        <v>0</v>
      </c>
      <c r="S23" s="28">
        <v>100</v>
      </c>
      <c r="T23" s="24" t="s">
        <v>78</v>
      </c>
      <c r="U23" s="27">
        <v>122</v>
      </c>
      <c r="V23" s="24" t="s">
        <v>78</v>
      </c>
      <c r="W23" s="24" t="s">
        <v>0</v>
      </c>
      <c r="X23" s="24" t="s">
        <v>0</v>
      </c>
      <c r="Y23" s="24" t="s">
        <v>0</v>
      </c>
      <c r="Z23" s="24" t="s">
        <v>0</v>
      </c>
      <c r="AA23" s="24" t="s">
        <v>0</v>
      </c>
      <c r="AB23" s="24" t="s">
        <v>0</v>
      </c>
      <c r="AC23" s="24" t="s">
        <v>0</v>
      </c>
      <c r="AD23" s="24" t="s">
        <v>0</v>
      </c>
      <c r="AE23" s="24" t="s">
        <v>0</v>
      </c>
      <c r="AF23" s="24" t="s">
        <v>0</v>
      </c>
      <c r="AG23" s="29">
        <v>6.4000000000000001E-2</v>
      </c>
      <c r="AH23" s="24" t="s">
        <v>141</v>
      </c>
      <c r="AI23" s="29">
        <v>0.8</v>
      </c>
      <c r="AJ23" s="26">
        <v>2</v>
      </c>
    </row>
    <row r="24" spans="1:36" s="22" customFormat="1" x14ac:dyDescent="0.2">
      <c r="A24" s="6" t="s">
        <v>145</v>
      </c>
      <c r="B24" s="22" t="s">
        <v>157</v>
      </c>
      <c r="C24" s="24" t="s">
        <v>0</v>
      </c>
      <c r="D24" s="24" t="s">
        <v>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79</v>
      </c>
      <c r="J24" s="24" t="s">
        <v>78</v>
      </c>
      <c r="K24" s="24" t="s">
        <v>79</v>
      </c>
      <c r="L24" s="24" t="s">
        <v>78</v>
      </c>
      <c r="M24" s="24" t="s">
        <v>0</v>
      </c>
      <c r="N24" s="24" t="s">
        <v>0</v>
      </c>
      <c r="O24" s="24" t="s">
        <v>0</v>
      </c>
      <c r="P24" s="24" t="s">
        <v>0</v>
      </c>
      <c r="Q24" s="27">
        <v>172</v>
      </c>
      <c r="R24" s="24" t="s">
        <v>78</v>
      </c>
      <c r="S24" s="24" t="s">
        <v>0</v>
      </c>
      <c r="T24" s="24" t="s">
        <v>0</v>
      </c>
      <c r="U24" s="24" t="s">
        <v>0</v>
      </c>
      <c r="V24" s="24" t="s">
        <v>0</v>
      </c>
      <c r="W24" s="24" t="s">
        <v>0</v>
      </c>
      <c r="X24" s="24" t="s">
        <v>0</v>
      </c>
      <c r="Y24" s="24" t="s">
        <v>0</v>
      </c>
      <c r="Z24" s="24" t="s">
        <v>0</v>
      </c>
      <c r="AA24" s="24" t="s">
        <v>0</v>
      </c>
      <c r="AB24" s="24" t="s">
        <v>0</v>
      </c>
      <c r="AC24" s="24" t="s">
        <v>0</v>
      </c>
      <c r="AD24" s="24" t="s">
        <v>0</v>
      </c>
      <c r="AE24" s="24" t="s">
        <v>0</v>
      </c>
      <c r="AF24" s="24" t="s">
        <v>0</v>
      </c>
      <c r="AG24" s="24" t="s">
        <v>0</v>
      </c>
      <c r="AH24" s="24" t="s">
        <v>0</v>
      </c>
      <c r="AI24" s="24" t="s">
        <v>0</v>
      </c>
      <c r="AJ24" s="24" t="s">
        <v>0</v>
      </c>
    </row>
    <row r="25" spans="1:36" s="22" customFormat="1" x14ac:dyDescent="0.2">
      <c r="A25" s="6" t="s">
        <v>146</v>
      </c>
      <c r="B25" s="22" t="s">
        <v>157</v>
      </c>
      <c r="C25" s="24" t="s">
        <v>0</v>
      </c>
      <c r="D25" s="24" t="s">
        <v>0</v>
      </c>
      <c r="E25" s="24" t="s">
        <v>0</v>
      </c>
      <c r="F25" s="24" t="s">
        <v>0</v>
      </c>
      <c r="G25" s="24" t="s">
        <v>0</v>
      </c>
      <c r="H25" s="24" t="s">
        <v>0</v>
      </c>
      <c r="I25" s="24" t="s">
        <v>79</v>
      </c>
      <c r="J25" s="24" t="s">
        <v>78</v>
      </c>
      <c r="K25" s="24" t="s">
        <v>79</v>
      </c>
      <c r="L25" s="24" t="s">
        <v>78</v>
      </c>
      <c r="M25" s="24" t="s">
        <v>0</v>
      </c>
      <c r="N25" s="24" t="s">
        <v>0</v>
      </c>
      <c r="O25" s="24" t="s">
        <v>0</v>
      </c>
      <c r="P25" s="24" t="s">
        <v>0</v>
      </c>
      <c r="Q25" s="27">
        <v>4.7</v>
      </c>
      <c r="R25" s="24" t="s">
        <v>78</v>
      </c>
      <c r="S25" s="24" t="s">
        <v>0</v>
      </c>
      <c r="T25" s="24" t="s">
        <v>0</v>
      </c>
      <c r="U25" s="24" t="s">
        <v>0</v>
      </c>
      <c r="V25" s="24" t="s">
        <v>0</v>
      </c>
      <c r="W25" s="24" t="s">
        <v>0</v>
      </c>
      <c r="X25" s="24" t="s">
        <v>0</v>
      </c>
      <c r="Y25" s="24" t="s">
        <v>0</v>
      </c>
      <c r="Z25" s="24" t="s">
        <v>0</v>
      </c>
      <c r="AA25" s="24" t="s">
        <v>0</v>
      </c>
      <c r="AB25" s="24" t="s">
        <v>0</v>
      </c>
      <c r="AC25" s="24" t="s">
        <v>0</v>
      </c>
      <c r="AD25" s="24" t="s">
        <v>0</v>
      </c>
      <c r="AE25" s="24" t="s">
        <v>0</v>
      </c>
      <c r="AF25" s="24" t="s">
        <v>0</v>
      </c>
      <c r="AG25" s="24" t="s">
        <v>0</v>
      </c>
      <c r="AH25" s="24" t="s">
        <v>0</v>
      </c>
      <c r="AI25" s="24" t="s">
        <v>0</v>
      </c>
      <c r="AJ25" s="24" t="s">
        <v>0</v>
      </c>
    </row>
    <row r="26" spans="1:36" s="22" customFormat="1" x14ac:dyDescent="0.2">
      <c r="A26" s="6" t="s">
        <v>147</v>
      </c>
      <c r="B26" s="22" t="s">
        <v>157</v>
      </c>
      <c r="C26" s="24" t="s">
        <v>0</v>
      </c>
      <c r="D26" s="24" t="s">
        <v>0</v>
      </c>
      <c r="E26" s="24" t="s">
        <v>0</v>
      </c>
      <c r="F26" s="24" t="s">
        <v>0</v>
      </c>
      <c r="G26" s="24" t="s">
        <v>0</v>
      </c>
      <c r="H26" s="24" t="s">
        <v>0</v>
      </c>
      <c r="I26" s="24" t="s">
        <v>79</v>
      </c>
      <c r="J26" s="24" t="s">
        <v>78</v>
      </c>
      <c r="K26" s="24" t="s">
        <v>79</v>
      </c>
      <c r="L26" s="24" t="s">
        <v>78</v>
      </c>
      <c r="M26" s="24" t="s">
        <v>0</v>
      </c>
      <c r="N26" s="24" t="s">
        <v>0</v>
      </c>
      <c r="O26" s="24" t="s">
        <v>0</v>
      </c>
      <c r="P26" s="24" t="s">
        <v>0</v>
      </c>
      <c r="Q26" s="27">
        <v>7.1</v>
      </c>
      <c r="R26" s="24" t="s">
        <v>78</v>
      </c>
      <c r="S26" s="24" t="s">
        <v>0</v>
      </c>
      <c r="T26" s="24" t="s">
        <v>0</v>
      </c>
      <c r="U26" s="24" t="s">
        <v>0</v>
      </c>
      <c r="V26" s="24" t="s">
        <v>0</v>
      </c>
      <c r="W26" s="24" t="s">
        <v>0</v>
      </c>
      <c r="X26" s="24" t="s">
        <v>0</v>
      </c>
      <c r="Y26" s="24" t="s">
        <v>0</v>
      </c>
      <c r="Z26" s="24" t="s">
        <v>0</v>
      </c>
      <c r="AA26" s="24" t="s">
        <v>0</v>
      </c>
      <c r="AB26" s="24" t="s">
        <v>0</v>
      </c>
      <c r="AC26" s="24" t="s">
        <v>0</v>
      </c>
      <c r="AD26" s="24" t="s">
        <v>0</v>
      </c>
      <c r="AE26" s="24" t="s">
        <v>0</v>
      </c>
      <c r="AF26" s="24" t="s">
        <v>0</v>
      </c>
      <c r="AG26" s="24" t="s">
        <v>0</v>
      </c>
      <c r="AH26" s="24" t="s">
        <v>0</v>
      </c>
      <c r="AI26" s="24" t="s">
        <v>0</v>
      </c>
      <c r="AJ26" s="24" t="s">
        <v>0</v>
      </c>
    </row>
    <row r="27" spans="1:36" s="22" customFormat="1" x14ac:dyDescent="0.2">
      <c r="A27" s="6" t="s">
        <v>100</v>
      </c>
      <c r="B27" s="22" t="s">
        <v>157</v>
      </c>
      <c r="C27" s="26">
        <v>88</v>
      </c>
      <c r="D27" s="24" t="s">
        <v>78</v>
      </c>
      <c r="E27" s="24" t="s">
        <v>0</v>
      </c>
      <c r="F27" s="24" t="s">
        <v>0</v>
      </c>
      <c r="G27" s="26">
        <v>0.04</v>
      </c>
      <c r="H27" s="24" t="s">
        <v>78</v>
      </c>
      <c r="I27" s="24" t="s">
        <v>79</v>
      </c>
      <c r="J27" s="24" t="s">
        <v>78</v>
      </c>
      <c r="K27" s="24" t="s">
        <v>79</v>
      </c>
      <c r="L27" s="24" t="s">
        <v>78</v>
      </c>
      <c r="M27" s="24" t="s">
        <v>0</v>
      </c>
      <c r="N27" s="24" t="s">
        <v>0</v>
      </c>
      <c r="O27" s="24" t="s">
        <v>0</v>
      </c>
      <c r="P27" s="24" t="s">
        <v>0</v>
      </c>
      <c r="Q27" s="27">
        <v>20.9</v>
      </c>
      <c r="R27" s="24" t="s">
        <v>78</v>
      </c>
      <c r="S27" s="28">
        <v>100</v>
      </c>
      <c r="T27" s="24" t="s">
        <v>78</v>
      </c>
      <c r="U27" s="27">
        <v>17.997</v>
      </c>
      <c r="V27" s="24" t="s">
        <v>80</v>
      </c>
      <c r="W27" s="24" t="s">
        <v>0</v>
      </c>
      <c r="X27" s="24" t="s">
        <v>0</v>
      </c>
      <c r="Y27" s="24" t="s">
        <v>0</v>
      </c>
      <c r="Z27" s="24" t="s">
        <v>0</v>
      </c>
      <c r="AA27" s="26">
        <v>0</v>
      </c>
      <c r="AB27" s="24" t="s">
        <v>78</v>
      </c>
      <c r="AC27" s="24" t="s">
        <v>0</v>
      </c>
      <c r="AD27" s="24" t="s">
        <v>0</v>
      </c>
      <c r="AE27" s="24" t="s">
        <v>0</v>
      </c>
      <c r="AF27" s="24" t="s">
        <v>0</v>
      </c>
      <c r="AG27" s="29">
        <v>6.3E-2</v>
      </c>
      <c r="AH27" s="24" t="s">
        <v>0</v>
      </c>
      <c r="AI27" s="29">
        <v>0.58399999999999996</v>
      </c>
      <c r="AJ27" s="26">
        <v>3.5</v>
      </c>
    </row>
    <row r="28" spans="1:36" s="22" customFormat="1" x14ac:dyDescent="0.2">
      <c r="A28" s="6" t="s">
        <v>97</v>
      </c>
      <c r="B28" s="22" t="s">
        <v>157</v>
      </c>
      <c r="C28" s="26">
        <v>80.3</v>
      </c>
      <c r="D28" s="24" t="s">
        <v>78</v>
      </c>
      <c r="E28" s="24" t="s">
        <v>0</v>
      </c>
      <c r="F28" s="24" t="s">
        <v>0</v>
      </c>
      <c r="G28" s="26">
        <v>2.609</v>
      </c>
      <c r="H28" s="24" t="s">
        <v>85</v>
      </c>
      <c r="I28" s="24" t="s">
        <v>79</v>
      </c>
      <c r="J28" s="24" t="s">
        <v>78</v>
      </c>
      <c r="K28" s="24" t="s">
        <v>79</v>
      </c>
      <c r="L28" s="24" t="s">
        <v>78</v>
      </c>
      <c r="M28" s="24" t="s">
        <v>0</v>
      </c>
      <c r="N28" s="24" t="s">
        <v>0</v>
      </c>
      <c r="O28" s="24" t="s">
        <v>0</v>
      </c>
      <c r="P28" s="24" t="s">
        <v>0</v>
      </c>
      <c r="Q28" s="27">
        <v>45</v>
      </c>
      <c r="R28" s="24" t="s">
        <v>78</v>
      </c>
      <c r="S28" s="28">
        <v>100</v>
      </c>
      <c r="T28" s="24" t="s">
        <v>78</v>
      </c>
      <c r="U28" s="27">
        <v>44.930999999999997</v>
      </c>
      <c r="V28" s="24" t="s">
        <v>78</v>
      </c>
      <c r="W28" s="24" t="s">
        <v>0</v>
      </c>
      <c r="X28" s="24" t="s">
        <v>0</v>
      </c>
      <c r="Y28" s="24" t="s">
        <v>0</v>
      </c>
      <c r="Z28" s="24" t="s">
        <v>0</v>
      </c>
      <c r="AA28" s="24" t="s">
        <v>0</v>
      </c>
      <c r="AB28" s="24" t="s">
        <v>0</v>
      </c>
      <c r="AC28" s="24" t="s">
        <v>0</v>
      </c>
      <c r="AD28" s="24" t="s">
        <v>0</v>
      </c>
      <c r="AE28" s="24" t="s">
        <v>0</v>
      </c>
      <c r="AF28" s="24" t="s">
        <v>0</v>
      </c>
      <c r="AG28" s="29">
        <v>5.4000000000000006E-2</v>
      </c>
      <c r="AH28" s="24" t="s">
        <v>155</v>
      </c>
      <c r="AI28" s="29">
        <v>0.72599999999999998</v>
      </c>
      <c r="AJ28" s="26">
        <v>2.4</v>
      </c>
    </row>
    <row r="29" spans="1:36" s="22" customFormat="1" x14ac:dyDescent="0.2">
      <c r="A29" s="6" t="s">
        <v>98</v>
      </c>
      <c r="B29" s="22" t="s">
        <v>157</v>
      </c>
      <c r="C29" s="26">
        <v>78</v>
      </c>
      <c r="D29" s="24" t="s">
        <v>78</v>
      </c>
      <c r="E29" s="24" t="s">
        <v>0</v>
      </c>
      <c r="F29" s="24" t="s">
        <v>0</v>
      </c>
      <c r="G29" s="26">
        <v>0.17</v>
      </c>
      <c r="H29" s="24" t="s">
        <v>78</v>
      </c>
      <c r="I29" s="24" t="s">
        <v>79</v>
      </c>
      <c r="J29" s="24" t="s">
        <v>78</v>
      </c>
      <c r="K29" s="24" t="s">
        <v>154</v>
      </c>
      <c r="L29" s="24" t="s">
        <v>85</v>
      </c>
      <c r="M29" s="24" t="s">
        <v>0</v>
      </c>
      <c r="N29" s="24" t="s">
        <v>0</v>
      </c>
      <c r="O29" s="24" t="s">
        <v>0</v>
      </c>
      <c r="P29" s="24" t="s">
        <v>0</v>
      </c>
      <c r="Q29" s="27">
        <v>9.76</v>
      </c>
      <c r="R29" s="24" t="s">
        <v>78</v>
      </c>
      <c r="S29" s="28">
        <v>100</v>
      </c>
      <c r="T29" s="24" t="s">
        <v>78</v>
      </c>
      <c r="U29" s="27">
        <v>9.4</v>
      </c>
      <c r="V29" s="24" t="s">
        <v>78</v>
      </c>
      <c r="W29" s="24" t="s">
        <v>0</v>
      </c>
      <c r="X29" s="24" t="s">
        <v>0</v>
      </c>
      <c r="Y29" s="24" t="s">
        <v>0</v>
      </c>
      <c r="Z29" s="24" t="s">
        <v>0</v>
      </c>
      <c r="AA29" s="24" t="s">
        <v>0</v>
      </c>
      <c r="AB29" s="24" t="s">
        <v>0</v>
      </c>
      <c r="AC29" s="24" t="s">
        <v>0</v>
      </c>
      <c r="AD29" s="24" t="s">
        <v>0</v>
      </c>
      <c r="AE29" s="24" t="s">
        <v>0</v>
      </c>
      <c r="AF29" s="24" t="s">
        <v>0</v>
      </c>
      <c r="AG29" s="29">
        <v>5.2000000000000005E-2</v>
      </c>
      <c r="AH29" s="24" t="s">
        <v>0</v>
      </c>
      <c r="AI29" s="29">
        <v>0.69</v>
      </c>
      <c r="AJ29" s="26">
        <v>3</v>
      </c>
    </row>
    <row r="30" spans="1:36" s="22" customFormat="1" x14ac:dyDescent="0.2">
      <c r="A30" s="6" t="s">
        <v>99</v>
      </c>
      <c r="B30" s="22" t="s">
        <v>157</v>
      </c>
      <c r="C30" s="26">
        <v>82</v>
      </c>
      <c r="D30" s="24" t="s">
        <v>78</v>
      </c>
      <c r="E30" s="24" t="s">
        <v>0</v>
      </c>
      <c r="F30" s="24" t="s">
        <v>0</v>
      </c>
      <c r="G30" s="26">
        <v>0.14499999999999999</v>
      </c>
      <c r="H30" s="24" t="s">
        <v>85</v>
      </c>
      <c r="I30" s="24" t="s">
        <v>79</v>
      </c>
      <c r="J30" s="24" t="s">
        <v>78</v>
      </c>
      <c r="K30" s="24" t="s">
        <v>79</v>
      </c>
      <c r="L30" s="24" t="s">
        <v>78</v>
      </c>
      <c r="M30" s="24" t="s">
        <v>0</v>
      </c>
      <c r="N30" s="24" t="s">
        <v>0</v>
      </c>
      <c r="O30" s="24" t="s">
        <v>0</v>
      </c>
      <c r="P30" s="24" t="s">
        <v>0</v>
      </c>
      <c r="Q30" s="27">
        <v>28.9</v>
      </c>
      <c r="R30" s="24" t="s">
        <v>78</v>
      </c>
      <c r="S30" s="28">
        <v>100</v>
      </c>
      <c r="T30" s="24" t="s">
        <v>78</v>
      </c>
      <c r="U30" s="27">
        <v>11.669</v>
      </c>
      <c r="V30" s="24" t="s">
        <v>78</v>
      </c>
      <c r="W30" s="24" t="s">
        <v>0</v>
      </c>
      <c r="X30" s="24" t="s">
        <v>0</v>
      </c>
      <c r="Y30" s="24" t="s">
        <v>0</v>
      </c>
      <c r="Z30" s="24" t="s">
        <v>0</v>
      </c>
      <c r="AA30" s="26">
        <v>0</v>
      </c>
      <c r="AB30" s="24" t="s">
        <v>78</v>
      </c>
      <c r="AC30" s="24" t="s">
        <v>0</v>
      </c>
      <c r="AD30" s="24" t="s">
        <v>0</v>
      </c>
      <c r="AE30" s="24" t="s">
        <v>0</v>
      </c>
      <c r="AF30" s="24" t="s">
        <v>0</v>
      </c>
      <c r="AG30" s="29">
        <v>4.4999999999999998E-2</v>
      </c>
      <c r="AH30" s="24" t="s">
        <v>0</v>
      </c>
      <c r="AI30" s="29">
        <v>0.8</v>
      </c>
      <c r="AJ30" s="26">
        <v>1.85</v>
      </c>
    </row>
    <row r="31" spans="1:36" s="22" customFormat="1" x14ac:dyDescent="0.2">
      <c r="A31" s="6" t="s">
        <v>101</v>
      </c>
      <c r="B31" s="22" t="s">
        <v>157</v>
      </c>
      <c r="C31" s="26">
        <v>82.34</v>
      </c>
      <c r="D31" s="24" t="s">
        <v>78</v>
      </c>
      <c r="E31" s="24" t="s">
        <v>0</v>
      </c>
      <c r="F31" s="24" t="s">
        <v>0</v>
      </c>
      <c r="G31" s="26">
        <v>0.13</v>
      </c>
      <c r="H31" s="24" t="s">
        <v>78</v>
      </c>
      <c r="I31" s="24" t="s">
        <v>79</v>
      </c>
      <c r="J31" s="24" t="s">
        <v>78</v>
      </c>
      <c r="K31" s="24" t="s">
        <v>79</v>
      </c>
      <c r="L31" s="24" t="s">
        <v>78</v>
      </c>
      <c r="M31" s="24" t="s">
        <v>0</v>
      </c>
      <c r="N31" s="24" t="s">
        <v>0</v>
      </c>
      <c r="O31" s="24" t="s">
        <v>0</v>
      </c>
      <c r="P31" s="24" t="s">
        <v>0</v>
      </c>
      <c r="Q31" s="27">
        <v>92.45</v>
      </c>
      <c r="R31" s="24" t="s">
        <v>78</v>
      </c>
      <c r="S31" s="28">
        <v>100</v>
      </c>
      <c r="T31" s="24" t="s">
        <v>78</v>
      </c>
      <c r="U31" s="27">
        <v>81.2</v>
      </c>
      <c r="V31" s="24" t="s">
        <v>78</v>
      </c>
      <c r="W31" s="24" t="s">
        <v>0</v>
      </c>
      <c r="X31" s="24" t="s">
        <v>0</v>
      </c>
      <c r="Y31" s="24" t="s">
        <v>0</v>
      </c>
      <c r="Z31" s="24" t="s">
        <v>0</v>
      </c>
      <c r="AA31" s="26">
        <v>4.83</v>
      </c>
      <c r="AB31" s="24" t="s">
        <v>80</v>
      </c>
      <c r="AC31" s="24" t="s">
        <v>0</v>
      </c>
      <c r="AD31" s="24" t="s">
        <v>0</v>
      </c>
      <c r="AE31" s="24" t="s">
        <v>0</v>
      </c>
      <c r="AF31" s="24" t="s">
        <v>0</v>
      </c>
      <c r="AG31" s="29">
        <v>5.4299999999999994E-2</v>
      </c>
      <c r="AH31" s="24" t="s">
        <v>142</v>
      </c>
      <c r="AI31" s="29">
        <v>0.81699999999999984</v>
      </c>
      <c r="AJ31" s="26">
        <v>3.7</v>
      </c>
    </row>
    <row r="32" spans="1:36" s="22" customFormat="1" x14ac:dyDescent="0.2">
      <c r="A32" s="6" t="s">
        <v>159</v>
      </c>
      <c r="B32" s="22" t="s">
        <v>157</v>
      </c>
      <c r="C32" s="24" t="s">
        <v>0</v>
      </c>
      <c r="D32" s="24" t="s">
        <v>0</v>
      </c>
      <c r="E32" s="24" t="s">
        <v>0</v>
      </c>
      <c r="F32" s="24" t="s">
        <v>0</v>
      </c>
      <c r="G32" s="24" t="s">
        <v>0</v>
      </c>
      <c r="H32" s="24" t="s">
        <v>0</v>
      </c>
      <c r="I32" s="24" t="s">
        <v>0</v>
      </c>
      <c r="J32" s="24" t="s">
        <v>0</v>
      </c>
      <c r="K32" s="24" t="s">
        <v>0</v>
      </c>
      <c r="L32" s="24" t="s">
        <v>0</v>
      </c>
      <c r="M32" s="24" t="s">
        <v>0</v>
      </c>
      <c r="N32" s="24" t="s">
        <v>0</v>
      </c>
      <c r="O32" s="24" t="s">
        <v>0</v>
      </c>
      <c r="P32" s="24" t="s">
        <v>0</v>
      </c>
      <c r="Q32" s="24" t="s">
        <v>0</v>
      </c>
      <c r="R32" s="24" t="s">
        <v>0</v>
      </c>
      <c r="S32" s="24" t="s">
        <v>0</v>
      </c>
      <c r="T32" s="24" t="s">
        <v>0</v>
      </c>
      <c r="U32" s="24" t="s">
        <v>0</v>
      </c>
      <c r="V32" s="24" t="s">
        <v>0</v>
      </c>
      <c r="W32" s="24" t="s">
        <v>0</v>
      </c>
      <c r="X32" s="24" t="s">
        <v>0</v>
      </c>
      <c r="Y32" s="24" t="s">
        <v>0</v>
      </c>
      <c r="Z32" s="24" t="s">
        <v>0</v>
      </c>
      <c r="AA32" s="24" t="s">
        <v>0</v>
      </c>
      <c r="AB32" s="24" t="s">
        <v>0</v>
      </c>
      <c r="AC32" s="24" t="s">
        <v>0</v>
      </c>
      <c r="AD32" s="24" t="s">
        <v>0</v>
      </c>
      <c r="AE32" s="24" t="s">
        <v>0</v>
      </c>
      <c r="AF32" s="24" t="s">
        <v>0</v>
      </c>
      <c r="AG32" s="24" t="s">
        <v>0</v>
      </c>
      <c r="AH32" s="24" t="s">
        <v>0</v>
      </c>
      <c r="AI32" s="24" t="s">
        <v>0</v>
      </c>
      <c r="AJ32" s="24" t="s">
        <v>0</v>
      </c>
    </row>
    <row r="33" spans="1:36" s="22" customFormat="1" x14ac:dyDescent="0.2">
      <c r="A33" s="6" t="s">
        <v>148</v>
      </c>
      <c r="B33" s="22" t="s">
        <v>157</v>
      </c>
      <c r="C33" s="26">
        <v>85</v>
      </c>
      <c r="D33" s="24" t="s">
        <v>78</v>
      </c>
      <c r="E33" s="24" t="s">
        <v>0</v>
      </c>
      <c r="F33" s="24" t="s">
        <v>0</v>
      </c>
      <c r="G33" s="26">
        <v>0.27527777777777801</v>
      </c>
      <c r="H33" s="24" t="s">
        <v>78</v>
      </c>
      <c r="I33" s="24" t="s">
        <v>79</v>
      </c>
      <c r="J33" s="24" t="s">
        <v>78</v>
      </c>
      <c r="K33" s="24" t="s">
        <v>79</v>
      </c>
      <c r="L33" s="24" t="s">
        <v>78</v>
      </c>
      <c r="M33" s="24" t="s">
        <v>0</v>
      </c>
      <c r="N33" s="24" t="s">
        <v>0</v>
      </c>
      <c r="O33" s="24" t="s">
        <v>0</v>
      </c>
      <c r="P33" s="24" t="s">
        <v>0</v>
      </c>
      <c r="Q33" s="27">
        <v>13.5</v>
      </c>
      <c r="R33" s="24" t="s">
        <v>78</v>
      </c>
      <c r="S33" s="28">
        <v>100</v>
      </c>
      <c r="T33" s="24" t="s">
        <v>78</v>
      </c>
      <c r="U33" s="27">
        <v>6.53</v>
      </c>
      <c r="V33" s="24" t="s">
        <v>78</v>
      </c>
      <c r="W33" s="24" t="s">
        <v>0</v>
      </c>
      <c r="X33" s="24" t="s">
        <v>0</v>
      </c>
      <c r="Y33" s="24" t="s">
        <v>0</v>
      </c>
      <c r="Z33" s="24" t="s">
        <v>0</v>
      </c>
      <c r="AA33" s="24" t="s">
        <v>0</v>
      </c>
      <c r="AB33" s="24" t="s">
        <v>0</v>
      </c>
      <c r="AC33" s="24" t="s">
        <v>0</v>
      </c>
      <c r="AD33" s="24" t="s">
        <v>0</v>
      </c>
      <c r="AE33" s="24" t="s">
        <v>0</v>
      </c>
      <c r="AF33" s="24" t="s">
        <v>0</v>
      </c>
      <c r="AG33" s="29">
        <v>8.1600000000000006E-2</v>
      </c>
      <c r="AH33" s="24" t="s">
        <v>143</v>
      </c>
      <c r="AI33" s="29">
        <v>0.63300000000000001</v>
      </c>
      <c r="AJ33" s="26">
        <v>3.4</v>
      </c>
    </row>
    <row r="34" spans="1:36" s="22" customFormat="1" x14ac:dyDescent="0.2">
      <c r="A34" s="6" t="s">
        <v>103</v>
      </c>
      <c r="B34" s="22" t="s">
        <v>157</v>
      </c>
      <c r="C34" s="26">
        <v>85</v>
      </c>
      <c r="D34" s="24" t="s">
        <v>78</v>
      </c>
      <c r="E34" s="24" t="s">
        <v>0</v>
      </c>
      <c r="F34" s="24" t="s">
        <v>0</v>
      </c>
      <c r="G34" s="26">
        <v>0.105277777777778</v>
      </c>
      <c r="H34" s="24" t="s">
        <v>78</v>
      </c>
      <c r="I34" s="24" t="s">
        <v>79</v>
      </c>
      <c r="J34" s="24" t="s">
        <v>78</v>
      </c>
      <c r="K34" s="24" t="s">
        <v>79</v>
      </c>
      <c r="L34" s="24" t="s">
        <v>78</v>
      </c>
      <c r="M34" s="24" t="s">
        <v>0</v>
      </c>
      <c r="N34" s="24" t="s">
        <v>0</v>
      </c>
      <c r="O34" s="24" t="s">
        <v>0</v>
      </c>
      <c r="P34" s="24" t="s">
        <v>0</v>
      </c>
      <c r="Q34" s="27">
        <v>69.2</v>
      </c>
      <c r="R34" s="24" t="s">
        <v>78</v>
      </c>
      <c r="S34" s="28">
        <v>100</v>
      </c>
      <c r="T34" s="24" t="s">
        <v>78</v>
      </c>
      <c r="U34" s="27">
        <v>56.82</v>
      </c>
      <c r="V34" s="24" t="s">
        <v>78</v>
      </c>
      <c r="W34" s="24" t="s">
        <v>0</v>
      </c>
      <c r="X34" s="24" t="s">
        <v>0</v>
      </c>
      <c r="Y34" s="24" t="s">
        <v>0</v>
      </c>
      <c r="Z34" s="24" t="s">
        <v>0</v>
      </c>
      <c r="AA34" s="24" t="s">
        <v>0</v>
      </c>
      <c r="AB34" s="24" t="s">
        <v>0</v>
      </c>
      <c r="AC34" s="24" t="s">
        <v>0</v>
      </c>
      <c r="AD34" s="24" t="s">
        <v>0</v>
      </c>
      <c r="AE34" s="24" t="s">
        <v>0</v>
      </c>
      <c r="AF34" s="24" t="s">
        <v>0</v>
      </c>
      <c r="AG34" s="29">
        <v>5.79E-2</v>
      </c>
      <c r="AH34" s="24" t="s">
        <v>143</v>
      </c>
      <c r="AI34" s="29">
        <v>0.63300000000000001</v>
      </c>
      <c r="AJ34" s="26">
        <v>3.4</v>
      </c>
    </row>
    <row r="35" spans="1:36" s="22" customFormat="1" x14ac:dyDescent="0.2">
      <c r="A35" s="6" t="s">
        <v>104</v>
      </c>
      <c r="B35" s="22" t="s">
        <v>157</v>
      </c>
      <c r="C35" s="26">
        <v>80.7</v>
      </c>
      <c r="D35" s="24" t="s">
        <v>78</v>
      </c>
      <c r="E35" s="24" t="s">
        <v>0</v>
      </c>
      <c r="F35" s="24" t="s">
        <v>0</v>
      </c>
      <c r="G35" s="26">
        <v>0.47899999999999998</v>
      </c>
      <c r="H35" s="24" t="s">
        <v>80</v>
      </c>
      <c r="I35" s="24" t="s">
        <v>79</v>
      </c>
      <c r="J35" s="24" t="s">
        <v>78</v>
      </c>
      <c r="K35" s="24" t="s">
        <v>79</v>
      </c>
      <c r="L35" s="24" t="s">
        <v>78</v>
      </c>
      <c r="M35" s="24" t="s">
        <v>0</v>
      </c>
      <c r="N35" s="24" t="s">
        <v>0</v>
      </c>
      <c r="O35" s="24" t="s">
        <v>0</v>
      </c>
      <c r="P35" s="24" t="s">
        <v>0</v>
      </c>
      <c r="Q35" s="27">
        <v>24.2</v>
      </c>
      <c r="R35" s="24" t="s">
        <v>78</v>
      </c>
      <c r="S35" s="28">
        <v>100</v>
      </c>
      <c r="T35" s="24" t="s">
        <v>78</v>
      </c>
      <c r="U35" s="27">
        <v>29.4</v>
      </c>
      <c r="V35" s="24" t="s">
        <v>78</v>
      </c>
      <c r="W35" s="24" t="s">
        <v>0</v>
      </c>
      <c r="X35" s="24" t="s">
        <v>0</v>
      </c>
      <c r="Y35" s="24" t="s">
        <v>0</v>
      </c>
      <c r="Z35" s="24" t="s">
        <v>0</v>
      </c>
      <c r="AA35" s="24" t="s">
        <v>0</v>
      </c>
      <c r="AB35" s="24" t="s">
        <v>0</v>
      </c>
      <c r="AC35" s="24" t="s">
        <v>0</v>
      </c>
      <c r="AD35" s="24" t="s">
        <v>0</v>
      </c>
      <c r="AE35" s="24" t="s">
        <v>0</v>
      </c>
      <c r="AF35" s="24" t="s">
        <v>0</v>
      </c>
      <c r="AG35" s="29">
        <v>6.0400000000000002E-2</v>
      </c>
      <c r="AH35" s="24" t="s">
        <v>102</v>
      </c>
      <c r="AI35" s="29">
        <v>0.78</v>
      </c>
      <c r="AJ35" s="26">
        <v>1.1000000000000001</v>
      </c>
    </row>
    <row r="36" spans="1:36" s="6" customFormat="1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4"/>
      <c r="AB36" s="14"/>
      <c r="AC36" s="2"/>
      <c r="AD36" s="2"/>
      <c r="AE36" s="2"/>
      <c r="AF36" s="2"/>
      <c r="AG36" s="2"/>
      <c r="AH36" s="2"/>
      <c r="AI36" s="2"/>
      <c r="AJ36" s="2"/>
    </row>
    <row r="39" spans="1:36" x14ac:dyDescent="0.2">
      <c r="C39" s="1" t="str">
        <f>C5</f>
        <v>SIM score</v>
      </c>
    </row>
    <row r="40" spans="1:36" x14ac:dyDescent="0.2">
      <c r="C40" s="1" t="s">
        <v>85</v>
      </c>
      <c r="D40" s="1" t="s">
        <v>80</v>
      </c>
      <c r="E40" s="1" t="s">
        <v>78</v>
      </c>
    </row>
    <row r="41" spans="1:36" x14ac:dyDescent="0.2">
      <c r="B41" s="5" t="s">
        <v>117</v>
      </c>
      <c r="C41" s="31">
        <f t="shared" ref="C41:E43" si="0">IF($D11=C$40,$C11,0)</f>
        <v>0</v>
      </c>
      <c r="D41" s="31">
        <f t="shared" si="0"/>
        <v>0</v>
      </c>
      <c r="E41" s="31">
        <f t="shared" si="0"/>
        <v>85</v>
      </c>
    </row>
    <row r="42" spans="1:36" x14ac:dyDescent="0.2">
      <c r="B42" s="5" t="s">
        <v>118</v>
      </c>
      <c r="C42" s="31">
        <f t="shared" si="0"/>
        <v>0</v>
      </c>
      <c r="D42" s="31">
        <f t="shared" si="0"/>
        <v>0</v>
      </c>
      <c r="E42" s="31">
        <f t="shared" si="0"/>
        <v>82</v>
      </c>
    </row>
    <row r="43" spans="1:36" x14ac:dyDescent="0.2">
      <c r="B43" s="5" t="s">
        <v>119</v>
      </c>
      <c r="C43" s="31">
        <f t="shared" si="0"/>
        <v>0</v>
      </c>
      <c r="D43" s="31">
        <f t="shared" si="0"/>
        <v>0</v>
      </c>
      <c r="E43" s="31">
        <f t="shared" si="0"/>
        <v>83.72</v>
      </c>
    </row>
    <row r="44" spans="1:36" x14ac:dyDescent="0.2">
      <c r="B44" s="5" t="s">
        <v>120</v>
      </c>
      <c r="C44" s="31">
        <f t="shared" ref="C44:E51" si="1">IF($D16=C$40,$C16,0)</f>
        <v>0</v>
      </c>
      <c r="D44" s="31">
        <f t="shared" si="1"/>
        <v>0</v>
      </c>
      <c r="E44" s="31">
        <f t="shared" si="1"/>
        <v>83.25</v>
      </c>
    </row>
    <row r="45" spans="1:36" x14ac:dyDescent="0.2">
      <c r="B45" s="5" t="s">
        <v>121</v>
      </c>
      <c r="C45" s="31">
        <f t="shared" si="1"/>
        <v>0</v>
      </c>
      <c r="D45" s="31">
        <f t="shared" si="1"/>
        <v>0</v>
      </c>
      <c r="E45" s="31">
        <f t="shared" si="1"/>
        <v>74.8</v>
      </c>
    </row>
    <row r="46" spans="1:36" x14ac:dyDescent="0.2">
      <c r="B46" s="5" t="s">
        <v>122</v>
      </c>
      <c r="C46" s="31">
        <f t="shared" si="1"/>
        <v>0</v>
      </c>
      <c r="D46" s="31">
        <f t="shared" si="1"/>
        <v>0</v>
      </c>
      <c r="E46" s="31">
        <f t="shared" si="1"/>
        <v>78.7</v>
      </c>
    </row>
    <row r="47" spans="1:36" x14ac:dyDescent="0.2">
      <c r="B47" s="5" t="s">
        <v>123</v>
      </c>
      <c r="C47" s="31">
        <f t="shared" si="1"/>
        <v>0</v>
      </c>
      <c r="D47" s="31">
        <f t="shared" si="1"/>
        <v>0</v>
      </c>
      <c r="E47" s="31">
        <f t="shared" si="1"/>
        <v>76.135000000000005</v>
      </c>
    </row>
    <row r="48" spans="1:36" x14ac:dyDescent="0.2">
      <c r="B48" s="5" t="s">
        <v>124</v>
      </c>
      <c r="C48" s="31">
        <f t="shared" si="1"/>
        <v>0</v>
      </c>
      <c r="D48" s="31">
        <f t="shared" si="1"/>
        <v>0</v>
      </c>
      <c r="E48" s="31">
        <f t="shared" si="1"/>
        <v>81</v>
      </c>
    </row>
    <row r="49" spans="2:6" x14ac:dyDescent="0.2">
      <c r="B49" s="5" t="s">
        <v>125</v>
      </c>
      <c r="C49" s="31">
        <f t="shared" si="1"/>
        <v>0</v>
      </c>
      <c r="D49" s="31">
        <f t="shared" si="1"/>
        <v>0</v>
      </c>
      <c r="E49" s="31">
        <f t="shared" si="1"/>
        <v>87</v>
      </c>
    </row>
    <row r="50" spans="2:6" x14ac:dyDescent="0.2">
      <c r="B50" s="5" t="s">
        <v>126</v>
      </c>
      <c r="C50" s="31">
        <f t="shared" si="1"/>
        <v>0</v>
      </c>
      <c r="D50" s="31">
        <f t="shared" si="1"/>
        <v>0</v>
      </c>
      <c r="E50" s="31">
        <f t="shared" si="1"/>
        <v>85</v>
      </c>
    </row>
    <row r="51" spans="2:6" x14ac:dyDescent="0.2">
      <c r="B51" s="5" t="s">
        <v>96</v>
      </c>
      <c r="C51" s="31">
        <f t="shared" si="1"/>
        <v>0</v>
      </c>
      <c r="D51" s="31">
        <f t="shared" si="1"/>
        <v>0</v>
      </c>
      <c r="E51" s="31">
        <f t="shared" si="1"/>
        <v>76</v>
      </c>
    </row>
    <row r="52" spans="2:6" x14ac:dyDescent="0.2">
      <c r="B52" s="5" t="s">
        <v>164</v>
      </c>
      <c r="C52" s="31">
        <f t="shared" ref="C52:E56" si="2">IF($D27=C$40,$C27,0)</f>
        <v>0</v>
      </c>
      <c r="D52" s="31">
        <f t="shared" si="2"/>
        <v>0</v>
      </c>
      <c r="E52" s="31">
        <f t="shared" si="2"/>
        <v>88</v>
      </c>
    </row>
    <row r="53" spans="2:6" x14ac:dyDescent="0.2">
      <c r="B53" s="5" t="s">
        <v>127</v>
      </c>
      <c r="C53" s="31">
        <f t="shared" si="2"/>
        <v>0</v>
      </c>
      <c r="D53" s="31">
        <f t="shared" si="2"/>
        <v>0</v>
      </c>
      <c r="E53" s="31">
        <f t="shared" si="2"/>
        <v>80.3</v>
      </c>
    </row>
    <row r="54" spans="2:6" x14ac:dyDescent="0.2">
      <c r="B54" s="5" t="s">
        <v>128</v>
      </c>
      <c r="C54" s="31">
        <f t="shared" si="2"/>
        <v>0</v>
      </c>
      <c r="D54" s="31">
        <f t="shared" si="2"/>
        <v>0</v>
      </c>
      <c r="E54" s="31">
        <f t="shared" si="2"/>
        <v>78</v>
      </c>
    </row>
    <row r="55" spans="2:6" x14ac:dyDescent="0.2">
      <c r="B55" s="5" t="s">
        <v>129</v>
      </c>
      <c r="C55" s="31">
        <f t="shared" si="2"/>
        <v>0</v>
      </c>
      <c r="D55" s="31">
        <f t="shared" si="2"/>
        <v>0</v>
      </c>
      <c r="E55" s="31">
        <f t="shared" si="2"/>
        <v>82</v>
      </c>
    </row>
    <row r="56" spans="2:6" x14ac:dyDescent="0.2">
      <c r="B56" s="5" t="s">
        <v>130</v>
      </c>
      <c r="C56" s="31">
        <f t="shared" si="2"/>
        <v>0</v>
      </c>
      <c r="D56" s="31">
        <f t="shared" si="2"/>
        <v>0</v>
      </c>
      <c r="E56" s="31">
        <f t="shared" si="2"/>
        <v>82.34</v>
      </c>
    </row>
    <row r="57" spans="2:6" x14ac:dyDescent="0.2">
      <c r="B57" s="5" t="s">
        <v>136</v>
      </c>
      <c r="C57" s="31">
        <f t="shared" ref="C57:E59" si="3">IF($D33=C$40,$C33,0)</f>
        <v>0</v>
      </c>
      <c r="D57" s="31">
        <f t="shared" si="3"/>
        <v>0</v>
      </c>
      <c r="E57" s="31">
        <f t="shared" si="3"/>
        <v>85</v>
      </c>
    </row>
    <row r="58" spans="2:6" x14ac:dyDescent="0.2">
      <c r="B58" s="5" t="s">
        <v>131</v>
      </c>
      <c r="C58" s="31">
        <f t="shared" si="3"/>
        <v>0</v>
      </c>
      <c r="D58" s="31">
        <f t="shared" si="3"/>
        <v>0</v>
      </c>
      <c r="E58" s="31">
        <f t="shared" si="3"/>
        <v>85</v>
      </c>
    </row>
    <row r="59" spans="2:6" x14ac:dyDescent="0.2">
      <c r="B59" s="5" t="s">
        <v>132</v>
      </c>
      <c r="C59" s="31">
        <f t="shared" si="3"/>
        <v>0</v>
      </c>
      <c r="D59" s="31">
        <f t="shared" si="3"/>
        <v>0</v>
      </c>
      <c r="E59" s="31">
        <f t="shared" si="3"/>
        <v>80.7</v>
      </c>
    </row>
    <row r="62" spans="2:6" x14ac:dyDescent="0.2">
      <c r="C62" s="1" t="str">
        <f>E5</f>
        <v>Internal sewer flooding incidents</v>
      </c>
    </row>
    <row r="63" spans="2:6" x14ac:dyDescent="0.2">
      <c r="C63" s="1" t="s">
        <v>85</v>
      </c>
      <c r="D63" s="1" t="s">
        <v>80</v>
      </c>
      <c r="E63" s="1" t="s">
        <v>78</v>
      </c>
      <c r="F63" s="1" t="s">
        <v>108</v>
      </c>
    </row>
    <row r="64" spans="2:6" x14ac:dyDescent="0.2">
      <c r="B64" s="5" t="s">
        <v>117</v>
      </c>
      <c r="C64" s="1">
        <f t="shared" ref="C64:F66" si="4">IF($F11=C$63,$E11,0)</f>
        <v>0</v>
      </c>
      <c r="D64" s="1">
        <f t="shared" si="4"/>
        <v>0</v>
      </c>
      <c r="E64" s="1">
        <f t="shared" si="4"/>
        <v>134</v>
      </c>
      <c r="F64" s="1">
        <f t="shared" si="4"/>
        <v>0</v>
      </c>
    </row>
    <row r="65" spans="2:6" x14ac:dyDescent="0.2">
      <c r="B65" s="5" t="s">
        <v>118</v>
      </c>
      <c r="C65" s="1">
        <f t="shared" si="4"/>
        <v>0</v>
      </c>
      <c r="D65" s="1">
        <f t="shared" si="4"/>
        <v>0</v>
      </c>
      <c r="E65" s="1">
        <f t="shared" si="4"/>
        <v>43</v>
      </c>
      <c r="F65" s="1">
        <f t="shared" si="4"/>
        <v>0</v>
      </c>
    </row>
    <row r="66" spans="2:6" x14ac:dyDescent="0.2">
      <c r="B66" s="5" t="s">
        <v>119</v>
      </c>
      <c r="C66" s="1">
        <f t="shared" si="4"/>
        <v>0</v>
      </c>
      <c r="D66" s="1">
        <f t="shared" si="4"/>
        <v>0</v>
      </c>
      <c r="E66" s="1">
        <f t="shared" si="4"/>
        <v>118</v>
      </c>
      <c r="F66" s="1">
        <f t="shared" si="4"/>
        <v>0</v>
      </c>
    </row>
    <row r="67" spans="2:6" x14ac:dyDescent="0.2">
      <c r="B67" s="5" t="s">
        <v>120</v>
      </c>
      <c r="C67" s="1">
        <f t="shared" ref="C67:F73" si="5">IF($F16=C$63,$E16,0)</f>
        <v>0</v>
      </c>
      <c r="D67" s="1">
        <f t="shared" si="5"/>
        <v>0</v>
      </c>
      <c r="E67" s="1">
        <f t="shared" si="5"/>
        <v>198</v>
      </c>
      <c r="F67" s="1">
        <f t="shared" si="5"/>
        <v>0</v>
      </c>
    </row>
    <row r="68" spans="2:6" x14ac:dyDescent="0.2">
      <c r="B68" s="5" t="s">
        <v>121</v>
      </c>
      <c r="C68" s="1">
        <f t="shared" si="5"/>
        <v>0</v>
      </c>
      <c r="D68" s="1">
        <f t="shared" si="5"/>
        <v>0</v>
      </c>
      <c r="E68" s="1">
        <f t="shared" si="5"/>
        <v>43</v>
      </c>
      <c r="F68" s="1">
        <f t="shared" si="5"/>
        <v>0</v>
      </c>
    </row>
    <row r="69" spans="2:6" x14ac:dyDescent="0.2">
      <c r="B69" s="5" t="s">
        <v>122</v>
      </c>
      <c r="C69" s="1">
        <f t="shared" si="5"/>
        <v>0</v>
      </c>
      <c r="D69" s="1">
        <f t="shared" si="5"/>
        <v>0</v>
      </c>
      <c r="E69" s="1">
        <f t="shared" si="5"/>
        <v>159</v>
      </c>
      <c r="F69" s="1">
        <f t="shared" si="5"/>
        <v>0</v>
      </c>
    </row>
    <row r="70" spans="2:6" x14ac:dyDescent="0.2">
      <c r="B70" s="5" t="s">
        <v>123</v>
      </c>
      <c r="C70" s="1">
        <f t="shared" si="5"/>
        <v>0</v>
      </c>
      <c r="D70" s="1">
        <f t="shared" si="5"/>
        <v>443</v>
      </c>
      <c r="E70" s="1">
        <f t="shared" si="5"/>
        <v>0</v>
      </c>
      <c r="F70" s="1">
        <f t="shared" si="5"/>
        <v>0</v>
      </c>
    </row>
    <row r="71" spans="2:6" x14ac:dyDescent="0.2">
      <c r="B71" s="5" t="s">
        <v>124</v>
      </c>
      <c r="C71" s="1">
        <f t="shared" si="5"/>
        <v>0</v>
      </c>
      <c r="D71" s="1">
        <f t="shared" si="5"/>
        <v>0</v>
      </c>
      <c r="E71" s="1">
        <f t="shared" si="5"/>
        <v>247</v>
      </c>
      <c r="F71" s="1">
        <f t="shared" si="5"/>
        <v>0</v>
      </c>
    </row>
    <row r="72" spans="2:6" x14ac:dyDescent="0.2">
      <c r="B72" s="5" t="s">
        <v>125</v>
      </c>
      <c r="C72" s="1">
        <f t="shared" si="5"/>
        <v>0</v>
      </c>
      <c r="D72" s="1">
        <f t="shared" si="5"/>
        <v>0</v>
      </c>
      <c r="E72" s="1">
        <f t="shared" si="5"/>
        <v>45</v>
      </c>
      <c r="F72" s="1">
        <f t="shared" si="5"/>
        <v>0</v>
      </c>
    </row>
    <row r="73" spans="2:6" x14ac:dyDescent="0.2">
      <c r="B73" s="5" t="s">
        <v>126</v>
      </c>
      <c r="C73" s="1">
        <f t="shared" si="5"/>
        <v>0</v>
      </c>
      <c r="D73" s="1">
        <f t="shared" si="5"/>
        <v>121</v>
      </c>
      <c r="E73" s="1">
        <f t="shared" si="5"/>
        <v>0</v>
      </c>
      <c r="F73" s="1">
        <f t="shared" si="5"/>
        <v>0</v>
      </c>
    </row>
    <row r="76" spans="2:6" x14ac:dyDescent="0.2">
      <c r="C76" s="1" t="str">
        <f>G5</f>
        <v>Water supply interrruptions - hours per total properties served</v>
      </c>
    </row>
    <row r="77" spans="2:6" x14ac:dyDescent="0.2">
      <c r="C77" s="1" t="s">
        <v>85</v>
      </c>
      <c r="D77" s="1" t="s">
        <v>80</v>
      </c>
      <c r="E77" s="1" t="s">
        <v>78</v>
      </c>
      <c r="F77" s="1" t="s">
        <v>108</v>
      </c>
    </row>
    <row r="78" spans="2:6" x14ac:dyDescent="0.2">
      <c r="B78" s="5" t="s">
        <v>117</v>
      </c>
      <c r="C78" s="1">
        <f t="shared" ref="C78:F80" si="6">IF($H11=C$77,$G11,0)</f>
        <v>0</v>
      </c>
      <c r="D78" s="1">
        <f t="shared" si="6"/>
        <v>0</v>
      </c>
      <c r="E78" s="1">
        <f t="shared" si="6"/>
        <v>0.31666666666666698</v>
      </c>
      <c r="F78" s="1">
        <f t="shared" si="6"/>
        <v>0</v>
      </c>
    </row>
    <row r="79" spans="2:6" x14ac:dyDescent="0.2">
      <c r="B79" s="5" t="s">
        <v>118</v>
      </c>
      <c r="C79" s="1">
        <f t="shared" si="6"/>
        <v>0</v>
      </c>
      <c r="D79" s="1">
        <f t="shared" si="6"/>
        <v>0</v>
      </c>
      <c r="E79" s="1">
        <f t="shared" si="6"/>
        <v>0.38</v>
      </c>
      <c r="F79" s="1">
        <f t="shared" si="6"/>
        <v>0</v>
      </c>
    </row>
    <row r="80" spans="2:6" x14ac:dyDescent="0.2">
      <c r="B80" s="5" t="s">
        <v>119</v>
      </c>
      <c r="C80" s="1">
        <f t="shared" si="6"/>
        <v>0</v>
      </c>
      <c r="D80" s="1">
        <f t="shared" si="6"/>
        <v>0</v>
      </c>
      <c r="E80" s="1">
        <f t="shared" si="6"/>
        <v>6.5555555555555603E-2</v>
      </c>
      <c r="F80" s="1">
        <f t="shared" si="6"/>
        <v>0</v>
      </c>
    </row>
    <row r="81" spans="2:6" x14ac:dyDescent="0.2">
      <c r="B81" s="5" t="s">
        <v>120</v>
      </c>
      <c r="C81" s="1">
        <f t="shared" ref="C81:F88" si="7">IF($H16=C$77,$G16,0)</f>
        <v>0</v>
      </c>
      <c r="D81" s="1">
        <f t="shared" si="7"/>
        <v>0</v>
      </c>
      <c r="E81" s="1">
        <f t="shared" si="7"/>
        <v>0.16666666666666699</v>
      </c>
      <c r="F81" s="1">
        <f t="shared" si="7"/>
        <v>0</v>
      </c>
    </row>
    <row r="82" spans="2:6" x14ac:dyDescent="0.2">
      <c r="B82" s="5" t="s">
        <v>121</v>
      </c>
      <c r="C82" s="1">
        <f t="shared" si="7"/>
        <v>0</v>
      </c>
      <c r="D82" s="1">
        <f t="shared" si="7"/>
        <v>0</v>
      </c>
      <c r="E82" s="1">
        <f t="shared" si="7"/>
        <v>0.38</v>
      </c>
      <c r="F82" s="1">
        <f t="shared" si="7"/>
        <v>0</v>
      </c>
    </row>
    <row r="83" spans="2:6" x14ac:dyDescent="0.2">
      <c r="B83" s="5" t="s">
        <v>122</v>
      </c>
      <c r="C83" s="1">
        <f t="shared" si="7"/>
        <v>0</v>
      </c>
      <c r="D83" s="1">
        <f t="shared" si="7"/>
        <v>0</v>
      </c>
      <c r="E83" s="1">
        <f t="shared" si="7"/>
        <v>0.1</v>
      </c>
      <c r="F83" s="1">
        <f t="shared" si="7"/>
        <v>0</v>
      </c>
    </row>
    <row r="84" spans="2:6" x14ac:dyDescent="0.2">
      <c r="B84" s="5" t="s">
        <v>123</v>
      </c>
      <c r="C84" s="1">
        <f t="shared" si="7"/>
        <v>0</v>
      </c>
      <c r="D84" s="1">
        <f t="shared" si="7"/>
        <v>0</v>
      </c>
      <c r="E84" s="1">
        <f t="shared" si="7"/>
        <v>0.19</v>
      </c>
      <c r="F84" s="1">
        <f t="shared" si="7"/>
        <v>0</v>
      </c>
    </row>
    <row r="85" spans="2:6" x14ac:dyDescent="0.2">
      <c r="B85" s="5" t="s">
        <v>124</v>
      </c>
      <c r="C85" s="1">
        <f t="shared" si="7"/>
        <v>0</v>
      </c>
      <c r="D85" s="1">
        <f t="shared" si="7"/>
        <v>0</v>
      </c>
      <c r="E85" s="1">
        <f t="shared" si="7"/>
        <v>0.217</v>
      </c>
      <c r="F85" s="1">
        <f t="shared" si="7"/>
        <v>0</v>
      </c>
    </row>
    <row r="86" spans="2:6" x14ac:dyDescent="0.2">
      <c r="B86" s="5" t="s">
        <v>125</v>
      </c>
      <c r="C86" s="1">
        <f t="shared" si="7"/>
        <v>0</v>
      </c>
      <c r="D86" s="1">
        <f t="shared" si="7"/>
        <v>0</v>
      </c>
      <c r="E86" s="1">
        <f t="shared" si="7"/>
        <v>0.3</v>
      </c>
      <c r="F86" s="1">
        <f t="shared" si="7"/>
        <v>0</v>
      </c>
    </row>
    <row r="87" spans="2:6" x14ac:dyDescent="0.2">
      <c r="B87" s="5" t="s">
        <v>126</v>
      </c>
      <c r="C87" s="1">
        <f t="shared" si="7"/>
        <v>0</v>
      </c>
      <c r="D87" s="1">
        <f t="shared" si="7"/>
        <v>0</v>
      </c>
      <c r="E87" s="1">
        <f t="shared" si="7"/>
        <v>0.16</v>
      </c>
      <c r="F87" s="1">
        <f t="shared" si="7"/>
        <v>0</v>
      </c>
    </row>
    <row r="88" spans="2:6" x14ac:dyDescent="0.2">
      <c r="B88" s="5" t="s">
        <v>96</v>
      </c>
      <c r="C88" s="1">
        <f t="shared" si="7"/>
        <v>0</v>
      </c>
      <c r="D88" s="1">
        <f t="shared" si="7"/>
        <v>0</v>
      </c>
      <c r="E88" s="1">
        <f t="shared" si="7"/>
        <v>0.45</v>
      </c>
      <c r="F88" s="1">
        <f t="shared" si="7"/>
        <v>0</v>
      </c>
    </row>
    <row r="89" spans="2:6" x14ac:dyDescent="0.2">
      <c r="B89" s="5" t="s">
        <v>164</v>
      </c>
      <c r="C89" s="1">
        <f t="shared" ref="C89:F93" si="8">IF($H27=C$77,$G27,0)</f>
        <v>0</v>
      </c>
      <c r="D89" s="1">
        <f t="shared" si="8"/>
        <v>0</v>
      </c>
      <c r="E89" s="1">
        <f t="shared" si="8"/>
        <v>0.04</v>
      </c>
      <c r="F89" s="1">
        <f t="shared" si="8"/>
        <v>0</v>
      </c>
    </row>
    <row r="90" spans="2:6" x14ac:dyDescent="0.2">
      <c r="B90" s="5" t="s">
        <v>127</v>
      </c>
      <c r="C90" s="1">
        <f t="shared" si="8"/>
        <v>2.609</v>
      </c>
      <c r="D90" s="1">
        <f t="shared" si="8"/>
        <v>0</v>
      </c>
      <c r="E90" s="1">
        <f t="shared" si="8"/>
        <v>0</v>
      </c>
      <c r="F90" s="1">
        <f t="shared" si="8"/>
        <v>0</v>
      </c>
    </row>
    <row r="91" spans="2:6" x14ac:dyDescent="0.2">
      <c r="B91" s="5" t="s">
        <v>128</v>
      </c>
      <c r="C91" s="1">
        <f t="shared" si="8"/>
        <v>0</v>
      </c>
      <c r="D91" s="1">
        <f t="shared" si="8"/>
        <v>0</v>
      </c>
      <c r="E91" s="1">
        <f t="shared" si="8"/>
        <v>0.17</v>
      </c>
      <c r="F91" s="1">
        <f t="shared" si="8"/>
        <v>0</v>
      </c>
    </row>
    <row r="92" spans="2:6" x14ac:dyDescent="0.2">
      <c r="B92" s="5" t="s">
        <v>129</v>
      </c>
      <c r="C92" s="1">
        <f t="shared" si="8"/>
        <v>0.14499999999999999</v>
      </c>
      <c r="D92" s="1">
        <f t="shared" si="8"/>
        <v>0</v>
      </c>
      <c r="E92" s="1">
        <f t="shared" si="8"/>
        <v>0</v>
      </c>
      <c r="F92" s="1">
        <f t="shared" si="8"/>
        <v>0</v>
      </c>
    </row>
    <row r="93" spans="2:6" x14ac:dyDescent="0.2">
      <c r="B93" s="5" t="s">
        <v>130</v>
      </c>
      <c r="C93" s="22">
        <f t="shared" si="8"/>
        <v>0</v>
      </c>
      <c r="D93" s="22">
        <f t="shared" si="8"/>
        <v>0</v>
      </c>
      <c r="E93" s="22">
        <f t="shared" si="8"/>
        <v>0.13</v>
      </c>
      <c r="F93" s="22">
        <f t="shared" si="8"/>
        <v>0</v>
      </c>
    </row>
    <row r="94" spans="2:6" x14ac:dyDescent="0.2">
      <c r="B94" s="5" t="s">
        <v>136</v>
      </c>
      <c r="C94" s="1">
        <f t="shared" ref="C94:F96" si="9">IF($H33=C$77,$G33,0)</f>
        <v>0</v>
      </c>
      <c r="D94" s="1">
        <f t="shared" si="9"/>
        <v>0</v>
      </c>
      <c r="E94" s="1">
        <f t="shared" si="9"/>
        <v>0.27527777777777801</v>
      </c>
      <c r="F94" s="1">
        <f t="shared" si="9"/>
        <v>0</v>
      </c>
    </row>
    <row r="95" spans="2:6" x14ac:dyDescent="0.2">
      <c r="B95" s="5" t="s">
        <v>131</v>
      </c>
      <c r="C95" s="1">
        <f t="shared" si="9"/>
        <v>0</v>
      </c>
      <c r="D95" s="1">
        <f t="shared" si="9"/>
        <v>0</v>
      </c>
      <c r="E95" s="1">
        <f t="shared" si="9"/>
        <v>0.105277777777778</v>
      </c>
      <c r="F95" s="1">
        <f t="shared" si="9"/>
        <v>0</v>
      </c>
    </row>
    <row r="96" spans="2:6" x14ac:dyDescent="0.2">
      <c r="B96" s="5" t="s">
        <v>132</v>
      </c>
      <c r="C96" s="1">
        <f t="shared" si="9"/>
        <v>0</v>
      </c>
      <c r="D96" s="1">
        <f t="shared" si="9"/>
        <v>0.47899999999999998</v>
      </c>
      <c r="E96" s="1">
        <f t="shared" si="9"/>
        <v>0</v>
      </c>
      <c r="F96" s="1">
        <f t="shared" si="9"/>
        <v>0</v>
      </c>
    </row>
    <row r="99" spans="2:5" x14ac:dyDescent="0.2">
      <c r="C99" s="1" t="str">
        <f>+Q5</f>
        <v>Leakage</v>
      </c>
    </row>
    <row r="100" spans="2:5" x14ac:dyDescent="0.2">
      <c r="C100" s="1" t="s">
        <v>85</v>
      </c>
      <c r="D100" s="1" t="s">
        <v>80</v>
      </c>
      <c r="E100" s="1" t="s">
        <v>78</v>
      </c>
    </row>
    <row r="101" spans="2:5" x14ac:dyDescent="0.2">
      <c r="B101" s="5" t="s">
        <v>117</v>
      </c>
      <c r="C101" s="1">
        <f t="shared" ref="C101:E102" si="10">IF($R11=C$100,$Q11,0)</f>
        <v>0</v>
      </c>
      <c r="D101" s="1">
        <f t="shared" si="10"/>
        <v>0</v>
      </c>
      <c r="E101" s="1">
        <f t="shared" si="10"/>
        <v>192</v>
      </c>
    </row>
    <row r="102" spans="2:5" x14ac:dyDescent="0.2">
      <c r="B102" s="5" t="s">
        <v>118</v>
      </c>
      <c r="C102" s="1">
        <f t="shared" si="10"/>
        <v>0</v>
      </c>
      <c r="D102" s="1">
        <f t="shared" si="10"/>
        <v>0</v>
      </c>
      <c r="E102" s="1">
        <f t="shared" si="10"/>
        <v>180</v>
      </c>
    </row>
    <row r="103" spans="2:5" x14ac:dyDescent="0.2">
      <c r="B103" s="5" t="s">
        <v>119</v>
      </c>
      <c r="C103" s="22">
        <f t="shared" ref="C103:E111" si="11">IF($R14=C$100,$Q14,0)</f>
        <v>0</v>
      </c>
      <c r="D103" s="22">
        <f t="shared" si="11"/>
        <v>0</v>
      </c>
      <c r="E103" s="22">
        <f t="shared" si="11"/>
        <v>136.77000000000001</v>
      </c>
    </row>
    <row r="104" spans="2:5" x14ac:dyDescent="0.2">
      <c r="B104" s="7" t="s">
        <v>137</v>
      </c>
      <c r="C104" s="1">
        <f t="shared" si="11"/>
        <v>0</v>
      </c>
      <c r="D104" s="1">
        <f t="shared" si="11"/>
        <v>0</v>
      </c>
      <c r="E104" s="1">
        <f t="shared" si="11"/>
        <v>60.86</v>
      </c>
    </row>
    <row r="105" spans="2:5" x14ac:dyDescent="0.2">
      <c r="B105" s="5" t="s">
        <v>120</v>
      </c>
      <c r="C105" s="1">
        <f t="shared" si="11"/>
        <v>0</v>
      </c>
      <c r="D105" s="1">
        <f t="shared" si="11"/>
        <v>0</v>
      </c>
      <c r="E105" s="1">
        <f t="shared" si="11"/>
        <v>441</v>
      </c>
    </row>
    <row r="106" spans="2:5" x14ac:dyDescent="0.2">
      <c r="B106" s="5" t="s">
        <v>121</v>
      </c>
      <c r="C106" s="1">
        <f t="shared" si="11"/>
        <v>0</v>
      </c>
      <c r="D106" s="1">
        <f t="shared" si="11"/>
        <v>0</v>
      </c>
      <c r="E106" s="1">
        <f t="shared" si="11"/>
        <v>84.4</v>
      </c>
    </row>
    <row r="107" spans="2:5" x14ac:dyDescent="0.2">
      <c r="B107" s="5" t="s">
        <v>122</v>
      </c>
      <c r="C107" s="1">
        <f t="shared" si="11"/>
        <v>0</v>
      </c>
      <c r="D107" s="1">
        <f t="shared" si="11"/>
        <v>0</v>
      </c>
      <c r="E107" s="1">
        <f t="shared" si="11"/>
        <v>82</v>
      </c>
    </row>
    <row r="108" spans="2:5" x14ac:dyDescent="0.2">
      <c r="B108" s="5" t="s">
        <v>123</v>
      </c>
      <c r="C108" s="1">
        <f t="shared" si="11"/>
        <v>0</v>
      </c>
      <c r="D108" s="1">
        <f t="shared" si="11"/>
        <v>0</v>
      </c>
      <c r="E108" s="1">
        <f t="shared" si="11"/>
        <v>654</v>
      </c>
    </row>
    <row r="109" spans="2:5" x14ac:dyDescent="0.2">
      <c r="B109" s="5" t="s">
        <v>124</v>
      </c>
      <c r="C109" s="1">
        <f t="shared" si="11"/>
        <v>0</v>
      </c>
      <c r="D109" s="1">
        <f t="shared" si="11"/>
        <v>0</v>
      </c>
      <c r="E109" s="1">
        <f t="shared" si="11"/>
        <v>454</v>
      </c>
    </row>
    <row r="110" spans="2:5" x14ac:dyDescent="0.2">
      <c r="B110" s="5" t="s">
        <v>125</v>
      </c>
      <c r="C110" s="1">
        <f t="shared" si="11"/>
        <v>0</v>
      </c>
      <c r="D110" s="1">
        <f t="shared" si="11"/>
        <v>0</v>
      </c>
      <c r="E110" s="1">
        <f t="shared" si="11"/>
        <v>69</v>
      </c>
    </row>
    <row r="111" spans="2:5" x14ac:dyDescent="0.2">
      <c r="B111" s="5" t="s">
        <v>126</v>
      </c>
      <c r="C111" s="1">
        <f t="shared" si="11"/>
        <v>0</v>
      </c>
      <c r="D111" s="1">
        <f t="shared" si="11"/>
        <v>0</v>
      </c>
      <c r="E111" s="1">
        <f t="shared" si="11"/>
        <v>288</v>
      </c>
    </row>
    <row r="112" spans="2:5" x14ac:dyDescent="0.2">
      <c r="B112" s="5" t="s">
        <v>133</v>
      </c>
      <c r="C112" s="1">
        <f t="shared" ref="C112:E119" si="12">IF($R24=C$100,$Q24,0)</f>
        <v>0</v>
      </c>
      <c r="D112" s="1">
        <f t="shared" si="12"/>
        <v>0</v>
      </c>
      <c r="E112" s="1">
        <f t="shared" si="12"/>
        <v>172</v>
      </c>
    </row>
    <row r="113" spans="2:5" x14ac:dyDescent="0.2">
      <c r="B113" s="5" t="s">
        <v>134</v>
      </c>
      <c r="C113" s="1">
        <f t="shared" si="12"/>
        <v>0</v>
      </c>
      <c r="D113" s="1">
        <f t="shared" si="12"/>
        <v>0</v>
      </c>
      <c r="E113" s="1">
        <f t="shared" si="12"/>
        <v>4.7</v>
      </c>
    </row>
    <row r="114" spans="2:5" x14ac:dyDescent="0.2">
      <c r="B114" s="5" t="s">
        <v>135</v>
      </c>
      <c r="C114" s="1">
        <f t="shared" si="12"/>
        <v>0</v>
      </c>
      <c r="D114" s="1">
        <f t="shared" si="12"/>
        <v>0</v>
      </c>
      <c r="E114" s="1">
        <f t="shared" si="12"/>
        <v>7.1</v>
      </c>
    </row>
    <row r="115" spans="2:5" x14ac:dyDescent="0.2">
      <c r="B115" s="5" t="s">
        <v>164</v>
      </c>
      <c r="C115" s="1">
        <f t="shared" si="12"/>
        <v>0</v>
      </c>
      <c r="D115" s="1">
        <f t="shared" si="12"/>
        <v>0</v>
      </c>
      <c r="E115" s="1">
        <f t="shared" si="12"/>
        <v>20.9</v>
      </c>
    </row>
    <row r="116" spans="2:5" x14ac:dyDescent="0.2">
      <c r="B116" s="5" t="s">
        <v>127</v>
      </c>
      <c r="C116" s="1">
        <f t="shared" si="12"/>
        <v>0</v>
      </c>
      <c r="D116" s="1">
        <f t="shared" si="12"/>
        <v>0</v>
      </c>
      <c r="E116" s="1">
        <f t="shared" si="12"/>
        <v>45</v>
      </c>
    </row>
    <row r="117" spans="2:5" x14ac:dyDescent="0.2">
      <c r="B117" s="5" t="s">
        <v>128</v>
      </c>
      <c r="C117" s="1">
        <f t="shared" si="12"/>
        <v>0</v>
      </c>
      <c r="D117" s="1">
        <f t="shared" si="12"/>
        <v>0</v>
      </c>
      <c r="E117" s="1">
        <f t="shared" si="12"/>
        <v>9.76</v>
      </c>
    </row>
    <row r="118" spans="2:5" x14ac:dyDescent="0.2">
      <c r="B118" s="5" t="s">
        <v>129</v>
      </c>
      <c r="C118" s="1">
        <f t="shared" si="12"/>
        <v>0</v>
      </c>
      <c r="D118" s="1">
        <f t="shared" si="12"/>
        <v>0</v>
      </c>
      <c r="E118" s="1">
        <f t="shared" si="12"/>
        <v>28.9</v>
      </c>
    </row>
    <row r="119" spans="2:5" x14ac:dyDescent="0.2">
      <c r="B119" s="5" t="s">
        <v>130</v>
      </c>
      <c r="C119" s="22">
        <f t="shared" si="12"/>
        <v>0</v>
      </c>
      <c r="D119" s="22">
        <f t="shared" si="12"/>
        <v>0</v>
      </c>
      <c r="E119" s="22">
        <f t="shared" si="12"/>
        <v>92.45</v>
      </c>
    </row>
    <row r="120" spans="2:5" x14ac:dyDescent="0.2">
      <c r="B120" s="5" t="s">
        <v>136</v>
      </c>
      <c r="C120" s="1">
        <f t="shared" ref="C120:E122" si="13">IF($R33=C$100,$Q33,0)</f>
        <v>0</v>
      </c>
      <c r="D120" s="1">
        <f t="shared" si="13"/>
        <v>0</v>
      </c>
      <c r="E120" s="1">
        <f t="shared" si="13"/>
        <v>13.5</v>
      </c>
    </row>
    <row r="121" spans="2:5" x14ac:dyDescent="0.2">
      <c r="B121" s="5" t="s">
        <v>131</v>
      </c>
      <c r="C121" s="1">
        <f t="shared" si="13"/>
        <v>0</v>
      </c>
      <c r="D121" s="1">
        <f t="shared" si="13"/>
        <v>0</v>
      </c>
      <c r="E121" s="1">
        <f t="shared" si="13"/>
        <v>69.2</v>
      </c>
    </row>
    <row r="122" spans="2:5" x14ac:dyDescent="0.2">
      <c r="B122" s="5" t="s">
        <v>132</v>
      </c>
      <c r="C122" s="1">
        <f t="shared" si="13"/>
        <v>0</v>
      </c>
      <c r="D122" s="1">
        <f t="shared" si="13"/>
        <v>0</v>
      </c>
      <c r="E122" s="1">
        <f t="shared" si="13"/>
        <v>24.2</v>
      </c>
    </row>
    <row r="125" spans="2:5" x14ac:dyDescent="0.2">
      <c r="C125" s="1" t="str">
        <f>+S5</f>
        <v>Security of supply index (SoSI)</v>
      </c>
    </row>
    <row r="126" spans="2:5" x14ac:dyDescent="0.2">
      <c r="C126" s="1" t="s">
        <v>85</v>
      </c>
      <c r="D126" s="1" t="s">
        <v>80</v>
      </c>
      <c r="E126" s="1" t="s">
        <v>78</v>
      </c>
    </row>
    <row r="127" spans="2:5" x14ac:dyDescent="0.2">
      <c r="B127" s="5" t="s">
        <v>117</v>
      </c>
      <c r="C127" s="1">
        <f t="shared" ref="C127:E128" si="14">IF($T11=C$126,$S11,0)</f>
        <v>0</v>
      </c>
      <c r="D127" s="1">
        <f t="shared" si="14"/>
        <v>0</v>
      </c>
      <c r="E127" s="1">
        <f t="shared" si="14"/>
        <v>100</v>
      </c>
    </row>
    <row r="128" spans="2:5" x14ac:dyDescent="0.2">
      <c r="B128" s="5" t="s">
        <v>118</v>
      </c>
      <c r="C128" s="1">
        <f t="shared" si="14"/>
        <v>0</v>
      </c>
      <c r="D128" s="1">
        <f t="shared" si="14"/>
        <v>0</v>
      </c>
      <c r="E128" s="1">
        <f t="shared" si="14"/>
        <v>100</v>
      </c>
    </row>
    <row r="129" spans="2:5" x14ac:dyDescent="0.2">
      <c r="B129" s="5" t="s">
        <v>119</v>
      </c>
      <c r="C129" s="22">
        <f t="shared" ref="C129:E138" si="15">IF($T14=C$126,$S14,0)</f>
        <v>0</v>
      </c>
      <c r="D129" s="22">
        <f t="shared" si="15"/>
        <v>0</v>
      </c>
      <c r="E129" s="22">
        <f t="shared" si="15"/>
        <v>100</v>
      </c>
    </row>
    <row r="130" spans="2:5" x14ac:dyDescent="0.2">
      <c r="B130" s="7" t="s">
        <v>137</v>
      </c>
      <c r="C130" s="1">
        <f t="shared" si="15"/>
        <v>0</v>
      </c>
      <c r="D130" s="1">
        <f t="shared" si="15"/>
        <v>0</v>
      </c>
      <c r="E130" s="1">
        <f t="shared" si="15"/>
        <v>100</v>
      </c>
    </row>
    <row r="131" spans="2:5" x14ac:dyDescent="0.2">
      <c r="B131" s="5" t="s">
        <v>120</v>
      </c>
      <c r="C131" s="1">
        <f t="shared" si="15"/>
        <v>0</v>
      </c>
      <c r="D131" s="1">
        <f t="shared" si="15"/>
        <v>0</v>
      </c>
      <c r="E131" s="1">
        <f t="shared" si="15"/>
        <v>100</v>
      </c>
    </row>
    <row r="132" spans="2:5" x14ac:dyDescent="0.2">
      <c r="B132" s="5" t="s">
        <v>121</v>
      </c>
      <c r="C132" s="1">
        <f t="shared" si="15"/>
        <v>0</v>
      </c>
      <c r="D132" s="1">
        <f t="shared" si="15"/>
        <v>0</v>
      </c>
      <c r="E132" s="1">
        <f t="shared" si="15"/>
        <v>100</v>
      </c>
    </row>
    <row r="133" spans="2:5" x14ac:dyDescent="0.2">
      <c r="B133" s="5" t="s">
        <v>122</v>
      </c>
      <c r="C133" s="1">
        <f t="shared" si="15"/>
        <v>0</v>
      </c>
      <c r="D133" s="1">
        <f t="shared" si="15"/>
        <v>0</v>
      </c>
      <c r="E133" s="1">
        <f t="shared" si="15"/>
        <v>100</v>
      </c>
    </row>
    <row r="134" spans="2:5" x14ac:dyDescent="0.2">
      <c r="B134" s="5" t="s">
        <v>123</v>
      </c>
      <c r="C134" s="1">
        <f t="shared" si="15"/>
        <v>0</v>
      </c>
      <c r="D134" s="1">
        <f t="shared" si="15"/>
        <v>0</v>
      </c>
      <c r="E134" s="1">
        <f t="shared" si="15"/>
        <v>100</v>
      </c>
    </row>
    <row r="135" spans="2:5" x14ac:dyDescent="0.2">
      <c r="B135" s="5" t="s">
        <v>124</v>
      </c>
      <c r="C135" s="1">
        <f t="shared" si="15"/>
        <v>0</v>
      </c>
      <c r="D135" s="1">
        <f t="shared" si="15"/>
        <v>0</v>
      </c>
      <c r="E135" s="1">
        <f t="shared" si="15"/>
        <v>100</v>
      </c>
    </row>
    <row r="136" spans="2:5" x14ac:dyDescent="0.2">
      <c r="B136" s="5" t="s">
        <v>125</v>
      </c>
      <c r="C136" s="1">
        <f t="shared" si="15"/>
        <v>0</v>
      </c>
      <c r="D136" s="1">
        <f t="shared" si="15"/>
        <v>0</v>
      </c>
      <c r="E136" s="1">
        <f t="shared" si="15"/>
        <v>100</v>
      </c>
    </row>
    <row r="137" spans="2:5" x14ac:dyDescent="0.2">
      <c r="B137" s="5" t="s">
        <v>126</v>
      </c>
      <c r="C137" s="1">
        <f t="shared" si="15"/>
        <v>0</v>
      </c>
      <c r="D137" s="1">
        <f t="shared" si="15"/>
        <v>0</v>
      </c>
      <c r="E137" s="1">
        <f t="shared" si="15"/>
        <v>100</v>
      </c>
    </row>
    <row r="138" spans="2:5" x14ac:dyDescent="0.2">
      <c r="B138" s="5" t="s">
        <v>96</v>
      </c>
      <c r="C138" s="22">
        <f t="shared" si="15"/>
        <v>0</v>
      </c>
      <c r="D138" s="22">
        <f t="shared" si="15"/>
        <v>0</v>
      </c>
      <c r="E138" s="22">
        <f t="shared" si="15"/>
        <v>100</v>
      </c>
    </row>
    <row r="139" spans="2:5" x14ac:dyDescent="0.2">
      <c r="B139" s="5" t="s">
        <v>164</v>
      </c>
      <c r="C139" s="1">
        <f t="shared" ref="C139:E143" si="16">IF($T27=C$126,$S27,0)</f>
        <v>0</v>
      </c>
      <c r="D139" s="1">
        <f t="shared" si="16"/>
        <v>0</v>
      </c>
      <c r="E139" s="1">
        <f t="shared" si="16"/>
        <v>100</v>
      </c>
    </row>
    <row r="140" spans="2:5" x14ac:dyDescent="0.2">
      <c r="B140" s="5" t="s">
        <v>127</v>
      </c>
      <c r="C140" s="1">
        <f t="shared" si="16"/>
        <v>0</v>
      </c>
      <c r="D140" s="1">
        <f t="shared" si="16"/>
        <v>0</v>
      </c>
      <c r="E140" s="1">
        <f t="shared" si="16"/>
        <v>100</v>
      </c>
    </row>
    <row r="141" spans="2:5" x14ac:dyDescent="0.2">
      <c r="B141" s="5" t="s">
        <v>128</v>
      </c>
      <c r="C141" s="1">
        <f t="shared" si="16"/>
        <v>0</v>
      </c>
      <c r="D141" s="1">
        <f t="shared" si="16"/>
        <v>0</v>
      </c>
      <c r="E141" s="1">
        <f t="shared" si="16"/>
        <v>100</v>
      </c>
    </row>
    <row r="142" spans="2:5" x14ac:dyDescent="0.2">
      <c r="B142" s="5" t="s">
        <v>129</v>
      </c>
      <c r="C142" s="1">
        <f t="shared" si="16"/>
        <v>0</v>
      </c>
      <c r="D142" s="1">
        <f t="shared" si="16"/>
        <v>0</v>
      </c>
      <c r="E142" s="1">
        <f t="shared" si="16"/>
        <v>100</v>
      </c>
    </row>
    <row r="143" spans="2:5" x14ac:dyDescent="0.2">
      <c r="B143" s="5" t="s">
        <v>130</v>
      </c>
      <c r="C143" s="22">
        <f t="shared" si="16"/>
        <v>0</v>
      </c>
      <c r="D143" s="22">
        <f t="shared" si="16"/>
        <v>0</v>
      </c>
      <c r="E143" s="22">
        <f t="shared" si="16"/>
        <v>100</v>
      </c>
    </row>
    <row r="144" spans="2:5" x14ac:dyDescent="0.2">
      <c r="B144" s="5" t="s">
        <v>136</v>
      </c>
      <c r="C144" s="1">
        <f t="shared" ref="C144:E146" si="17">IF($T33=C$126,$S33,0)</f>
        <v>0</v>
      </c>
      <c r="D144" s="1">
        <f t="shared" si="17"/>
        <v>0</v>
      </c>
      <c r="E144" s="1">
        <f t="shared" si="17"/>
        <v>100</v>
      </c>
    </row>
    <row r="145" spans="2:5" x14ac:dyDescent="0.2">
      <c r="B145" s="5" t="s">
        <v>131</v>
      </c>
      <c r="C145" s="1">
        <f t="shared" si="17"/>
        <v>0</v>
      </c>
      <c r="D145" s="1">
        <f t="shared" si="17"/>
        <v>0</v>
      </c>
      <c r="E145" s="1">
        <f t="shared" si="17"/>
        <v>100</v>
      </c>
    </row>
    <row r="146" spans="2:5" x14ac:dyDescent="0.2">
      <c r="B146" s="5" t="s">
        <v>132</v>
      </c>
      <c r="C146" s="1">
        <f t="shared" si="17"/>
        <v>0</v>
      </c>
      <c r="D146" s="1">
        <f t="shared" si="17"/>
        <v>0</v>
      </c>
      <c r="E146" s="1">
        <f t="shared" si="17"/>
        <v>100</v>
      </c>
    </row>
    <row r="149" spans="2:5" x14ac:dyDescent="0.2">
      <c r="C149" s="1" t="str">
        <f>+U5</f>
        <v>Greenhouse gas (GHG) emissions</v>
      </c>
    </row>
    <row r="150" spans="2:5" x14ac:dyDescent="0.2">
      <c r="C150" s="1" t="s">
        <v>85</v>
      </c>
      <c r="D150" s="1" t="s">
        <v>80</v>
      </c>
      <c r="E150" s="1" t="s">
        <v>78</v>
      </c>
    </row>
    <row r="151" spans="2:5" x14ac:dyDescent="0.2">
      <c r="B151" s="5" t="s">
        <v>117</v>
      </c>
      <c r="C151" s="1">
        <f t="shared" ref="C151:E153" si="18">IF($V11=C$150,$U11,0)</f>
        <v>0</v>
      </c>
      <c r="D151" s="1">
        <f t="shared" si="18"/>
        <v>0</v>
      </c>
      <c r="E151" s="1">
        <f t="shared" si="18"/>
        <v>447</v>
      </c>
    </row>
    <row r="152" spans="2:5" x14ac:dyDescent="0.2">
      <c r="B152" s="5" t="s">
        <v>118</v>
      </c>
      <c r="C152" s="1">
        <f t="shared" si="18"/>
        <v>261.10000000000002</v>
      </c>
      <c r="D152" s="1">
        <f t="shared" si="18"/>
        <v>0</v>
      </c>
      <c r="E152" s="1">
        <f t="shared" si="18"/>
        <v>0</v>
      </c>
    </row>
    <row r="153" spans="2:5" x14ac:dyDescent="0.2">
      <c r="B153" s="5" t="s">
        <v>119</v>
      </c>
      <c r="C153" s="1">
        <f t="shared" si="18"/>
        <v>0</v>
      </c>
      <c r="D153" s="1">
        <f t="shared" si="18"/>
        <v>0</v>
      </c>
      <c r="E153" s="1">
        <f t="shared" si="18"/>
        <v>213.6</v>
      </c>
    </row>
    <row r="154" spans="2:5" x14ac:dyDescent="0.2">
      <c r="B154" s="5" t="s">
        <v>120</v>
      </c>
      <c r="C154" s="1">
        <f t="shared" ref="C154:E161" si="19">IF($V16=C$150,$U16,0)</f>
        <v>0</v>
      </c>
      <c r="D154" s="1">
        <f t="shared" si="19"/>
        <v>0</v>
      </c>
      <c r="E154" s="1">
        <f t="shared" si="19"/>
        <v>490.6</v>
      </c>
    </row>
    <row r="155" spans="2:5" x14ac:dyDescent="0.2">
      <c r="B155" s="5" t="s">
        <v>121</v>
      </c>
      <c r="C155" s="1">
        <f t="shared" si="19"/>
        <v>0</v>
      </c>
      <c r="D155" s="1">
        <f t="shared" si="19"/>
        <v>0</v>
      </c>
      <c r="E155" s="1">
        <f t="shared" si="19"/>
        <v>150.1</v>
      </c>
    </row>
    <row r="156" spans="2:5" x14ac:dyDescent="0.2">
      <c r="B156" s="5" t="s">
        <v>122</v>
      </c>
      <c r="C156" s="1">
        <f t="shared" si="19"/>
        <v>0</v>
      </c>
      <c r="D156" s="1">
        <f t="shared" si="19"/>
        <v>0</v>
      </c>
      <c r="E156" s="1">
        <f t="shared" si="19"/>
        <v>281</v>
      </c>
    </row>
    <row r="157" spans="2:5" x14ac:dyDescent="0.2">
      <c r="B157" s="5" t="s">
        <v>123</v>
      </c>
      <c r="C157" s="1">
        <f t="shared" si="19"/>
        <v>823.92399999999998</v>
      </c>
      <c r="D157" s="1">
        <f t="shared" si="19"/>
        <v>0</v>
      </c>
      <c r="E157" s="1">
        <f t="shared" si="19"/>
        <v>0</v>
      </c>
    </row>
    <row r="158" spans="2:5" x14ac:dyDescent="0.2">
      <c r="B158" s="5" t="s">
        <v>124</v>
      </c>
      <c r="C158" s="1">
        <f t="shared" si="19"/>
        <v>0</v>
      </c>
      <c r="D158" s="1">
        <f t="shared" si="19"/>
        <v>0</v>
      </c>
      <c r="E158" s="1">
        <f t="shared" si="19"/>
        <v>474</v>
      </c>
    </row>
    <row r="159" spans="2:5" x14ac:dyDescent="0.2">
      <c r="B159" s="5" t="s">
        <v>125</v>
      </c>
      <c r="C159" s="1">
        <f t="shared" si="19"/>
        <v>0</v>
      </c>
      <c r="D159" s="1">
        <f t="shared" si="19"/>
        <v>0</v>
      </c>
      <c r="E159" s="1">
        <f t="shared" si="19"/>
        <v>148</v>
      </c>
    </row>
    <row r="160" spans="2:5" x14ac:dyDescent="0.2">
      <c r="B160" s="5" t="s">
        <v>126</v>
      </c>
      <c r="C160" s="1">
        <f t="shared" si="19"/>
        <v>0</v>
      </c>
      <c r="D160" s="1">
        <f t="shared" si="19"/>
        <v>0</v>
      </c>
      <c r="E160" s="1">
        <f t="shared" si="19"/>
        <v>369</v>
      </c>
    </row>
    <row r="161" spans="2:5" x14ac:dyDescent="0.2">
      <c r="B161" s="5" t="s">
        <v>96</v>
      </c>
      <c r="C161" s="1">
        <f t="shared" si="19"/>
        <v>0</v>
      </c>
      <c r="D161" s="1">
        <f t="shared" si="19"/>
        <v>0</v>
      </c>
      <c r="E161" s="1">
        <f t="shared" si="19"/>
        <v>122</v>
      </c>
    </row>
    <row r="162" spans="2:5" x14ac:dyDescent="0.2">
      <c r="B162" s="5" t="s">
        <v>164</v>
      </c>
      <c r="C162" s="1">
        <f t="shared" ref="C162:E166" si="20">IF($V27=C$150,$U27,0)</f>
        <v>0</v>
      </c>
      <c r="D162" s="1">
        <f t="shared" si="20"/>
        <v>17.997</v>
      </c>
      <c r="E162" s="1">
        <f t="shared" si="20"/>
        <v>0</v>
      </c>
    </row>
    <row r="163" spans="2:5" x14ac:dyDescent="0.2">
      <c r="B163" s="5" t="s">
        <v>127</v>
      </c>
      <c r="C163" s="1">
        <f t="shared" si="20"/>
        <v>0</v>
      </c>
      <c r="D163" s="1">
        <f t="shared" si="20"/>
        <v>0</v>
      </c>
      <c r="E163" s="1">
        <f t="shared" si="20"/>
        <v>44.930999999999997</v>
      </c>
    </row>
    <row r="164" spans="2:5" x14ac:dyDescent="0.2">
      <c r="B164" s="5" t="s">
        <v>128</v>
      </c>
      <c r="C164" s="1">
        <f t="shared" si="20"/>
        <v>0</v>
      </c>
      <c r="D164" s="1">
        <f t="shared" si="20"/>
        <v>0</v>
      </c>
      <c r="E164" s="1">
        <f t="shared" si="20"/>
        <v>9.4</v>
      </c>
    </row>
    <row r="165" spans="2:5" x14ac:dyDescent="0.2">
      <c r="B165" s="5" t="s">
        <v>129</v>
      </c>
      <c r="C165" s="1">
        <f t="shared" si="20"/>
        <v>0</v>
      </c>
      <c r="D165" s="1">
        <f t="shared" si="20"/>
        <v>0</v>
      </c>
      <c r="E165" s="1">
        <f t="shared" si="20"/>
        <v>11.669</v>
      </c>
    </row>
    <row r="166" spans="2:5" x14ac:dyDescent="0.2">
      <c r="B166" s="5" t="s">
        <v>130</v>
      </c>
      <c r="C166" s="22">
        <f t="shared" si="20"/>
        <v>0</v>
      </c>
      <c r="D166" s="22">
        <f t="shared" si="20"/>
        <v>0</v>
      </c>
      <c r="E166" s="22">
        <f t="shared" si="20"/>
        <v>81.2</v>
      </c>
    </row>
    <row r="167" spans="2:5" x14ac:dyDescent="0.2">
      <c r="B167" s="5" t="s">
        <v>136</v>
      </c>
      <c r="C167" s="1">
        <f t="shared" ref="C167:E169" si="21">IF($V33=C$150,$U33,0)</f>
        <v>0</v>
      </c>
      <c r="D167" s="1">
        <f t="shared" si="21"/>
        <v>0</v>
      </c>
      <c r="E167" s="1">
        <f t="shared" si="21"/>
        <v>6.53</v>
      </c>
    </row>
    <row r="168" spans="2:5" x14ac:dyDescent="0.2">
      <c r="B168" s="5" t="s">
        <v>131</v>
      </c>
      <c r="C168" s="1">
        <f t="shared" si="21"/>
        <v>0</v>
      </c>
      <c r="D168" s="1">
        <f t="shared" si="21"/>
        <v>0</v>
      </c>
      <c r="E168" s="1">
        <f t="shared" si="21"/>
        <v>56.82</v>
      </c>
    </row>
    <row r="169" spans="2:5" x14ac:dyDescent="0.2">
      <c r="B169" s="5" t="s">
        <v>132</v>
      </c>
      <c r="C169" s="1">
        <f t="shared" si="21"/>
        <v>0</v>
      </c>
      <c r="D169" s="1">
        <f t="shared" si="21"/>
        <v>0</v>
      </c>
      <c r="E169" s="1">
        <f t="shared" si="21"/>
        <v>29.4</v>
      </c>
    </row>
    <row r="172" spans="2:5" x14ac:dyDescent="0.2">
      <c r="C172" s="1" t="str">
        <f>+W5</f>
        <v>Pollution incidents sewerage</v>
      </c>
    </row>
    <row r="173" spans="2:5" x14ac:dyDescent="0.2">
      <c r="C173" s="1" t="s">
        <v>85</v>
      </c>
      <c r="D173" s="1" t="s">
        <v>80</v>
      </c>
      <c r="E173" s="1" t="s">
        <v>78</v>
      </c>
    </row>
    <row r="174" spans="2:5" x14ac:dyDescent="0.2">
      <c r="B174" s="5" t="s">
        <v>117</v>
      </c>
      <c r="C174" s="1">
        <f t="shared" ref="C174:E176" si="22">IF($X11=C$173,$W11,0)</f>
        <v>0</v>
      </c>
      <c r="D174" s="1">
        <f t="shared" si="22"/>
        <v>87.3</v>
      </c>
      <c r="E174" s="1">
        <f t="shared" si="22"/>
        <v>0</v>
      </c>
    </row>
    <row r="175" spans="2:5" x14ac:dyDescent="0.2">
      <c r="B175" s="5" t="s">
        <v>118</v>
      </c>
      <c r="C175" s="1">
        <f t="shared" si="22"/>
        <v>0</v>
      </c>
      <c r="D175" s="1">
        <f t="shared" si="22"/>
        <v>58.79</v>
      </c>
      <c r="E175" s="1">
        <f t="shared" si="22"/>
        <v>0</v>
      </c>
    </row>
    <row r="176" spans="2:5" x14ac:dyDescent="0.2">
      <c r="B176" s="5" t="s">
        <v>119</v>
      </c>
      <c r="C176" s="1">
        <f t="shared" si="22"/>
        <v>0</v>
      </c>
      <c r="D176" s="1">
        <f t="shared" si="22"/>
        <v>54.18</v>
      </c>
      <c r="E176" s="1">
        <f t="shared" si="22"/>
        <v>0</v>
      </c>
    </row>
    <row r="177" spans="2:5" x14ac:dyDescent="0.2">
      <c r="B177" s="5" t="s">
        <v>120</v>
      </c>
      <c r="C177" s="1">
        <f t="shared" ref="C177:E183" si="23">IF($X16=C$173,$W16,0)</f>
        <v>0</v>
      </c>
      <c r="D177" s="1">
        <f t="shared" si="23"/>
        <v>63.88</v>
      </c>
      <c r="E177" s="1">
        <f t="shared" si="23"/>
        <v>0</v>
      </c>
    </row>
    <row r="178" spans="2:5" x14ac:dyDescent="0.2">
      <c r="B178" s="5" t="s">
        <v>121</v>
      </c>
      <c r="C178" s="1">
        <f t="shared" si="23"/>
        <v>169.2</v>
      </c>
      <c r="D178" s="1">
        <f t="shared" si="23"/>
        <v>0</v>
      </c>
      <c r="E178" s="1">
        <f t="shared" si="23"/>
        <v>0</v>
      </c>
    </row>
    <row r="179" spans="2:5" x14ac:dyDescent="0.2">
      <c r="B179" s="5" t="s">
        <v>122</v>
      </c>
      <c r="C179" s="1">
        <f t="shared" si="23"/>
        <v>135</v>
      </c>
      <c r="D179" s="1">
        <f t="shared" si="23"/>
        <v>0</v>
      </c>
      <c r="E179" s="1">
        <f t="shared" si="23"/>
        <v>0</v>
      </c>
    </row>
    <row r="180" spans="2:5" x14ac:dyDescent="0.2">
      <c r="B180" s="5" t="s">
        <v>123</v>
      </c>
      <c r="C180" s="1">
        <f t="shared" si="23"/>
        <v>0</v>
      </c>
      <c r="D180" s="1">
        <f t="shared" si="23"/>
        <v>75.66</v>
      </c>
      <c r="E180" s="1">
        <f t="shared" si="23"/>
        <v>0</v>
      </c>
    </row>
    <row r="181" spans="2:5" x14ac:dyDescent="0.2">
      <c r="B181" s="5" t="s">
        <v>124</v>
      </c>
      <c r="C181" s="1">
        <f t="shared" si="23"/>
        <v>0</v>
      </c>
      <c r="D181" s="1">
        <f t="shared" si="23"/>
        <v>0</v>
      </c>
      <c r="E181" s="1">
        <f t="shared" si="23"/>
        <v>49</v>
      </c>
    </row>
    <row r="182" spans="2:5" x14ac:dyDescent="0.2">
      <c r="B182" s="5" t="s">
        <v>125</v>
      </c>
      <c r="C182" s="1">
        <f t="shared" si="23"/>
        <v>0</v>
      </c>
      <c r="D182" s="1">
        <f t="shared" si="23"/>
        <v>0</v>
      </c>
      <c r="E182" s="1">
        <f t="shared" si="23"/>
        <v>44.1</v>
      </c>
    </row>
    <row r="183" spans="2:5" x14ac:dyDescent="0.2">
      <c r="B183" s="5" t="s">
        <v>126</v>
      </c>
      <c r="C183" s="1">
        <f t="shared" si="23"/>
        <v>0</v>
      </c>
      <c r="D183" s="1">
        <f t="shared" si="23"/>
        <v>58.82</v>
      </c>
      <c r="E183" s="1">
        <f t="shared" si="23"/>
        <v>0</v>
      </c>
    </row>
    <row r="186" spans="2:5" x14ac:dyDescent="0.2">
      <c r="C186" s="1" t="str">
        <f>+Y5</f>
        <v>Serious pollution incidents sewerage</v>
      </c>
    </row>
    <row r="187" spans="2:5" x14ac:dyDescent="0.2">
      <c r="C187" s="1" t="s">
        <v>85</v>
      </c>
      <c r="D187" s="1" t="s">
        <v>80</v>
      </c>
      <c r="E187" s="1" t="s">
        <v>78</v>
      </c>
    </row>
    <row r="188" spans="2:5" x14ac:dyDescent="0.2">
      <c r="B188" s="5" t="s">
        <v>117</v>
      </c>
      <c r="C188" s="1">
        <f t="shared" ref="C188:E190" si="24">IF($Z11=C$187,$Y11,0)</f>
        <v>0</v>
      </c>
      <c r="D188" s="1">
        <f t="shared" si="24"/>
        <v>1.8</v>
      </c>
      <c r="E188" s="1">
        <f t="shared" si="24"/>
        <v>0</v>
      </c>
    </row>
    <row r="189" spans="2:5" x14ac:dyDescent="0.2">
      <c r="B189" s="5" t="s">
        <v>118</v>
      </c>
      <c r="C189" s="1">
        <f t="shared" si="24"/>
        <v>0</v>
      </c>
      <c r="D189" s="1">
        <f t="shared" si="24"/>
        <v>2.1800000000000002</v>
      </c>
      <c r="E189" s="1">
        <f t="shared" si="24"/>
        <v>0</v>
      </c>
    </row>
    <row r="190" spans="2:5" x14ac:dyDescent="0.2">
      <c r="B190" s="5" t="s">
        <v>119</v>
      </c>
      <c r="C190" s="1">
        <f t="shared" si="24"/>
        <v>0</v>
      </c>
      <c r="D190" s="1">
        <f t="shared" si="24"/>
        <v>1.87</v>
      </c>
      <c r="E190" s="1">
        <f t="shared" si="24"/>
        <v>0</v>
      </c>
    </row>
    <row r="191" spans="2:5" x14ac:dyDescent="0.2">
      <c r="B191" s="5" t="s">
        <v>120</v>
      </c>
      <c r="C191" s="1">
        <f t="shared" ref="C191:E197" si="25">IF($Z16=C$187,$Y16,0)</f>
        <v>0</v>
      </c>
      <c r="D191" s="1">
        <f t="shared" si="25"/>
        <v>1.62</v>
      </c>
      <c r="E191" s="1">
        <f t="shared" si="25"/>
        <v>0</v>
      </c>
    </row>
    <row r="192" spans="2:5" x14ac:dyDescent="0.2">
      <c r="B192" s="5" t="s">
        <v>121</v>
      </c>
      <c r="C192" s="1">
        <f t="shared" si="25"/>
        <v>0</v>
      </c>
      <c r="D192" s="1">
        <f t="shared" si="25"/>
        <v>3.25</v>
      </c>
      <c r="E192" s="1">
        <f t="shared" si="25"/>
        <v>0</v>
      </c>
    </row>
    <row r="193" spans="2:5" x14ac:dyDescent="0.2">
      <c r="B193" s="5" t="s">
        <v>122</v>
      </c>
      <c r="C193" s="1">
        <f t="shared" si="25"/>
        <v>5.5</v>
      </c>
      <c r="D193" s="1">
        <f t="shared" si="25"/>
        <v>0</v>
      </c>
      <c r="E193" s="1">
        <f t="shared" si="25"/>
        <v>0</v>
      </c>
    </row>
    <row r="194" spans="2:5" x14ac:dyDescent="0.2">
      <c r="B194" s="5" t="s">
        <v>123</v>
      </c>
      <c r="C194" s="1">
        <f t="shared" si="25"/>
        <v>0</v>
      </c>
      <c r="D194" s="1">
        <f t="shared" si="25"/>
        <v>2.34</v>
      </c>
      <c r="E194" s="1">
        <f t="shared" si="25"/>
        <v>0</v>
      </c>
    </row>
    <row r="195" spans="2:5" x14ac:dyDescent="0.2">
      <c r="B195" s="5" t="s">
        <v>124</v>
      </c>
      <c r="C195" s="1">
        <f t="shared" si="25"/>
        <v>0</v>
      </c>
      <c r="D195" s="1">
        <f t="shared" si="25"/>
        <v>0</v>
      </c>
      <c r="E195" s="1">
        <f t="shared" si="25"/>
        <v>0.5</v>
      </c>
    </row>
    <row r="196" spans="2:5" x14ac:dyDescent="0.2">
      <c r="B196" s="5" t="s">
        <v>125</v>
      </c>
      <c r="C196" s="1">
        <f t="shared" si="25"/>
        <v>0</v>
      </c>
      <c r="D196" s="1">
        <f t="shared" si="25"/>
        <v>1.7</v>
      </c>
      <c r="E196" s="1">
        <f t="shared" si="25"/>
        <v>0</v>
      </c>
    </row>
    <row r="197" spans="2:5" x14ac:dyDescent="0.2">
      <c r="B197" s="5" t="s">
        <v>126</v>
      </c>
      <c r="C197" s="1">
        <f t="shared" si="25"/>
        <v>0</v>
      </c>
      <c r="D197" s="1">
        <f t="shared" si="25"/>
        <v>0</v>
      </c>
      <c r="E197" s="1">
        <f t="shared" si="25"/>
        <v>1.31</v>
      </c>
    </row>
    <row r="200" spans="2:5" x14ac:dyDescent="0.2">
      <c r="C200" s="1" t="str">
        <f>+AC5</f>
        <v>Discharge permit compliance</v>
      </c>
    </row>
    <row r="201" spans="2:5" x14ac:dyDescent="0.2">
      <c r="C201" s="1" t="s">
        <v>85</v>
      </c>
      <c r="D201" s="1" t="s">
        <v>80</v>
      </c>
      <c r="E201" s="1" t="s">
        <v>78</v>
      </c>
    </row>
    <row r="202" spans="2:5" x14ac:dyDescent="0.2">
      <c r="B202" s="5" t="s">
        <v>117</v>
      </c>
      <c r="C202" s="11">
        <f t="shared" ref="C202:E204" si="26">IF($AD11=C$187,$AC11,0)</f>
        <v>0</v>
      </c>
      <c r="D202" s="11">
        <f t="shared" si="26"/>
        <v>0.98599999999999999</v>
      </c>
      <c r="E202" s="11">
        <f t="shared" si="26"/>
        <v>0</v>
      </c>
    </row>
    <row r="203" spans="2:5" x14ac:dyDescent="0.2">
      <c r="B203" s="5" t="s">
        <v>118</v>
      </c>
      <c r="C203" s="11">
        <f t="shared" si="26"/>
        <v>0</v>
      </c>
      <c r="D203" s="11">
        <f t="shared" si="26"/>
        <v>0</v>
      </c>
      <c r="E203" s="11">
        <f t="shared" si="26"/>
        <v>0.99099999999999999</v>
      </c>
    </row>
    <row r="204" spans="2:5" x14ac:dyDescent="0.2">
      <c r="B204" s="5" t="s">
        <v>119</v>
      </c>
      <c r="C204" s="11">
        <f t="shared" si="26"/>
        <v>0</v>
      </c>
      <c r="D204" s="11">
        <f t="shared" si="26"/>
        <v>0</v>
      </c>
      <c r="E204" s="11">
        <f t="shared" si="26"/>
        <v>0.99370000000000003</v>
      </c>
    </row>
    <row r="205" spans="2:5" x14ac:dyDescent="0.2">
      <c r="B205" s="5" t="s">
        <v>120</v>
      </c>
      <c r="C205" s="11">
        <f t="shared" ref="C205:E211" si="27">IF($AD16=C$187,$AC16,0)</f>
        <v>0</v>
      </c>
      <c r="D205" s="11">
        <f t="shared" si="27"/>
        <v>0</v>
      </c>
      <c r="E205" s="11">
        <f t="shared" si="27"/>
        <v>0.99860000000000004</v>
      </c>
    </row>
    <row r="206" spans="2:5" x14ac:dyDescent="0.2">
      <c r="B206" s="5" t="s">
        <v>121</v>
      </c>
      <c r="C206" s="11">
        <f t="shared" si="27"/>
        <v>0</v>
      </c>
      <c r="D206" s="11">
        <f t="shared" si="27"/>
        <v>0.96099999999999997</v>
      </c>
      <c r="E206" s="11">
        <f t="shared" si="27"/>
        <v>0</v>
      </c>
    </row>
    <row r="207" spans="2:5" x14ac:dyDescent="0.2">
      <c r="B207" s="5" t="s">
        <v>122</v>
      </c>
      <c r="C207" s="11">
        <f t="shared" si="27"/>
        <v>0</v>
      </c>
      <c r="D207" s="11">
        <f t="shared" si="27"/>
        <v>0</v>
      </c>
      <c r="E207" s="11">
        <f t="shared" si="27"/>
        <v>0.99</v>
      </c>
    </row>
    <row r="208" spans="2:5" x14ac:dyDescent="0.2">
      <c r="B208" s="5" t="s">
        <v>123</v>
      </c>
      <c r="C208" s="11">
        <f t="shared" si="27"/>
        <v>0</v>
      </c>
      <c r="D208" s="11">
        <f t="shared" si="27"/>
        <v>0</v>
      </c>
      <c r="E208" s="11">
        <f t="shared" si="27"/>
        <v>0.98850000000000005</v>
      </c>
    </row>
    <row r="209" spans="2:5" x14ac:dyDescent="0.2">
      <c r="B209" s="5" t="s">
        <v>124</v>
      </c>
      <c r="C209" s="11">
        <f t="shared" si="27"/>
        <v>0</v>
      </c>
      <c r="D209" s="11">
        <f t="shared" si="27"/>
        <v>0.98</v>
      </c>
      <c r="E209" s="11">
        <f t="shared" si="27"/>
        <v>0</v>
      </c>
    </row>
    <row r="210" spans="2:5" x14ac:dyDescent="0.2">
      <c r="B210" s="5" t="s">
        <v>125</v>
      </c>
      <c r="C210" s="11">
        <f t="shared" si="27"/>
        <v>0</v>
      </c>
      <c r="D210" s="11">
        <f t="shared" si="27"/>
        <v>0</v>
      </c>
      <c r="E210" s="11">
        <f t="shared" si="27"/>
        <v>0.997</v>
      </c>
    </row>
    <row r="211" spans="2:5" x14ac:dyDescent="0.2">
      <c r="B211" s="5" t="s">
        <v>126</v>
      </c>
      <c r="C211" s="11">
        <f t="shared" si="27"/>
        <v>0</v>
      </c>
      <c r="D211" s="11">
        <f t="shared" si="27"/>
        <v>0</v>
      </c>
      <c r="E211" s="11">
        <f t="shared" si="27"/>
        <v>0.99319999999999997</v>
      </c>
    </row>
    <row r="212" spans="2:5" x14ac:dyDescent="0.2">
      <c r="B212" s="5"/>
      <c r="C212" s="11"/>
      <c r="D212" s="11"/>
      <c r="E212" s="11"/>
    </row>
    <row r="215" spans="2:5" x14ac:dyDescent="0.2">
      <c r="C215" s="1" t="str">
        <f>+AE5</f>
        <v>Satisfactory sludge disposal</v>
      </c>
    </row>
    <row r="216" spans="2:5" x14ac:dyDescent="0.2">
      <c r="C216" s="1" t="s">
        <v>85</v>
      </c>
      <c r="D216" s="1" t="s">
        <v>80</v>
      </c>
      <c r="E216" s="1" t="s">
        <v>78</v>
      </c>
    </row>
    <row r="217" spans="2:5" x14ac:dyDescent="0.2">
      <c r="B217" s="5" t="s">
        <v>117</v>
      </c>
      <c r="C217" s="12">
        <f t="shared" ref="C217:E219" si="28">IF($AF11=C$216,$AE11,0)</f>
        <v>0</v>
      </c>
      <c r="D217" s="12">
        <f t="shared" si="28"/>
        <v>0</v>
      </c>
      <c r="E217" s="12">
        <f t="shared" si="28"/>
        <v>1</v>
      </c>
    </row>
    <row r="218" spans="2:5" x14ac:dyDescent="0.2">
      <c r="B218" s="5" t="s">
        <v>118</v>
      </c>
      <c r="C218" s="12">
        <f t="shared" si="28"/>
        <v>0</v>
      </c>
      <c r="D218" s="12">
        <f t="shared" si="28"/>
        <v>0</v>
      </c>
      <c r="E218" s="12">
        <f t="shared" si="28"/>
        <v>1</v>
      </c>
    </row>
    <row r="219" spans="2:5" x14ac:dyDescent="0.2">
      <c r="B219" s="5" t="s">
        <v>119</v>
      </c>
      <c r="C219" s="12">
        <f t="shared" si="28"/>
        <v>0</v>
      </c>
      <c r="D219" s="12">
        <f t="shared" si="28"/>
        <v>0</v>
      </c>
      <c r="E219" s="12">
        <f t="shared" si="28"/>
        <v>1</v>
      </c>
    </row>
    <row r="220" spans="2:5" x14ac:dyDescent="0.2">
      <c r="B220" s="5" t="s">
        <v>120</v>
      </c>
      <c r="C220" s="12">
        <f t="shared" ref="C220:E226" si="29">IF($AF16=C$216,$AE16,0)</f>
        <v>0</v>
      </c>
      <c r="D220" s="12">
        <f t="shared" si="29"/>
        <v>0</v>
      </c>
      <c r="E220" s="12">
        <f t="shared" si="29"/>
        <v>1</v>
      </c>
    </row>
    <row r="221" spans="2:5" x14ac:dyDescent="0.2">
      <c r="B221" s="5" t="s">
        <v>121</v>
      </c>
      <c r="C221" s="12">
        <f t="shared" si="29"/>
        <v>0</v>
      </c>
      <c r="D221" s="12">
        <f t="shared" si="29"/>
        <v>0</v>
      </c>
      <c r="E221" s="12">
        <f t="shared" si="29"/>
        <v>1</v>
      </c>
    </row>
    <row r="222" spans="2:5" x14ac:dyDescent="0.2">
      <c r="B222" s="5" t="s">
        <v>122</v>
      </c>
      <c r="C222" s="12">
        <f t="shared" si="29"/>
        <v>0</v>
      </c>
      <c r="D222" s="12">
        <f t="shared" si="29"/>
        <v>0</v>
      </c>
      <c r="E222" s="12">
        <f t="shared" si="29"/>
        <v>1</v>
      </c>
    </row>
    <row r="223" spans="2:5" x14ac:dyDescent="0.2">
      <c r="B223" s="5" t="s">
        <v>123</v>
      </c>
      <c r="C223" s="12">
        <f t="shared" si="29"/>
        <v>0</v>
      </c>
      <c r="D223" s="12">
        <f t="shared" si="29"/>
        <v>0</v>
      </c>
      <c r="E223" s="12">
        <f t="shared" si="29"/>
        <v>1</v>
      </c>
    </row>
    <row r="224" spans="2:5" x14ac:dyDescent="0.2">
      <c r="B224" s="5" t="s">
        <v>124</v>
      </c>
      <c r="C224" s="12">
        <f t="shared" si="29"/>
        <v>0</v>
      </c>
      <c r="D224" s="12">
        <f t="shared" si="29"/>
        <v>0</v>
      </c>
      <c r="E224" s="12">
        <f t="shared" si="29"/>
        <v>1</v>
      </c>
    </row>
    <row r="225" spans="2:5" x14ac:dyDescent="0.2">
      <c r="B225" s="5" t="s">
        <v>125</v>
      </c>
      <c r="C225" s="12">
        <f t="shared" si="29"/>
        <v>0</v>
      </c>
      <c r="D225" s="12">
        <f t="shared" si="29"/>
        <v>0</v>
      </c>
      <c r="E225" s="12">
        <f t="shared" si="29"/>
        <v>1</v>
      </c>
    </row>
    <row r="226" spans="2:5" x14ac:dyDescent="0.2">
      <c r="B226" s="5" t="s">
        <v>126</v>
      </c>
      <c r="C226" s="12">
        <f t="shared" si="29"/>
        <v>0</v>
      </c>
      <c r="D226" s="12">
        <f t="shared" si="29"/>
        <v>0</v>
      </c>
      <c r="E226" s="12">
        <f t="shared" si="29"/>
        <v>1</v>
      </c>
    </row>
  </sheetData>
  <pageMargins left="0.7" right="0.7" top="0.75" bottom="0.75" header="0.3" footer="0.3"/>
  <pageSetup paperSize="8" scale="3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4.25" x14ac:dyDescent="0.2"/>
  <cols>
    <col min="1" max="1" width="22.125" style="10" customWidth="1"/>
    <col min="2" max="2" width="12.625" customWidth="1"/>
    <col min="3" max="3" width="1.625" style="22" bestFit="1" customWidth="1"/>
    <col min="4" max="11" width="12.625" customWidth="1"/>
    <col min="12" max="13" width="15.875" bestFit="1" customWidth="1"/>
    <col min="14" max="14" width="15.875" customWidth="1"/>
    <col min="15" max="15" width="15.875" bestFit="1" customWidth="1"/>
    <col min="16" max="21" width="12.625" customWidth="1"/>
  </cols>
  <sheetData>
    <row r="1" spans="1:21" s="10" customFormat="1" ht="15" customHeight="1" x14ac:dyDescent="0.2">
      <c r="A1" s="8"/>
      <c r="B1" s="36" t="s">
        <v>111</v>
      </c>
      <c r="C1" s="36"/>
      <c r="D1" s="36"/>
      <c r="E1" s="36"/>
      <c r="F1" s="36" t="s">
        <v>112</v>
      </c>
      <c r="G1" s="36"/>
      <c r="H1" s="36"/>
      <c r="I1" s="36"/>
      <c r="J1" s="36"/>
      <c r="K1" s="36"/>
      <c r="L1" s="36" t="s">
        <v>113</v>
      </c>
      <c r="M1" s="36"/>
      <c r="N1" s="36"/>
      <c r="O1" s="36"/>
      <c r="P1" s="36"/>
      <c r="Q1" s="36"/>
      <c r="R1" s="36" t="s">
        <v>114</v>
      </c>
      <c r="S1" s="36"/>
      <c r="T1" s="36"/>
      <c r="U1" s="36"/>
    </row>
    <row r="2" spans="1:21" s="10" customFormat="1" ht="76.5" x14ac:dyDescent="0.2">
      <c r="A2" s="37"/>
      <c r="B2" s="42" t="s">
        <v>109</v>
      </c>
      <c r="C2" s="39"/>
      <c r="D2" s="34" t="s">
        <v>38</v>
      </c>
      <c r="E2" s="34" t="s">
        <v>110</v>
      </c>
      <c r="F2" s="34" t="s">
        <v>54</v>
      </c>
      <c r="G2" s="34" t="s">
        <v>168</v>
      </c>
      <c r="H2" s="34" t="s">
        <v>169</v>
      </c>
      <c r="I2" s="35" t="s">
        <v>170</v>
      </c>
      <c r="J2" s="34" t="s">
        <v>61</v>
      </c>
      <c r="K2" s="34" t="s">
        <v>63</v>
      </c>
      <c r="L2" s="34" t="s">
        <v>42</v>
      </c>
      <c r="M2" s="34" t="s">
        <v>43</v>
      </c>
      <c r="N2" s="34" t="s">
        <v>115</v>
      </c>
      <c r="O2" s="34" t="s">
        <v>48</v>
      </c>
      <c r="P2" s="34" t="s">
        <v>50</v>
      </c>
      <c r="Q2" s="34" t="s">
        <v>52</v>
      </c>
      <c r="R2" s="34" t="s">
        <v>116</v>
      </c>
      <c r="S2" s="34" t="s">
        <v>66</v>
      </c>
      <c r="T2" s="34" t="s">
        <v>67</v>
      </c>
      <c r="U2" s="34" t="s">
        <v>68</v>
      </c>
    </row>
    <row r="3" spans="1:21" s="10" customFormat="1" x14ac:dyDescent="0.2">
      <c r="A3" s="38"/>
      <c r="B3" s="43" t="s">
        <v>165</v>
      </c>
      <c r="C3" s="40"/>
      <c r="D3" s="32" t="s">
        <v>165</v>
      </c>
      <c r="E3" s="32" t="s">
        <v>166</v>
      </c>
      <c r="F3" s="32" t="s">
        <v>167</v>
      </c>
      <c r="G3" s="32" t="s">
        <v>165</v>
      </c>
      <c r="H3" s="32" t="s">
        <v>165</v>
      </c>
      <c r="I3" s="33" t="s">
        <v>165</v>
      </c>
      <c r="J3" s="32" t="s">
        <v>75</v>
      </c>
      <c r="K3" s="32" t="s">
        <v>75</v>
      </c>
      <c r="L3" s="32"/>
      <c r="M3" s="32"/>
      <c r="N3" s="32"/>
      <c r="O3" s="32"/>
      <c r="P3" s="32" t="s">
        <v>72</v>
      </c>
      <c r="Q3" s="32" t="s">
        <v>165</v>
      </c>
      <c r="R3" s="32" t="s">
        <v>75</v>
      </c>
      <c r="S3" s="32"/>
      <c r="T3" s="32" t="s">
        <v>75</v>
      </c>
      <c r="U3" s="32" t="s">
        <v>171</v>
      </c>
    </row>
    <row r="4" spans="1:21" ht="16.5" x14ac:dyDescent="0.2">
      <c r="A4" s="9" t="s">
        <v>117</v>
      </c>
      <c r="B4" s="44">
        <f>'Fountain data'!C11</f>
        <v>85</v>
      </c>
      <c r="C4" s="41">
        <v>1</v>
      </c>
      <c r="D4" s="16">
        <f>'Fountain data'!E11</f>
        <v>134</v>
      </c>
      <c r="E4" s="3">
        <f>'Fountain data'!G11</f>
        <v>0.31666666666666698</v>
      </c>
      <c r="F4" s="16">
        <f>'Fountain data'!U11</f>
        <v>447</v>
      </c>
      <c r="G4" s="15">
        <f>'Fountain data'!W11</f>
        <v>87.3</v>
      </c>
      <c r="H4" s="15">
        <f>'Fountain data'!Y11</f>
        <v>1.8</v>
      </c>
      <c r="I4" s="17" t="str">
        <f>'Fountain data'!AA11</f>
        <v/>
      </c>
      <c r="J4" s="18">
        <f>'Fountain data'!AC11</f>
        <v>0.98599999999999999</v>
      </c>
      <c r="K4" s="20">
        <f>'Fountain data'!AE11</f>
        <v>1</v>
      </c>
      <c r="L4" s="3" t="str">
        <f>'Fountain data'!I11</f>
        <v>STABLE</v>
      </c>
      <c r="M4" s="3" t="str">
        <f>'Fountain data'!K11</f>
        <v>STABLE</v>
      </c>
      <c r="N4" s="3" t="str">
        <f>'Fountain data'!M11</f>
        <v>STABLE</v>
      </c>
      <c r="O4" s="3" t="str">
        <f>'Fountain data'!O11</f>
        <v>STABLE</v>
      </c>
      <c r="P4" s="16">
        <f>'Fountain data'!Q11</f>
        <v>192</v>
      </c>
      <c r="Q4" s="16">
        <f>'Fountain data'!S11</f>
        <v>100</v>
      </c>
      <c r="R4" s="19">
        <f>'Fountain data'!AG11</f>
        <v>4.5999999999999999E-2</v>
      </c>
      <c r="S4" s="4" t="str">
        <f>'Fountain data'!AH11</f>
        <v>Baa1</v>
      </c>
      <c r="T4" s="19">
        <f>'Fountain data'!AI11</f>
        <v>0.79200000000000004</v>
      </c>
      <c r="U4" s="21">
        <f>'Fountain data'!AJ11</f>
        <v>1.86</v>
      </c>
    </row>
    <row r="5" spans="1:21" ht="16.5" x14ac:dyDescent="0.2">
      <c r="A5" s="9" t="s">
        <v>118</v>
      </c>
      <c r="B5" s="44">
        <f>'Fountain data'!C12</f>
        <v>82</v>
      </c>
      <c r="C5" s="41">
        <v>1</v>
      </c>
      <c r="D5" s="16">
        <f>'Fountain data'!E12</f>
        <v>43</v>
      </c>
      <c r="E5" s="3">
        <f>'Fountain data'!G12</f>
        <v>0.38</v>
      </c>
      <c r="F5" s="16">
        <f>'Fountain data'!U12</f>
        <v>261.10000000000002</v>
      </c>
      <c r="G5" s="15">
        <f>'Fountain data'!W12</f>
        <v>58.79</v>
      </c>
      <c r="H5" s="15">
        <f>'Fountain data'!Y12</f>
        <v>2.1800000000000002</v>
      </c>
      <c r="I5" s="17" t="str">
        <f>'Fountain data'!AA12</f>
        <v/>
      </c>
      <c r="J5" s="18">
        <f>'Fountain data'!AC12</f>
        <v>0.99099999999999999</v>
      </c>
      <c r="K5" s="20">
        <f>'Fountain data'!AE12</f>
        <v>1</v>
      </c>
      <c r="L5" s="3" t="str">
        <f>'Fountain data'!I12</f>
        <v>STABLE</v>
      </c>
      <c r="M5" s="3" t="str">
        <f>'Fountain data'!K12</f>
        <v>STABLE</v>
      </c>
      <c r="N5" s="3" t="str">
        <f>'Fountain data'!M12</f>
        <v>STABLE</v>
      </c>
      <c r="O5" s="3" t="str">
        <f>'Fountain data'!O12</f>
        <v>STABLE</v>
      </c>
      <c r="P5" s="16">
        <f>'Fountain data'!Q12</f>
        <v>180</v>
      </c>
      <c r="Q5" s="16">
        <f>'Fountain data'!S12</f>
        <v>100</v>
      </c>
      <c r="R5" s="19">
        <f>'Fountain data'!AG12</f>
        <v>4.7E-2</v>
      </c>
      <c r="S5" s="4" t="str">
        <f>'Fountain data'!AH12</f>
        <v>A3/A/A</v>
      </c>
      <c r="T5" s="19">
        <f>'Fountain data'!AI12</f>
        <v>0.6</v>
      </c>
      <c r="U5" s="21">
        <f>'Fountain data'!AJ12</f>
        <v>1.9</v>
      </c>
    </row>
    <row r="6" spans="1:21" ht="16.5" x14ac:dyDescent="0.2">
      <c r="A6" s="9" t="s">
        <v>119</v>
      </c>
      <c r="B6" s="44">
        <f>'Fountain data'!C13</f>
        <v>83.72</v>
      </c>
      <c r="C6" s="41">
        <v>1</v>
      </c>
      <c r="D6" s="16">
        <f>'Fountain data'!E13</f>
        <v>118</v>
      </c>
      <c r="E6" s="3">
        <f>'Fountain data'!G13</f>
        <v>6.5555555555555603E-2</v>
      </c>
      <c r="F6" s="16">
        <f>'Fountain data'!U13</f>
        <v>213.6</v>
      </c>
      <c r="G6" s="15">
        <f>'Fountain data'!W13</f>
        <v>54.18</v>
      </c>
      <c r="H6" s="15">
        <f>'Fountain data'!Y13</f>
        <v>1.87</v>
      </c>
      <c r="I6" s="17" t="str">
        <f>'Fountain data'!AA13</f>
        <v/>
      </c>
      <c r="J6" s="18">
        <f>'Fountain data'!AC13</f>
        <v>0.99370000000000003</v>
      </c>
      <c r="K6" s="20">
        <f>'Fountain data'!AE13</f>
        <v>1</v>
      </c>
      <c r="L6" s="3" t="str">
        <f>'Fountain data'!I13</f>
        <v>STABLE</v>
      </c>
      <c r="M6" s="3" t="str">
        <f>'Fountain data'!K13</f>
        <v>STABLE</v>
      </c>
      <c r="N6" s="3" t="str">
        <f>'Fountain data'!M13</f>
        <v>STABLE</v>
      </c>
      <c r="O6" s="3" t="str">
        <f>'Fountain data'!O13</f>
        <v>STABLE</v>
      </c>
      <c r="P6" s="16" t="str">
        <f>'Fountain data'!Q13</f>
        <v/>
      </c>
      <c r="Q6" s="16" t="str">
        <f>'Fountain data'!S13</f>
        <v/>
      </c>
      <c r="R6" s="19">
        <f>'Fountain data'!AG13</f>
        <v>7.0000000000000007E-2</v>
      </c>
      <c r="S6" s="4" t="str">
        <f>'Fountain data'!AH13</f>
        <v>BBB+/Baa1</v>
      </c>
      <c r="T6" s="19">
        <f>'Fountain data'!AI13</f>
        <v>0.66700000000000004</v>
      </c>
      <c r="U6" s="21">
        <f>'Fountain data'!AJ13</f>
        <v>1.6</v>
      </c>
    </row>
    <row r="7" spans="1:21" s="22" customFormat="1" ht="16.5" x14ac:dyDescent="0.2">
      <c r="A7" s="9" t="s">
        <v>160</v>
      </c>
      <c r="B7" s="44" t="str">
        <f>'Fountain data'!C14</f>
        <v/>
      </c>
      <c r="C7" s="41"/>
      <c r="D7" s="16" t="str">
        <f>'Fountain data'!E14</f>
        <v/>
      </c>
      <c r="E7" s="3" t="str">
        <f>'Fountain data'!G14</f>
        <v/>
      </c>
      <c r="F7" s="16" t="str">
        <f>'Fountain data'!U14</f>
        <v/>
      </c>
      <c r="G7" s="15" t="str">
        <f>'Fountain data'!W14</f>
        <v/>
      </c>
      <c r="H7" s="15" t="str">
        <f>'Fountain data'!Y14</f>
        <v/>
      </c>
      <c r="I7" s="17" t="str">
        <f>'Fountain data'!AA14</f>
        <v/>
      </c>
      <c r="J7" s="18" t="str">
        <f>'Fountain data'!AC14</f>
        <v/>
      </c>
      <c r="K7" s="20" t="str">
        <f>'Fountain data'!AE14</f>
        <v/>
      </c>
      <c r="L7" s="3" t="str">
        <f>'Fountain data'!I14</f>
        <v/>
      </c>
      <c r="M7" s="3" t="str">
        <f>'Fountain data'!K14</f>
        <v/>
      </c>
      <c r="N7" s="3" t="str">
        <f>'Fountain data'!M14</f>
        <v/>
      </c>
      <c r="O7" s="3" t="str">
        <f>'Fountain data'!O14</f>
        <v/>
      </c>
      <c r="P7" s="16">
        <f>'Fountain data'!Q14</f>
        <v>136.77000000000001</v>
      </c>
      <c r="Q7" s="16">
        <f>'Fountain data'!S14</f>
        <v>100</v>
      </c>
      <c r="R7" s="19" t="str">
        <f>'Fountain data'!AG14</f>
        <v/>
      </c>
      <c r="S7" s="4" t="str">
        <f>'Fountain data'!AH14</f>
        <v/>
      </c>
      <c r="T7" s="19" t="str">
        <f>'Fountain data'!AI14</f>
        <v/>
      </c>
      <c r="U7" s="21" t="str">
        <f>'Fountain data'!AJ14</f>
        <v/>
      </c>
    </row>
    <row r="8" spans="1:21" ht="16.5" x14ac:dyDescent="0.2">
      <c r="A8" s="30" t="s">
        <v>161</v>
      </c>
      <c r="B8" s="44" t="str">
        <f>'Fountain data'!C15</f>
        <v/>
      </c>
      <c r="C8" s="41"/>
      <c r="D8" s="16" t="str">
        <f>'Fountain data'!E15</f>
        <v/>
      </c>
      <c r="E8" s="3" t="str">
        <f>'Fountain data'!G15</f>
        <v/>
      </c>
      <c r="F8" s="16" t="str">
        <f>'Fountain data'!U15</f>
        <v/>
      </c>
      <c r="G8" s="15" t="str">
        <f>'Fountain data'!W15</f>
        <v/>
      </c>
      <c r="H8" s="15" t="str">
        <f>'Fountain data'!Y15</f>
        <v/>
      </c>
      <c r="I8" s="17" t="str">
        <f>'Fountain data'!AA15</f>
        <v/>
      </c>
      <c r="J8" s="18" t="str">
        <f>'Fountain data'!AC15</f>
        <v/>
      </c>
      <c r="K8" s="20" t="str">
        <f>'Fountain data'!AE15</f>
        <v/>
      </c>
      <c r="L8" s="3" t="str">
        <f>'Fountain data'!I15</f>
        <v/>
      </c>
      <c r="M8" s="3" t="str">
        <f>'Fountain data'!K15</f>
        <v/>
      </c>
      <c r="N8" s="3" t="str">
        <f>'Fountain data'!M15</f>
        <v/>
      </c>
      <c r="O8" s="3" t="str">
        <f>'Fountain data'!O15</f>
        <v/>
      </c>
      <c r="P8" s="16">
        <f>'Fountain data'!Q15</f>
        <v>60.86</v>
      </c>
      <c r="Q8" s="16">
        <f>'Fountain data'!S15</f>
        <v>100</v>
      </c>
      <c r="R8" s="19" t="str">
        <f>'Fountain data'!AG15</f>
        <v/>
      </c>
      <c r="S8" s="4" t="str">
        <f>'Fountain data'!AH15</f>
        <v/>
      </c>
      <c r="T8" s="19" t="str">
        <f>'Fountain data'!AI15</f>
        <v/>
      </c>
      <c r="U8" s="21" t="str">
        <f>'Fountain data'!AJ15</f>
        <v/>
      </c>
    </row>
    <row r="9" spans="1:21" ht="16.5" x14ac:dyDescent="0.2">
      <c r="A9" s="9" t="s">
        <v>120</v>
      </c>
      <c r="B9" s="44">
        <f>'Fountain data'!C16</f>
        <v>83.25</v>
      </c>
      <c r="C9" s="41">
        <v>3</v>
      </c>
      <c r="D9" s="16">
        <f>'Fountain data'!E16</f>
        <v>198</v>
      </c>
      <c r="E9" s="3">
        <f>'Fountain data'!G16</f>
        <v>0.16666666666666699</v>
      </c>
      <c r="F9" s="16">
        <f>'Fountain data'!U16</f>
        <v>490.6</v>
      </c>
      <c r="G9" s="15">
        <f>'Fountain data'!W16</f>
        <v>63.88</v>
      </c>
      <c r="H9" s="15">
        <f>'Fountain data'!Y16</f>
        <v>1.62</v>
      </c>
      <c r="I9" s="17" t="str">
        <f>'Fountain data'!AA16</f>
        <v/>
      </c>
      <c r="J9" s="18">
        <f>'Fountain data'!AC16</f>
        <v>0.99860000000000004</v>
      </c>
      <c r="K9" s="20">
        <f>'Fountain data'!AE16</f>
        <v>1</v>
      </c>
      <c r="L9" s="3" t="str">
        <f>'Fountain data'!I16</f>
        <v>DETERIORATING</v>
      </c>
      <c r="M9" s="3" t="str">
        <f>'Fountain data'!K16</f>
        <v>STABLE</v>
      </c>
      <c r="N9" s="3" t="str">
        <f>'Fountain data'!M16</f>
        <v>STABLE</v>
      </c>
      <c r="O9" s="3" t="str">
        <f>'Fountain data'!O16</f>
        <v>MARGINAL</v>
      </c>
      <c r="P9" s="16">
        <f>'Fountain data'!Q16</f>
        <v>441</v>
      </c>
      <c r="Q9" s="16">
        <f>'Fountain data'!S16</f>
        <v>100</v>
      </c>
      <c r="R9" s="19">
        <f>'Fountain data'!AG16</f>
        <v>5.6000000000000008E-2</v>
      </c>
      <c r="S9" s="4" t="str">
        <f>'Fountain data'!AH16</f>
        <v>BBB+</v>
      </c>
      <c r="T9" s="19">
        <f>'Fountain data'!AI16</f>
        <v>0.60699999999999998</v>
      </c>
      <c r="U9" s="21">
        <f>'Fountain data'!AJ16</f>
        <v>3.9</v>
      </c>
    </row>
    <row r="10" spans="1:21" ht="16.5" x14ac:dyDescent="0.2">
      <c r="A10" s="9" t="s">
        <v>121</v>
      </c>
      <c r="B10" s="44">
        <f>'Fountain data'!C17</f>
        <v>74.8</v>
      </c>
      <c r="C10" s="41">
        <v>1</v>
      </c>
      <c r="D10" s="16">
        <f>'Fountain data'!E17</f>
        <v>43</v>
      </c>
      <c r="E10" s="3">
        <f>'Fountain data'!G17</f>
        <v>0.38</v>
      </c>
      <c r="F10" s="16">
        <f>'Fountain data'!U17</f>
        <v>150.1</v>
      </c>
      <c r="G10" s="15">
        <f>'Fountain data'!W17</f>
        <v>169.2</v>
      </c>
      <c r="H10" s="15">
        <f>'Fountain data'!Y17</f>
        <v>3.25</v>
      </c>
      <c r="I10" s="17" t="str">
        <f>'Fountain data'!AA17</f>
        <v/>
      </c>
      <c r="J10" s="18">
        <f>'Fountain data'!AC17</f>
        <v>0.96099999999999997</v>
      </c>
      <c r="K10" s="20">
        <f>'Fountain data'!AE17</f>
        <v>1</v>
      </c>
      <c r="L10" s="3" t="str">
        <f>'Fountain data'!I17</f>
        <v>STABLE</v>
      </c>
      <c r="M10" s="3" t="str">
        <f>'Fountain data'!K17</f>
        <v>STABLE</v>
      </c>
      <c r="N10" s="3" t="str">
        <f>'Fountain data'!M17</f>
        <v>STABLE</v>
      </c>
      <c r="O10" s="3" t="str">
        <f>'Fountain data'!O17</f>
        <v>STABLE</v>
      </c>
      <c r="P10" s="16">
        <f>'Fountain data'!Q17</f>
        <v>84.4</v>
      </c>
      <c r="Q10" s="16">
        <f>'Fountain data'!S17</f>
        <v>100</v>
      </c>
      <c r="R10" s="19">
        <f>'Fountain data'!AG17</f>
        <v>5.0999999999999997E-2</v>
      </c>
      <c r="S10" s="4" t="str">
        <f>'Fountain data'!AH17</f>
        <v/>
      </c>
      <c r="T10" s="19">
        <f>'Fountain data'!AI17</f>
        <v>0.62</v>
      </c>
      <c r="U10" s="21">
        <f>'Fountain data'!AJ17</f>
        <v>2.6</v>
      </c>
    </row>
    <row r="11" spans="1:21" ht="16.5" x14ac:dyDescent="0.2">
      <c r="A11" s="9" t="s">
        <v>122</v>
      </c>
      <c r="B11" s="44">
        <f>'Fountain data'!C18</f>
        <v>78.7</v>
      </c>
      <c r="C11" s="41">
        <v>1</v>
      </c>
      <c r="D11" s="16">
        <f>'Fountain data'!E18</f>
        <v>159</v>
      </c>
      <c r="E11" s="3">
        <f>'Fountain data'!G18</f>
        <v>0.1</v>
      </c>
      <c r="F11" s="16">
        <f>'Fountain data'!U18</f>
        <v>281</v>
      </c>
      <c r="G11" s="15">
        <f>'Fountain data'!W18</f>
        <v>135</v>
      </c>
      <c r="H11" s="15">
        <f>'Fountain data'!Y18</f>
        <v>5.5</v>
      </c>
      <c r="I11" s="17" t="str">
        <f>'Fountain data'!AA18</f>
        <v/>
      </c>
      <c r="J11" s="18">
        <f>'Fountain data'!AC18</f>
        <v>0.99</v>
      </c>
      <c r="K11" s="20">
        <f>'Fountain data'!AE18</f>
        <v>1</v>
      </c>
      <c r="L11" s="3" t="str">
        <f>'Fountain data'!I18</f>
        <v>STABLE</v>
      </c>
      <c r="M11" s="3" t="str">
        <f>'Fountain data'!K18</f>
        <v>STABLE</v>
      </c>
      <c r="N11" s="3" t="str">
        <f>'Fountain data'!M18</f>
        <v>STABLE</v>
      </c>
      <c r="O11" s="3" t="str">
        <f>'Fountain data'!O18</f>
        <v>STABLE</v>
      </c>
      <c r="P11" s="16">
        <f>'Fountain data'!Q18</f>
        <v>82</v>
      </c>
      <c r="Q11" s="16">
        <f>'Fountain data'!S18</f>
        <v>100</v>
      </c>
      <c r="R11" s="19">
        <f>'Fountain data'!AG18</f>
        <v>4.7E-2</v>
      </c>
      <c r="S11" s="4" t="str">
        <f>'Fountain data'!AH18</f>
        <v>Baa2</v>
      </c>
      <c r="T11" s="19">
        <f>'Fountain data'!AI18</f>
        <v>0.78</v>
      </c>
      <c r="U11" s="21">
        <f>'Fountain data'!AJ18</f>
        <v>1.6</v>
      </c>
    </row>
    <row r="12" spans="1:21" ht="16.5" x14ac:dyDescent="0.2">
      <c r="A12" s="9" t="s">
        <v>123</v>
      </c>
      <c r="B12" s="44">
        <f>'Fountain data'!C19</f>
        <v>76.135000000000005</v>
      </c>
      <c r="C12" s="41">
        <v>3</v>
      </c>
      <c r="D12" s="16">
        <f>'Fountain data'!E19</f>
        <v>443</v>
      </c>
      <c r="E12" s="3">
        <f>'Fountain data'!G19</f>
        <v>0.19</v>
      </c>
      <c r="F12" s="16">
        <f>'Fountain data'!U19</f>
        <v>823.92399999999998</v>
      </c>
      <c r="G12" s="15">
        <f>'Fountain data'!W19</f>
        <v>75.66</v>
      </c>
      <c r="H12" s="15">
        <f>'Fountain data'!Y19</f>
        <v>2.34</v>
      </c>
      <c r="I12" s="17" t="str">
        <f>'Fountain data'!AA19</f>
        <v/>
      </c>
      <c r="J12" s="18">
        <f>'Fountain data'!AC19</f>
        <v>0.98850000000000005</v>
      </c>
      <c r="K12" s="20">
        <f>'Fountain data'!AE19</f>
        <v>1</v>
      </c>
      <c r="L12" s="3" t="str">
        <f>'Fountain data'!I19</f>
        <v>STABLE</v>
      </c>
      <c r="M12" s="3" t="str">
        <f>'Fountain data'!K19</f>
        <v>STABLE</v>
      </c>
      <c r="N12" s="3" t="str">
        <f>'Fountain data'!M19</f>
        <v>STABLE</v>
      </c>
      <c r="O12" s="3" t="str">
        <f>'Fountain data'!O19</f>
        <v>DETERIORATING</v>
      </c>
      <c r="P12" s="16">
        <f>'Fountain data'!Q19</f>
        <v>654</v>
      </c>
      <c r="Q12" s="16">
        <f>'Fountain data'!S19</f>
        <v>100</v>
      </c>
      <c r="R12" s="19">
        <f>'Fountain data'!AG19</f>
        <v>4.7899999999999998E-2</v>
      </c>
      <c r="S12" s="4" t="str">
        <f>'Fountain data'!AH19</f>
        <v>Baa1</v>
      </c>
      <c r="T12" s="19">
        <f>'Fountain data'!AI19</f>
        <v>0.80100000000000005</v>
      </c>
      <c r="U12" s="21">
        <f>'Fountain data'!AJ19</f>
        <v>2</v>
      </c>
    </row>
    <row r="13" spans="1:21" ht="16.5" x14ac:dyDescent="0.2">
      <c r="A13" s="9" t="s">
        <v>124</v>
      </c>
      <c r="B13" s="44">
        <f>'Fountain data'!C20</f>
        <v>81</v>
      </c>
      <c r="C13" s="41">
        <v>2</v>
      </c>
      <c r="D13" s="16">
        <f>'Fountain data'!E20</f>
        <v>247</v>
      </c>
      <c r="E13" s="3">
        <f>'Fountain data'!G20</f>
        <v>0.217</v>
      </c>
      <c r="F13" s="16">
        <f>'Fountain data'!U20</f>
        <v>474</v>
      </c>
      <c r="G13" s="15">
        <f>'Fountain data'!W20</f>
        <v>49</v>
      </c>
      <c r="H13" s="15">
        <f>'Fountain data'!Y20</f>
        <v>0.5</v>
      </c>
      <c r="I13" s="17" t="str">
        <f>'Fountain data'!AA20</f>
        <v/>
      </c>
      <c r="J13" s="18">
        <f>'Fountain data'!AC20</f>
        <v>0.98</v>
      </c>
      <c r="K13" s="20">
        <f>'Fountain data'!AE20</f>
        <v>1</v>
      </c>
      <c r="L13" s="3" t="str">
        <f>'Fountain data'!I20</f>
        <v>STABLE</v>
      </c>
      <c r="M13" s="3" t="str">
        <f>'Fountain data'!K20</f>
        <v>IMPROVING</v>
      </c>
      <c r="N13" s="3" t="str">
        <f>'Fountain data'!M20</f>
        <v>IMPROVING</v>
      </c>
      <c r="O13" s="3" t="str">
        <f>'Fountain data'!O20</f>
        <v>STABLE</v>
      </c>
      <c r="P13" s="16">
        <f>'Fountain data'!Q20</f>
        <v>454</v>
      </c>
      <c r="Q13" s="16">
        <f>'Fountain data'!S20</f>
        <v>100</v>
      </c>
      <c r="R13" s="19">
        <f>'Fountain data'!AG20</f>
        <v>5.0999999999999997E-2</v>
      </c>
      <c r="S13" s="4" t="str">
        <f>'Fountain data'!AH20</f>
        <v>BBB+</v>
      </c>
      <c r="T13" s="19">
        <f>'Fountain data'!AI20</f>
        <v>0.63400000000000001</v>
      </c>
      <c r="U13" s="21">
        <f>'Fountain data'!AJ20</f>
        <v>2.4</v>
      </c>
    </row>
    <row r="14" spans="1:21" ht="16.5" x14ac:dyDescent="0.2">
      <c r="A14" s="9" t="s">
        <v>125</v>
      </c>
      <c r="B14" s="44">
        <f>'Fountain data'!C21</f>
        <v>87</v>
      </c>
      <c r="C14" s="41">
        <v>1</v>
      </c>
      <c r="D14" s="16">
        <f>'Fountain data'!E21</f>
        <v>45</v>
      </c>
      <c r="E14" s="3">
        <f>'Fountain data'!G21</f>
        <v>0.3</v>
      </c>
      <c r="F14" s="16">
        <f>'Fountain data'!U21</f>
        <v>148</v>
      </c>
      <c r="G14" s="15">
        <f>'Fountain data'!W21</f>
        <v>44.1</v>
      </c>
      <c r="H14" s="15">
        <f>'Fountain data'!Y21</f>
        <v>1.7</v>
      </c>
      <c r="I14" s="17" t="str">
        <f>'Fountain data'!AA21</f>
        <v/>
      </c>
      <c r="J14" s="18">
        <f>'Fountain data'!AC21</f>
        <v>0.997</v>
      </c>
      <c r="K14" s="20">
        <f>'Fountain data'!AE21</f>
        <v>1</v>
      </c>
      <c r="L14" s="3" t="str">
        <f>'Fountain data'!I21</f>
        <v>STABLE</v>
      </c>
      <c r="M14" s="3" t="str">
        <f>'Fountain data'!K21</f>
        <v>STABLE</v>
      </c>
      <c r="N14" s="3" t="str">
        <f>'Fountain data'!M21</f>
        <v>STABLE</v>
      </c>
      <c r="O14" s="3" t="str">
        <f>'Fountain data'!O21</f>
        <v>STABLE</v>
      </c>
      <c r="P14" s="16">
        <f>'Fountain data'!Q21</f>
        <v>69</v>
      </c>
      <c r="Q14" s="16">
        <f>'Fountain data'!S21</f>
        <v>100</v>
      </c>
      <c r="R14" s="19">
        <f>'Fountain data'!AG21</f>
        <v>6.3E-2</v>
      </c>
      <c r="S14" s="4" t="str">
        <f>'Fountain data'!AH21</f>
        <v>A3/A-/BBB+</v>
      </c>
      <c r="T14" s="19">
        <f>'Fountain data'!AI21</f>
        <v>0.62</v>
      </c>
      <c r="U14" s="21">
        <f>'Fountain data'!AJ21</f>
        <v>4</v>
      </c>
    </row>
    <row r="15" spans="1:21" ht="16.5" x14ac:dyDescent="0.2">
      <c r="A15" s="9" t="s">
        <v>126</v>
      </c>
      <c r="B15" s="44">
        <f>'Fountain data'!C22</f>
        <v>85</v>
      </c>
      <c r="C15" s="41">
        <v>1</v>
      </c>
      <c r="D15" s="16">
        <f>'Fountain data'!E22</f>
        <v>121</v>
      </c>
      <c r="E15" s="3">
        <f>'Fountain data'!G22</f>
        <v>0.16</v>
      </c>
      <c r="F15" s="16">
        <f>'Fountain data'!U22</f>
        <v>369</v>
      </c>
      <c r="G15" s="15">
        <f>'Fountain data'!W22</f>
        <v>58.82</v>
      </c>
      <c r="H15" s="15">
        <f>'Fountain data'!Y22</f>
        <v>1.31</v>
      </c>
      <c r="I15" s="17" t="str">
        <f>'Fountain data'!AA22</f>
        <v/>
      </c>
      <c r="J15" s="18">
        <f>'Fountain data'!AC22</f>
        <v>0.99319999999999997</v>
      </c>
      <c r="K15" s="20">
        <f>'Fountain data'!AE22</f>
        <v>1</v>
      </c>
      <c r="L15" s="3" t="str">
        <f>'Fountain data'!I22</f>
        <v>STABLE</v>
      </c>
      <c r="M15" s="3" t="str">
        <f>'Fountain data'!K22</f>
        <v>STABLE</v>
      </c>
      <c r="N15" s="3" t="str">
        <f>'Fountain data'!M22</f>
        <v>STABLE</v>
      </c>
      <c r="O15" s="3" t="str">
        <f>'Fountain data'!O22</f>
        <v>STABLE</v>
      </c>
      <c r="P15" s="16">
        <f>'Fountain data'!Q22</f>
        <v>288</v>
      </c>
      <c r="Q15" s="16">
        <f>'Fountain data'!S22</f>
        <v>100</v>
      </c>
      <c r="R15" s="19">
        <f>'Fountain data'!AG22</f>
        <v>5.0999999999999997E-2</v>
      </c>
      <c r="S15" s="4" t="str">
        <f>'Fountain data'!AH22</f>
        <v>Baa2</v>
      </c>
      <c r="T15" s="19">
        <f>'Fountain data'!AI22</f>
        <v>0.77200000000000002</v>
      </c>
      <c r="U15" s="21">
        <f>'Fountain data'!AJ22</f>
        <v>1.47</v>
      </c>
    </row>
    <row r="16" spans="1:21" ht="16.5" x14ac:dyDescent="0.2">
      <c r="A16" s="9" t="s">
        <v>96</v>
      </c>
      <c r="B16" s="44">
        <f>'Fountain data'!C23</f>
        <v>76</v>
      </c>
      <c r="C16" s="41">
        <v>1</v>
      </c>
      <c r="D16" s="16" t="str">
        <f>'Fountain data'!E23</f>
        <v/>
      </c>
      <c r="E16" s="3">
        <f>'Fountain data'!G23</f>
        <v>0.45</v>
      </c>
      <c r="F16" s="16">
        <f>'Fountain data'!U23</f>
        <v>122</v>
      </c>
      <c r="G16" s="15" t="str">
        <f>'Fountain data'!W23</f>
        <v/>
      </c>
      <c r="H16" s="15" t="str">
        <f>'Fountain data'!Y23</f>
        <v/>
      </c>
      <c r="I16" s="17" t="str">
        <f>'Fountain data'!AA23</f>
        <v/>
      </c>
      <c r="J16" s="18" t="str">
        <f>'Fountain data'!AC23</f>
        <v/>
      </c>
      <c r="K16" s="20" t="str">
        <f>'Fountain data'!AE23</f>
        <v/>
      </c>
      <c r="L16" s="3" t="str">
        <f>'Fountain data'!I23</f>
        <v/>
      </c>
      <c r="M16" s="3" t="str">
        <f>'Fountain data'!K23</f>
        <v/>
      </c>
      <c r="N16" s="3" t="str">
        <f>'Fountain data'!M23</f>
        <v/>
      </c>
      <c r="O16" s="3" t="str">
        <f>'Fountain data'!O23</f>
        <v/>
      </c>
      <c r="P16" s="16" t="str">
        <f>'Fountain data'!Q23</f>
        <v/>
      </c>
      <c r="Q16" s="16">
        <f>'Fountain data'!S23</f>
        <v>100</v>
      </c>
      <c r="R16" s="19">
        <f>'Fountain data'!AG23</f>
        <v>6.4000000000000001E-2</v>
      </c>
      <c r="S16" s="4" t="str">
        <f>'Fountain data'!AH23</f>
        <v>A-/A3</v>
      </c>
      <c r="T16" s="19">
        <f>'Fountain data'!AI23</f>
        <v>0.8</v>
      </c>
      <c r="U16" s="21">
        <f>'Fountain data'!AJ23</f>
        <v>2</v>
      </c>
    </row>
    <row r="17" spans="1:21" ht="16.5" x14ac:dyDescent="0.2">
      <c r="A17" s="9" t="s">
        <v>105</v>
      </c>
      <c r="B17" s="44" t="str">
        <f>'Fountain data'!C24</f>
        <v/>
      </c>
      <c r="C17" s="41"/>
      <c r="D17" s="16" t="str">
        <f>'Fountain data'!E24</f>
        <v/>
      </c>
      <c r="E17" s="3" t="str">
        <f>'Fountain data'!G24</f>
        <v/>
      </c>
      <c r="F17" s="16" t="str">
        <f>'Fountain data'!U24</f>
        <v/>
      </c>
      <c r="G17" s="15" t="str">
        <f>'Fountain data'!W24</f>
        <v/>
      </c>
      <c r="H17" s="15" t="str">
        <f>'Fountain data'!Y24</f>
        <v/>
      </c>
      <c r="I17" s="17" t="str">
        <f>'Fountain data'!AA24</f>
        <v/>
      </c>
      <c r="J17" s="18" t="str">
        <f>'Fountain data'!AC24</f>
        <v/>
      </c>
      <c r="K17" s="20" t="str">
        <f>'Fountain data'!AE24</f>
        <v/>
      </c>
      <c r="L17" s="3" t="str">
        <f>'Fountain data'!I24</f>
        <v>STABLE</v>
      </c>
      <c r="M17" s="3" t="str">
        <f>'Fountain data'!K24</f>
        <v>STABLE</v>
      </c>
      <c r="N17" s="3" t="str">
        <f>'Fountain data'!M24</f>
        <v/>
      </c>
      <c r="O17" s="3" t="str">
        <f>'Fountain data'!O24</f>
        <v/>
      </c>
      <c r="P17" s="16">
        <f>'Fountain data'!Q24</f>
        <v>172</v>
      </c>
      <c r="Q17" s="16" t="str">
        <f>'Fountain data'!S24</f>
        <v/>
      </c>
      <c r="R17" s="19" t="str">
        <f>'Fountain data'!AG24</f>
        <v/>
      </c>
      <c r="S17" s="4" t="str">
        <f>'Fountain data'!AH24</f>
        <v/>
      </c>
      <c r="T17" s="19" t="str">
        <f>'Fountain data'!AI24</f>
        <v/>
      </c>
      <c r="U17" s="21" t="str">
        <f>'Fountain data'!AJ24</f>
        <v/>
      </c>
    </row>
    <row r="18" spans="1:21" ht="16.5" x14ac:dyDescent="0.2">
      <c r="A18" s="9" t="s">
        <v>106</v>
      </c>
      <c r="B18" s="44" t="str">
        <f>'Fountain data'!C25</f>
        <v/>
      </c>
      <c r="C18" s="41"/>
      <c r="D18" s="16" t="str">
        <f>'Fountain data'!E25</f>
        <v/>
      </c>
      <c r="E18" s="3" t="str">
        <f>'Fountain data'!G25</f>
        <v/>
      </c>
      <c r="F18" s="16" t="str">
        <f>'Fountain data'!U25</f>
        <v/>
      </c>
      <c r="G18" s="15" t="str">
        <f>'Fountain data'!W25</f>
        <v/>
      </c>
      <c r="H18" s="15" t="str">
        <f>'Fountain data'!Y25</f>
        <v/>
      </c>
      <c r="I18" s="17" t="str">
        <f>'Fountain data'!AA25</f>
        <v/>
      </c>
      <c r="J18" s="18" t="str">
        <f>'Fountain data'!AC25</f>
        <v/>
      </c>
      <c r="K18" s="20" t="str">
        <f>'Fountain data'!AE25</f>
        <v/>
      </c>
      <c r="L18" s="3" t="str">
        <f>'Fountain data'!I25</f>
        <v>STABLE</v>
      </c>
      <c r="M18" s="3" t="str">
        <f>'Fountain data'!K25</f>
        <v>STABLE</v>
      </c>
      <c r="N18" s="3" t="str">
        <f>'Fountain data'!M25</f>
        <v/>
      </c>
      <c r="O18" s="3" t="str">
        <f>'Fountain data'!O25</f>
        <v/>
      </c>
      <c r="P18" s="16">
        <f>'Fountain data'!Q25</f>
        <v>4.7</v>
      </c>
      <c r="Q18" s="16" t="str">
        <f>'Fountain data'!S25</f>
        <v/>
      </c>
      <c r="R18" s="19" t="str">
        <f>'Fountain data'!AG25</f>
        <v/>
      </c>
      <c r="S18" s="4" t="str">
        <f>'Fountain data'!AH25</f>
        <v/>
      </c>
      <c r="T18" s="19" t="str">
        <f>'Fountain data'!AI25</f>
        <v/>
      </c>
      <c r="U18" s="21" t="str">
        <f>'Fountain data'!AJ25</f>
        <v/>
      </c>
    </row>
    <row r="19" spans="1:21" ht="16.5" x14ac:dyDescent="0.2">
      <c r="A19" s="9" t="s">
        <v>107</v>
      </c>
      <c r="B19" s="44" t="str">
        <f>'Fountain data'!C26</f>
        <v/>
      </c>
      <c r="C19" s="41"/>
      <c r="D19" s="16" t="str">
        <f>'Fountain data'!E26</f>
        <v/>
      </c>
      <c r="E19" s="3" t="str">
        <f>'Fountain data'!G26</f>
        <v/>
      </c>
      <c r="F19" s="16" t="str">
        <f>'Fountain data'!U26</f>
        <v/>
      </c>
      <c r="G19" s="15" t="str">
        <f>'Fountain data'!W26</f>
        <v/>
      </c>
      <c r="H19" s="15" t="str">
        <f>'Fountain data'!Y26</f>
        <v/>
      </c>
      <c r="I19" s="17" t="str">
        <f>'Fountain data'!AA26</f>
        <v/>
      </c>
      <c r="J19" s="18" t="str">
        <f>'Fountain data'!AC26</f>
        <v/>
      </c>
      <c r="K19" s="20" t="str">
        <f>'Fountain data'!AE26</f>
        <v/>
      </c>
      <c r="L19" s="3" t="str">
        <f>'Fountain data'!I26</f>
        <v>STABLE</v>
      </c>
      <c r="M19" s="3" t="str">
        <f>'Fountain data'!K26</f>
        <v>STABLE</v>
      </c>
      <c r="N19" s="3" t="str">
        <f>'Fountain data'!M26</f>
        <v/>
      </c>
      <c r="O19" s="3" t="str">
        <f>'Fountain data'!O26</f>
        <v/>
      </c>
      <c r="P19" s="16">
        <f>'Fountain data'!Q26</f>
        <v>7.1</v>
      </c>
      <c r="Q19" s="16" t="str">
        <f>'Fountain data'!S26</f>
        <v/>
      </c>
      <c r="R19" s="19" t="str">
        <f>'Fountain data'!AG26</f>
        <v/>
      </c>
      <c r="S19" s="4" t="str">
        <f>'Fountain data'!AH26</f>
        <v/>
      </c>
      <c r="T19" s="19" t="str">
        <f>'Fountain data'!AI26</f>
        <v/>
      </c>
      <c r="U19" s="21" t="str">
        <f>'Fountain data'!AJ26</f>
        <v/>
      </c>
    </row>
    <row r="20" spans="1:21" ht="16.5" x14ac:dyDescent="0.2">
      <c r="A20" s="9" t="s">
        <v>164</v>
      </c>
      <c r="B20" s="44">
        <f>'Fountain data'!C27</f>
        <v>88</v>
      </c>
      <c r="C20" s="41">
        <v>1</v>
      </c>
      <c r="D20" s="16" t="str">
        <f>'Fountain data'!E27</f>
        <v/>
      </c>
      <c r="E20" s="3">
        <f>'Fountain data'!G27</f>
        <v>0.04</v>
      </c>
      <c r="F20" s="16">
        <f>'Fountain data'!U27</f>
        <v>17.997</v>
      </c>
      <c r="G20" s="15" t="str">
        <f>'Fountain data'!W27</f>
        <v/>
      </c>
      <c r="H20" s="15" t="str">
        <f>'Fountain data'!Y27</f>
        <v/>
      </c>
      <c r="I20" s="17">
        <f>'Fountain data'!AA27</f>
        <v>0</v>
      </c>
      <c r="J20" s="18" t="str">
        <f>'Fountain data'!AC27</f>
        <v/>
      </c>
      <c r="K20" s="20" t="str">
        <f>'Fountain data'!AE27</f>
        <v/>
      </c>
      <c r="L20" s="3" t="str">
        <f>'Fountain data'!I27</f>
        <v>STABLE</v>
      </c>
      <c r="M20" s="3" t="str">
        <f>'Fountain data'!K27</f>
        <v>STABLE</v>
      </c>
      <c r="N20" s="3" t="str">
        <f>'Fountain data'!M27</f>
        <v/>
      </c>
      <c r="O20" s="3" t="str">
        <f>'Fountain data'!O27</f>
        <v/>
      </c>
      <c r="P20" s="16">
        <f>'Fountain data'!Q27</f>
        <v>20.9</v>
      </c>
      <c r="Q20" s="16">
        <f>'Fountain data'!S27</f>
        <v>100</v>
      </c>
      <c r="R20" s="19">
        <f>'Fountain data'!AG27</f>
        <v>6.3E-2</v>
      </c>
      <c r="S20" s="4" t="str">
        <f>'Fountain data'!AH27</f>
        <v/>
      </c>
      <c r="T20" s="19">
        <f>'Fountain data'!AI27</f>
        <v>0.58399999999999996</v>
      </c>
      <c r="U20" s="21">
        <f>'Fountain data'!AJ27</f>
        <v>3.5</v>
      </c>
    </row>
    <row r="21" spans="1:21" ht="16.5" x14ac:dyDescent="0.2">
      <c r="A21" s="9" t="s">
        <v>127</v>
      </c>
      <c r="B21" s="44">
        <f>'Fountain data'!C28</f>
        <v>80.3</v>
      </c>
      <c r="C21" s="41">
        <v>1</v>
      </c>
      <c r="D21" s="16" t="str">
        <f>'Fountain data'!E28</f>
        <v/>
      </c>
      <c r="E21" s="3">
        <f>'Fountain data'!G28</f>
        <v>2.609</v>
      </c>
      <c r="F21" s="16">
        <f>'Fountain data'!U28</f>
        <v>44.930999999999997</v>
      </c>
      <c r="G21" s="15" t="str">
        <f>'Fountain data'!W28</f>
        <v/>
      </c>
      <c r="H21" s="15" t="str">
        <f>'Fountain data'!Y28</f>
        <v/>
      </c>
      <c r="I21" s="17" t="str">
        <f>'Fountain data'!AA28</f>
        <v/>
      </c>
      <c r="J21" s="18" t="str">
        <f>'Fountain data'!AC28</f>
        <v/>
      </c>
      <c r="K21" s="20" t="str">
        <f>'Fountain data'!AE28</f>
        <v/>
      </c>
      <c r="L21" s="3" t="str">
        <f>'Fountain data'!I28</f>
        <v>STABLE</v>
      </c>
      <c r="M21" s="3" t="str">
        <f>'Fountain data'!K28</f>
        <v>STABLE</v>
      </c>
      <c r="N21" s="3" t="str">
        <f>'Fountain data'!M28</f>
        <v/>
      </c>
      <c r="O21" s="3" t="str">
        <f>'Fountain data'!O28</f>
        <v/>
      </c>
      <c r="P21" s="16">
        <f>'Fountain data'!Q28</f>
        <v>45</v>
      </c>
      <c r="Q21" s="16">
        <f>'Fountain data'!S28</f>
        <v>100</v>
      </c>
      <c r="R21" s="19">
        <f>'Fountain data'!AG28</f>
        <v>5.4000000000000006E-2</v>
      </c>
      <c r="S21" s="4" t="str">
        <f>'Fountain data'!AH28</f>
        <v>Baa1*</v>
      </c>
      <c r="T21" s="19">
        <f>'Fountain data'!AI28</f>
        <v>0.72599999999999998</v>
      </c>
      <c r="U21" s="21">
        <f>'Fountain data'!AJ28</f>
        <v>2.4</v>
      </c>
    </row>
    <row r="22" spans="1:21" ht="16.5" x14ac:dyDescent="0.2">
      <c r="A22" s="9" t="s">
        <v>128</v>
      </c>
      <c r="B22" s="44">
        <f>'Fountain data'!C29</f>
        <v>78</v>
      </c>
      <c r="C22" s="41">
        <v>1</v>
      </c>
      <c r="D22" s="16" t="str">
        <f>'Fountain data'!E29</f>
        <v/>
      </c>
      <c r="E22" s="3">
        <f>'Fountain data'!G29</f>
        <v>0.17</v>
      </c>
      <c r="F22" s="16">
        <f>'Fountain data'!U29</f>
        <v>9.4</v>
      </c>
      <c r="G22" s="15" t="str">
        <f>'Fountain data'!W29</f>
        <v/>
      </c>
      <c r="H22" s="15" t="str">
        <f>'Fountain data'!Y29</f>
        <v/>
      </c>
      <c r="I22" s="17" t="str">
        <f>'Fountain data'!AA29</f>
        <v/>
      </c>
      <c r="J22" s="18" t="str">
        <f>'Fountain data'!AC29</f>
        <v/>
      </c>
      <c r="K22" s="20" t="str">
        <f>'Fountain data'!AE29</f>
        <v/>
      </c>
      <c r="L22" s="3" t="str">
        <f>'Fountain data'!I29</f>
        <v>STABLE</v>
      </c>
      <c r="M22" s="3" t="str">
        <f>'Fountain data'!K29</f>
        <v>DETERIORATING</v>
      </c>
      <c r="N22" s="3" t="str">
        <f>'Fountain data'!M29</f>
        <v/>
      </c>
      <c r="O22" s="3" t="str">
        <f>'Fountain data'!O29</f>
        <v/>
      </c>
      <c r="P22" s="16">
        <f>'Fountain data'!Q29</f>
        <v>9.76</v>
      </c>
      <c r="Q22" s="16">
        <f>'Fountain data'!S29</f>
        <v>100</v>
      </c>
      <c r="R22" s="19">
        <f>'Fountain data'!AG29</f>
        <v>5.2000000000000005E-2</v>
      </c>
      <c r="S22" s="4" t="str">
        <f>'Fountain data'!AH29</f>
        <v/>
      </c>
      <c r="T22" s="19">
        <f>'Fountain data'!AI29</f>
        <v>0.69</v>
      </c>
      <c r="U22" s="21">
        <f>'Fountain data'!AJ29</f>
        <v>3</v>
      </c>
    </row>
    <row r="23" spans="1:21" ht="16.5" x14ac:dyDescent="0.2">
      <c r="A23" s="9" t="s">
        <v>129</v>
      </c>
      <c r="B23" s="44">
        <f>'Fountain data'!C30</f>
        <v>82</v>
      </c>
      <c r="C23" s="41">
        <v>1</v>
      </c>
      <c r="D23" s="16" t="str">
        <f>'Fountain data'!E30</f>
        <v/>
      </c>
      <c r="E23" s="3">
        <f>'Fountain data'!G30</f>
        <v>0.14499999999999999</v>
      </c>
      <c r="F23" s="16">
        <f>'Fountain data'!U30</f>
        <v>11.669</v>
      </c>
      <c r="G23" s="15" t="str">
        <f>'Fountain data'!W30</f>
        <v/>
      </c>
      <c r="H23" s="15" t="str">
        <f>'Fountain data'!Y30</f>
        <v/>
      </c>
      <c r="I23" s="17">
        <f>'Fountain data'!AA30</f>
        <v>0</v>
      </c>
      <c r="J23" s="18" t="str">
        <f>'Fountain data'!AC30</f>
        <v/>
      </c>
      <c r="K23" s="20" t="str">
        <f>'Fountain data'!AE30</f>
        <v/>
      </c>
      <c r="L23" s="3" t="str">
        <f>'Fountain data'!I30</f>
        <v>STABLE</v>
      </c>
      <c r="M23" s="3" t="str">
        <f>'Fountain data'!K30</f>
        <v>STABLE</v>
      </c>
      <c r="N23" s="3" t="str">
        <f>'Fountain data'!M30</f>
        <v/>
      </c>
      <c r="O23" s="3" t="str">
        <f>'Fountain data'!O30</f>
        <v/>
      </c>
      <c r="P23" s="16">
        <f>'Fountain data'!Q30</f>
        <v>28.9</v>
      </c>
      <c r="Q23" s="16">
        <f>'Fountain data'!S30</f>
        <v>100</v>
      </c>
      <c r="R23" s="19">
        <f>'Fountain data'!AG30</f>
        <v>4.4999999999999998E-2</v>
      </c>
      <c r="S23" s="4" t="str">
        <f>'Fountain data'!AH30</f>
        <v/>
      </c>
      <c r="T23" s="19">
        <f>'Fountain data'!AI30</f>
        <v>0.8</v>
      </c>
      <c r="U23" s="21">
        <f>'Fountain data'!AJ30</f>
        <v>1.85</v>
      </c>
    </row>
    <row r="24" spans="1:21" ht="16.5" x14ac:dyDescent="0.2">
      <c r="A24" s="9" t="s">
        <v>130</v>
      </c>
      <c r="B24" s="44">
        <f>'Fountain data'!C31</f>
        <v>82.34</v>
      </c>
      <c r="C24" s="41">
        <v>1</v>
      </c>
      <c r="D24" s="16" t="str">
        <f>'Fountain data'!E31</f>
        <v/>
      </c>
      <c r="E24" s="3">
        <f>'Fountain data'!G31</f>
        <v>0.13</v>
      </c>
      <c r="F24" s="16">
        <f>'Fountain data'!U31</f>
        <v>81.2</v>
      </c>
      <c r="G24" s="15" t="str">
        <f>'Fountain data'!W31</f>
        <v/>
      </c>
      <c r="H24" s="15" t="str">
        <f>'Fountain data'!Y31</f>
        <v/>
      </c>
      <c r="I24" s="17">
        <f>'Fountain data'!AA31</f>
        <v>4.83</v>
      </c>
      <c r="J24" s="18" t="str">
        <f>'Fountain data'!AC31</f>
        <v/>
      </c>
      <c r="K24" s="20" t="str">
        <f>'Fountain data'!AE31</f>
        <v/>
      </c>
      <c r="L24" s="3" t="str">
        <f>'Fountain data'!I31</f>
        <v>STABLE</v>
      </c>
      <c r="M24" s="3" t="str">
        <f>'Fountain data'!K31</f>
        <v>STABLE</v>
      </c>
      <c r="N24" s="3" t="str">
        <f>'Fountain data'!M31</f>
        <v/>
      </c>
      <c r="O24" s="3" t="str">
        <f>'Fountain data'!O31</f>
        <v/>
      </c>
      <c r="P24" s="16">
        <f>'Fountain data'!Q31</f>
        <v>92.45</v>
      </c>
      <c r="Q24" s="16">
        <f>'Fountain data'!S31</f>
        <v>100</v>
      </c>
      <c r="R24" s="19">
        <f>'Fountain data'!AG31</f>
        <v>5.4299999999999994E-2</v>
      </c>
      <c r="S24" s="4" t="str">
        <f>'Fountain data'!AH31</f>
        <v>BBB/Baa2</v>
      </c>
      <c r="T24" s="19">
        <f>'Fountain data'!AI31</f>
        <v>0.81699999999999984</v>
      </c>
      <c r="U24" s="21">
        <f>'Fountain data'!AJ31</f>
        <v>3.7</v>
      </c>
    </row>
    <row r="25" spans="1:21" s="22" customFormat="1" ht="16.5" x14ac:dyDescent="0.2">
      <c r="A25" s="9" t="s">
        <v>172</v>
      </c>
      <c r="B25" s="44" t="str">
        <f>'Fountain data'!C32</f>
        <v/>
      </c>
      <c r="C25" s="41"/>
      <c r="D25" s="16" t="str">
        <f>'Fountain data'!E32</f>
        <v/>
      </c>
      <c r="E25" s="3" t="str">
        <f>'Fountain data'!G32</f>
        <v/>
      </c>
      <c r="F25" s="16" t="str">
        <f>'Fountain data'!U32</f>
        <v/>
      </c>
      <c r="G25" s="15" t="str">
        <f>'Fountain data'!W32</f>
        <v/>
      </c>
      <c r="H25" s="15" t="str">
        <f>'Fountain data'!Y32</f>
        <v/>
      </c>
      <c r="I25" s="17" t="str">
        <f>'Fountain data'!AA32</f>
        <v/>
      </c>
      <c r="J25" s="18" t="str">
        <f>'Fountain data'!AC32</f>
        <v/>
      </c>
      <c r="K25" s="20" t="str">
        <f>'Fountain data'!AE32</f>
        <v/>
      </c>
      <c r="L25" s="3" t="str">
        <f>'Fountain data'!I32</f>
        <v/>
      </c>
      <c r="M25" s="3" t="str">
        <f>'Fountain data'!K32</f>
        <v/>
      </c>
      <c r="N25" s="3" t="str">
        <f>'Fountain data'!M32</f>
        <v/>
      </c>
      <c r="O25" s="3" t="str">
        <f>'Fountain data'!O32</f>
        <v/>
      </c>
      <c r="P25" s="16" t="str">
        <f>'Fountain data'!Q32</f>
        <v/>
      </c>
      <c r="Q25" s="16" t="str">
        <f>'Fountain data'!S32</f>
        <v/>
      </c>
      <c r="R25" s="19" t="str">
        <f>'Fountain data'!AG32</f>
        <v/>
      </c>
      <c r="S25" s="4" t="str">
        <f>'Fountain data'!AH32</f>
        <v/>
      </c>
      <c r="T25" s="19" t="str">
        <f>'Fountain data'!AI32</f>
        <v/>
      </c>
      <c r="U25" s="21" t="str">
        <f>'Fountain data'!AJ32</f>
        <v/>
      </c>
    </row>
    <row r="26" spans="1:21" ht="16.5" x14ac:dyDescent="0.2">
      <c r="A26" s="9" t="s">
        <v>162</v>
      </c>
      <c r="B26" s="44">
        <f>'Fountain data'!C33</f>
        <v>85</v>
      </c>
      <c r="C26" s="41">
        <v>2</v>
      </c>
      <c r="D26" s="16" t="str">
        <f>'Fountain data'!E33</f>
        <v/>
      </c>
      <c r="E26" s="3">
        <f>'Fountain data'!G33</f>
        <v>0.27527777777777801</v>
      </c>
      <c r="F26" s="16">
        <f>'Fountain data'!U33</f>
        <v>6.53</v>
      </c>
      <c r="G26" s="15" t="str">
        <f>'Fountain data'!W33</f>
        <v/>
      </c>
      <c r="H26" s="15" t="str">
        <f>'Fountain data'!Y33</f>
        <v/>
      </c>
      <c r="I26" s="17" t="str">
        <f>'Fountain data'!AA33</f>
        <v/>
      </c>
      <c r="J26" s="18" t="str">
        <f>'Fountain data'!AC33</f>
        <v/>
      </c>
      <c r="K26" s="20" t="str">
        <f>'Fountain data'!AE33</f>
        <v/>
      </c>
      <c r="L26" s="3" t="str">
        <f>'Fountain data'!I33</f>
        <v>STABLE</v>
      </c>
      <c r="M26" s="3" t="str">
        <f>'Fountain data'!K33</f>
        <v>STABLE</v>
      </c>
      <c r="N26" s="3" t="str">
        <f>'Fountain data'!M33</f>
        <v/>
      </c>
      <c r="O26" s="3" t="str">
        <f>'Fountain data'!O33</f>
        <v/>
      </c>
      <c r="P26" s="16">
        <f>'Fountain data'!Q33</f>
        <v>13.5</v>
      </c>
      <c r="Q26" s="16">
        <f>'Fountain data'!S33</f>
        <v>100</v>
      </c>
      <c r="R26" s="19">
        <f>'Fountain data'!AG33</f>
        <v>8.1600000000000006E-2</v>
      </c>
      <c r="S26" s="4" t="str">
        <f>'Fountain data'!AH33</f>
        <v>BBB+/Baa2</v>
      </c>
      <c r="T26" s="19">
        <f>'Fountain data'!AI33</f>
        <v>0.63300000000000001</v>
      </c>
      <c r="U26" s="21">
        <f>'Fountain data'!AJ33</f>
        <v>3.4</v>
      </c>
    </row>
    <row r="27" spans="1:21" ht="16.5" x14ac:dyDescent="0.2">
      <c r="A27" s="9" t="s">
        <v>163</v>
      </c>
      <c r="B27" s="44">
        <f>'Fountain data'!C34</f>
        <v>85</v>
      </c>
      <c r="C27" s="41">
        <v>2</v>
      </c>
      <c r="D27" s="16" t="str">
        <f>'Fountain data'!E34</f>
        <v/>
      </c>
      <c r="E27" s="3">
        <f>'Fountain data'!G34</f>
        <v>0.105277777777778</v>
      </c>
      <c r="F27" s="16">
        <f>'Fountain data'!U34</f>
        <v>56.82</v>
      </c>
      <c r="G27" s="15" t="str">
        <f>'Fountain data'!W34</f>
        <v/>
      </c>
      <c r="H27" s="15" t="str">
        <f>'Fountain data'!Y34</f>
        <v/>
      </c>
      <c r="I27" s="17" t="str">
        <f>'Fountain data'!AA34</f>
        <v/>
      </c>
      <c r="J27" s="18" t="str">
        <f>'Fountain data'!AC34</f>
        <v/>
      </c>
      <c r="K27" s="20" t="str">
        <f>'Fountain data'!AE34</f>
        <v/>
      </c>
      <c r="L27" s="3" t="str">
        <f>'Fountain data'!I34</f>
        <v>STABLE</v>
      </c>
      <c r="M27" s="3" t="str">
        <f>'Fountain data'!K34</f>
        <v>STABLE</v>
      </c>
      <c r="N27" s="3" t="str">
        <f>'Fountain data'!M34</f>
        <v/>
      </c>
      <c r="O27" s="3" t="str">
        <f>'Fountain data'!O34</f>
        <v/>
      </c>
      <c r="P27" s="16">
        <f>'Fountain data'!Q34</f>
        <v>69.2</v>
      </c>
      <c r="Q27" s="16">
        <f>'Fountain data'!S34</f>
        <v>100</v>
      </c>
      <c r="R27" s="19">
        <f>'Fountain data'!AG34</f>
        <v>5.79E-2</v>
      </c>
      <c r="S27" s="4" t="str">
        <f>'Fountain data'!AH34</f>
        <v>BBB+/Baa2</v>
      </c>
      <c r="T27" s="19">
        <f>'Fountain data'!AI34</f>
        <v>0.63300000000000001</v>
      </c>
      <c r="U27" s="21">
        <f>'Fountain data'!AJ34</f>
        <v>3.4</v>
      </c>
    </row>
    <row r="28" spans="1:21" ht="16.5" x14ac:dyDescent="0.2">
      <c r="A28" s="9" t="s">
        <v>132</v>
      </c>
      <c r="B28" s="44">
        <f>'Fountain data'!C35</f>
        <v>80.7</v>
      </c>
      <c r="C28" s="41">
        <v>1</v>
      </c>
      <c r="D28" s="16" t="str">
        <f>'Fountain data'!E35</f>
        <v/>
      </c>
      <c r="E28" s="3">
        <f>'Fountain data'!G35</f>
        <v>0.47899999999999998</v>
      </c>
      <c r="F28" s="16">
        <f>'Fountain data'!U35</f>
        <v>29.4</v>
      </c>
      <c r="G28" s="15" t="str">
        <f>'Fountain data'!W35</f>
        <v/>
      </c>
      <c r="H28" s="15" t="str">
        <f>'Fountain data'!Y35</f>
        <v/>
      </c>
      <c r="I28" s="17" t="str">
        <f>'Fountain data'!AA35</f>
        <v/>
      </c>
      <c r="J28" s="18" t="str">
        <f>'Fountain data'!AC35</f>
        <v/>
      </c>
      <c r="K28" s="20" t="str">
        <f>'Fountain data'!AE35</f>
        <v/>
      </c>
      <c r="L28" s="3" t="str">
        <f>'Fountain data'!I35</f>
        <v>STABLE</v>
      </c>
      <c r="M28" s="3" t="str">
        <f>'Fountain data'!K35</f>
        <v>STABLE</v>
      </c>
      <c r="N28" s="3" t="str">
        <f>'Fountain data'!M35</f>
        <v/>
      </c>
      <c r="O28" s="3" t="str">
        <f>'Fountain data'!O35</f>
        <v/>
      </c>
      <c r="P28" s="16">
        <f>'Fountain data'!Q35</f>
        <v>24.2</v>
      </c>
      <c r="Q28" s="16">
        <f>'Fountain data'!S35</f>
        <v>100</v>
      </c>
      <c r="R28" s="19">
        <f>'Fountain data'!AG35</f>
        <v>6.0400000000000002E-2</v>
      </c>
      <c r="S28" s="4" t="str">
        <f>'Fountain data'!AH35</f>
        <v>BBB</v>
      </c>
      <c r="T28" s="19">
        <f>'Fountain data'!AI35</f>
        <v>0.78</v>
      </c>
      <c r="U28" s="21">
        <f>'Fountain data'!AJ35</f>
        <v>1.1000000000000001</v>
      </c>
    </row>
    <row r="30" spans="1:21" x14ac:dyDescent="0.2">
      <c r="A30" s="45" t="s">
        <v>173</v>
      </c>
    </row>
    <row r="31" spans="1:21" x14ac:dyDescent="0.2">
      <c r="A31" s="45" t="s">
        <v>174</v>
      </c>
    </row>
    <row r="32" spans="1:21" x14ac:dyDescent="0.2">
      <c r="A32" s="45" t="s">
        <v>175</v>
      </c>
    </row>
    <row r="33" spans="1:6" x14ac:dyDescent="0.2">
      <c r="A33" s="45" t="s">
        <v>176</v>
      </c>
    </row>
    <row r="34" spans="1:6" x14ac:dyDescent="0.2">
      <c r="F34" s="1"/>
    </row>
  </sheetData>
  <mergeCells count="5">
    <mergeCell ref="B1:E1"/>
    <mergeCell ref="F1:K1"/>
    <mergeCell ref="L1:Q1"/>
    <mergeCell ref="R1:U1"/>
    <mergeCell ref="A2:A3"/>
  </mergeCells>
  <conditionalFormatting sqref="U4:U28">
    <cfRule type="expression" dxfId="62" priority="574">
      <formula>#REF!="R"</formula>
    </cfRule>
    <cfRule type="expression" dxfId="61" priority="575">
      <formula>#REF!="A"</formula>
    </cfRule>
    <cfRule type="expression" dxfId="60" priority="576">
      <formula>#REF!="G"</formula>
    </cfRule>
  </conditionalFormatting>
  <conditionalFormatting sqref="T17:T19">
    <cfRule type="expression" dxfId="59" priority="100">
      <formula>#REF!="R"</formula>
    </cfRule>
    <cfRule type="expression" dxfId="58" priority="101">
      <formula>#REF!="A"</formula>
    </cfRule>
    <cfRule type="expression" dxfId="57" priority="102">
      <formula>#REF!="G"</formula>
    </cfRule>
  </conditionalFormatting>
  <conditionalFormatting sqref="R17:R19">
    <cfRule type="expression" dxfId="56" priority="97">
      <formula>#REF!="R"</formula>
    </cfRule>
    <cfRule type="expression" dxfId="55" priority="98">
      <formula>#REF!="A"</formula>
    </cfRule>
    <cfRule type="expression" dxfId="54" priority="99">
      <formula>#REF!="G"</formula>
    </cfRule>
  </conditionalFormatting>
  <conditionalFormatting sqref="U24">
    <cfRule type="expression" dxfId="53" priority="85">
      <formula>#REF!="R"</formula>
    </cfRule>
    <cfRule type="expression" dxfId="52" priority="86">
      <formula>#REF!="A"</formula>
    </cfRule>
    <cfRule type="expression" dxfId="51" priority="87">
      <formula>#REF!="G"</formula>
    </cfRule>
  </conditionalFormatting>
  <conditionalFormatting sqref="U25">
    <cfRule type="expression" dxfId="50" priority="46">
      <formula>#REF!="R"</formula>
    </cfRule>
    <cfRule type="expression" dxfId="49" priority="47">
      <formula>#REF!="A"</formula>
    </cfRule>
    <cfRule type="expression" dxfId="48" priority="48">
      <formula>#REF!="G"</formula>
    </cfRule>
  </conditionalFormatting>
  <pageMargins left="0.25" right="0.25" top="0.75" bottom="0.75" header="0.3" footer="0.3"/>
  <pageSetup paperSize="8" scale="7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1" id="{C2E2D2FC-B5C2-4126-8D66-74D9000A8F7E}">
            <xm:f>'Fountain data'!P11="R"</xm:f>
            <x14:dxf>
              <fill>
                <patternFill>
                  <bgColor theme="7"/>
                </patternFill>
              </fill>
            </x14:dxf>
          </x14:cfRule>
          <x14:cfRule type="expression" priority="152" id="{910D16C3-F177-483A-807B-10510C43FFE7}">
            <xm:f>'Fountain data'!P11="A"</xm:f>
            <x14:dxf>
              <fill>
                <patternFill>
                  <bgColor theme="6"/>
                </patternFill>
              </fill>
            </x14:dxf>
          </x14:cfRule>
          <x14:cfRule type="expression" priority="153" id="{AA01200F-1125-4B74-9F08-154D6D20B80B}">
            <xm:f>'Fountain data'!P11="G"</xm:f>
            <x14:dxf>
              <fill>
                <patternFill>
                  <bgColor theme="5"/>
                </patternFill>
              </fill>
            </x14:dxf>
          </x14:cfRule>
          <xm:sqref>O4:O28</xm:sqref>
        </x14:conditionalFormatting>
        <x14:conditionalFormatting xmlns:xm="http://schemas.microsoft.com/office/excel/2006/main">
          <x14:cfRule type="expression" priority="124" id="{A1F50E8F-3F91-4CA0-8777-32B61075B025}">
            <xm:f>'Fountain data'!D11="R"</xm:f>
            <x14:dxf>
              <fill>
                <patternFill>
                  <bgColor theme="7"/>
                </patternFill>
              </fill>
            </x14:dxf>
          </x14:cfRule>
          <x14:cfRule type="expression" priority="125" id="{E08E6E6A-825C-41CD-B429-4940EE7D96FF}">
            <xm:f>'Fountain data'!D11="A"</xm:f>
            <x14:dxf>
              <fill>
                <patternFill>
                  <bgColor theme="6"/>
                </patternFill>
              </fill>
            </x14:dxf>
          </x14:cfRule>
          <x14:cfRule type="expression" priority="126" id="{B452AC47-1F45-4F4B-A221-00BD139C118F}">
            <xm:f>'Fountain data'!D11="G"</xm:f>
            <x14:dxf>
              <fill>
                <patternFill>
                  <bgColor theme="5"/>
                </patternFill>
              </fill>
            </x14:dxf>
          </x14:cfRule>
          <xm:sqref>P4:P28 B4:D28</xm:sqref>
        </x14:conditionalFormatting>
        <x14:conditionalFormatting xmlns:xm="http://schemas.microsoft.com/office/excel/2006/main">
          <x14:cfRule type="expression" priority="121" id="{0AF99945-A407-4343-825A-A211801BB957}">
            <xm:f>'Fountain data'!H11="R"</xm:f>
            <x14:dxf>
              <fill>
                <patternFill>
                  <bgColor theme="7"/>
                </patternFill>
              </fill>
            </x14:dxf>
          </x14:cfRule>
          <x14:cfRule type="expression" priority="122" id="{82FB7BD7-F3A0-48C7-82FC-BCB70D7DCA12}">
            <xm:f>'Fountain data'!H11="A"</xm:f>
            <x14:dxf>
              <fill>
                <patternFill>
                  <bgColor theme="6"/>
                </patternFill>
              </fill>
            </x14:dxf>
          </x14:cfRule>
          <x14:cfRule type="expression" priority="123" id="{B325F20E-9231-438E-8B59-CCDA07B5DB53}">
            <xm:f>'Fountain data'!H11="G"</xm:f>
            <x14:dxf>
              <fill>
                <patternFill>
                  <bgColor theme="5"/>
                </patternFill>
              </fill>
            </x14:dxf>
          </x14:cfRule>
          <xm:sqref>E4:E28 Q4:Q28</xm:sqref>
        </x14:conditionalFormatting>
        <x14:conditionalFormatting xmlns:xm="http://schemas.microsoft.com/office/excel/2006/main">
          <x14:cfRule type="expression" priority="115" id="{5D4CAD7F-0822-49F7-95F9-32C5ED095248}">
            <xm:f>'Fountain data'!J11="R"</xm:f>
            <x14:dxf>
              <fill>
                <patternFill>
                  <bgColor theme="7"/>
                </patternFill>
              </fill>
            </x14:dxf>
          </x14:cfRule>
          <x14:cfRule type="expression" priority="116" id="{7E439178-0470-41F9-A8CD-007B33528130}">
            <xm:f>'Fountain data'!J11="A"</xm:f>
            <x14:dxf>
              <fill>
                <patternFill>
                  <bgColor theme="6"/>
                </patternFill>
              </fill>
            </x14:dxf>
          </x14:cfRule>
          <x14:cfRule type="expression" priority="117" id="{9DA80349-FBD4-4B0D-BB36-ACC970EFBCD7}">
            <xm:f>'Fountain data'!J11="G"</xm:f>
            <x14:dxf>
              <fill>
                <patternFill>
                  <bgColor theme="5"/>
                </patternFill>
              </fill>
            </x14:dxf>
          </x14:cfRule>
          <xm:sqref>L26:L28 L4:L15 L17:L24</xm:sqref>
        </x14:conditionalFormatting>
        <x14:conditionalFormatting xmlns:xm="http://schemas.microsoft.com/office/excel/2006/main">
          <x14:cfRule type="expression" priority="109" id="{58E77C30-A2BF-47D4-88B4-3F082779C5D6}">
            <xm:f>'Fountain data'!K11="R"</xm:f>
            <x14:dxf>
              <fill>
                <patternFill>
                  <bgColor theme="7"/>
                </patternFill>
              </fill>
            </x14:dxf>
          </x14:cfRule>
          <x14:cfRule type="expression" priority="110" id="{210101CE-F26A-4A44-9F78-EAB1C61C2A0D}">
            <xm:f>'Fountain data'!K11="A"</xm:f>
            <x14:dxf>
              <fill>
                <patternFill>
                  <bgColor theme="6"/>
                </patternFill>
              </fill>
            </x14:dxf>
          </x14:cfRule>
          <x14:cfRule type="expression" priority="111" id="{1AFC918A-2A0D-4315-9841-0D2AB5FF0987}">
            <xm:f>'Fountain data'!K11="G"</xm:f>
            <x14:dxf>
              <fill>
                <patternFill>
                  <bgColor theme="5"/>
                </patternFill>
              </fill>
            </x14:dxf>
          </x14:cfRule>
          <xm:sqref>L25:M25 M4:M28 L16</xm:sqref>
        </x14:conditionalFormatting>
        <x14:conditionalFormatting xmlns:xm="http://schemas.microsoft.com/office/excel/2006/main">
          <x14:cfRule type="expression" priority="106" id="{FE2CEF61-4A09-451A-A182-77225FB0FE2A}">
            <xm:f>'Fountain data'!N11="R"</xm:f>
            <x14:dxf>
              <fill>
                <patternFill>
                  <bgColor theme="7"/>
                </patternFill>
              </fill>
            </x14:dxf>
          </x14:cfRule>
          <x14:cfRule type="expression" priority="107" id="{DECD74C1-008B-411F-B500-331ECBDEC458}">
            <xm:f>'Fountain data'!N11="A"</xm:f>
            <x14:dxf>
              <fill>
                <patternFill>
                  <bgColor theme="6"/>
                </patternFill>
              </fill>
            </x14:dxf>
          </x14:cfRule>
          <x14:cfRule type="expression" priority="108" id="{0A9E250F-8C82-4F55-A93F-5B22D1E4B32A}">
            <xm:f>'Fountain data'!N11="G"</xm:f>
            <x14:dxf>
              <fill>
                <patternFill>
                  <bgColor theme="5"/>
                </patternFill>
              </fill>
            </x14:dxf>
          </x14:cfRule>
          <xm:sqref>N4:N28</xm:sqref>
        </x14:conditionalFormatting>
        <x14:conditionalFormatting xmlns:xm="http://schemas.microsoft.com/office/excel/2006/main">
          <x14:cfRule type="expression" priority="232" id="{40E2E7C6-0466-46AF-85A5-A18D7D3EA53D}">
            <xm:f>'Fountain data'!V11="R"</xm:f>
            <x14:dxf>
              <fill>
                <patternFill>
                  <bgColor theme="7"/>
                </patternFill>
              </fill>
            </x14:dxf>
          </x14:cfRule>
          <x14:cfRule type="expression" priority="233" id="{66ED0FEA-36C0-45C6-8FC0-2EF7AF41835B}">
            <xm:f>'Fountain data'!V11="A"</xm:f>
            <x14:dxf>
              <fill>
                <patternFill>
                  <bgColor theme="6"/>
                </patternFill>
              </fill>
            </x14:dxf>
          </x14:cfRule>
          <x14:cfRule type="expression" priority="234" id="{E3A7D28A-ACF1-452A-AFF3-CAA717667561}">
            <xm:f>'Fountain data'!V11="G"</xm:f>
            <x14:dxf>
              <fill>
                <patternFill>
                  <bgColor theme="5"/>
                </patternFill>
              </fill>
            </x14:dxf>
          </x14:cfRule>
          <xm:sqref>R4:T28 F4:F28</xm:sqref>
        </x14:conditionalFormatting>
        <x14:conditionalFormatting xmlns:xm="http://schemas.microsoft.com/office/excel/2006/main">
          <x14:cfRule type="expression" priority="265" id="{40E2E7C6-0466-46AF-85A5-A18D7D3EA53D}">
            <xm:f>'Fountain data'!X11="R"</xm:f>
            <x14:dxf>
              <fill>
                <patternFill>
                  <bgColor theme="7"/>
                </patternFill>
              </fill>
            </x14:dxf>
          </x14:cfRule>
          <x14:cfRule type="expression" priority="266" id="{66ED0FEA-36C0-45C6-8FC0-2EF7AF41835B}">
            <xm:f>'Fountain data'!X11="A"</xm:f>
            <x14:dxf>
              <fill>
                <patternFill>
                  <bgColor theme="6"/>
                </patternFill>
              </fill>
            </x14:dxf>
          </x14:cfRule>
          <x14:cfRule type="expression" priority="267" id="{E3A7D28A-ACF1-452A-AFF3-CAA717667561}">
            <xm:f>'Fountain data'!X11="G"</xm:f>
            <x14:dxf>
              <fill>
                <patternFill>
                  <bgColor theme="5"/>
                </patternFill>
              </fill>
            </x14:dxf>
          </x14:cfRule>
          <xm:sqref>G4:G28</xm:sqref>
        </x14:conditionalFormatting>
        <x14:conditionalFormatting xmlns:xm="http://schemas.microsoft.com/office/excel/2006/main">
          <x14:cfRule type="expression" priority="301" id="{40E2E7C6-0466-46AF-85A5-A18D7D3EA53D}">
            <xm:f>'Fountain data'!Z11="R"</xm:f>
            <x14:dxf>
              <fill>
                <patternFill>
                  <bgColor theme="7"/>
                </patternFill>
              </fill>
            </x14:dxf>
          </x14:cfRule>
          <x14:cfRule type="expression" priority="302" id="{66ED0FEA-36C0-45C6-8FC0-2EF7AF41835B}">
            <xm:f>'Fountain data'!Z11="A"</xm:f>
            <x14:dxf>
              <fill>
                <patternFill>
                  <bgColor theme="6"/>
                </patternFill>
              </fill>
            </x14:dxf>
          </x14:cfRule>
          <x14:cfRule type="expression" priority="303" id="{E3A7D28A-ACF1-452A-AFF3-CAA717667561}">
            <xm:f>'Fountain data'!Z11="G"</xm:f>
            <x14:dxf>
              <fill>
                <patternFill>
                  <bgColor theme="5"/>
                </patternFill>
              </fill>
            </x14:dxf>
          </x14:cfRule>
          <xm:sqref>H4:H28</xm:sqref>
        </x14:conditionalFormatting>
        <x14:conditionalFormatting xmlns:xm="http://schemas.microsoft.com/office/excel/2006/main">
          <x14:cfRule type="expression" priority="340" id="{40E2E7C6-0466-46AF-85A5-A18D7D3EA53D}">
            <xm:f>'Fountain data'!AB11="R"</xm:f>
            <x14:dxf>
              <fill>
                <patternFill>
                  <bgColor theme="7"/>
                </patternFill>
              </fill>
            </x14:dxf>
          </x14:cfRule>
          <x14:cfRule type="expression" priority="341" id="{66ED0FEA-36C0-45C6-8FC0-2EF7AF41835B}">
            <xm:f>'Fountain data'!AB11="A"</xm:f>
            <x14:dxf>
              <fill>
                <patternFill>
                  <bgColor theme="6"/>
                </patternFill>
              </fill>
            </x14:dxf>
          </x14:cfRule>
          <x14:cfRule type="expression" priority="342" id="{E3A7D28A-ACF1-452A-AFF3-CAA717667561}">
            <xm:f>'Fountain data'!AB11="G"</xm:f>
            <x14:dxf>
              <fill>
                <patternFill>
                  <bgColor theme="5"/>
                </patternFill>
              </fill>
            </x14:dxf>
          </x14:cfRule>
          <xm:sqref>I28:J28 I4:I28</xm:sqref>
        </x14:conditionalFormatting>
        <x14:conditionalFormatting xmlns:xm="http://schemas.microsoft.com/office/excel/2006/main">
          <x14:cfRule type="expression" priority="382" id="{40E2E7C6-0466-46AF-85A5-A18D7D3EA53D}">
            <xm:f>'Fountain data'!AD11="R"</xm:f>
            <x14:dxf>
              <fill>
                <patternFill>
                  <bgColor theme="7"/>
                </patternFill>
              </fill>
            </x14:dxf>
          </x14:cfRule>
          <x14:cfRule type="expression" priority="383" id="{66ED0FEA-36C0-45C6-8FC0-2EF7AF41835B}">
            <xm:f>'Fountain data'!AD11="A"</xm:f>
            <x14:dxf>
              <fill>
                <patternFill>
                  <bgColor theme="6"/>
                </patternFill>
              </fill>
            </x14:dxf>
          </x14:cfRule>
          <x14:cfRule type="expression" priority="384" id="{E3A7D28A-ACF1-452A-AFF3-CAA717667561}">
            <xm:f>'Fountain data'!AD11="G"</xm:f>
            <x14:dxf>
              <fill>
                <patternFill>
                  <bgColor theme="5"/>
                </patternFill>
              </fill>
            </x14:dxf>
          </x14:cfRule>
          <xm:sqref>J4:J28</xm:sqref>
        </x14:conditionalFormatting>
        <x14:conditionalFormatting xmlns:xm="http://schemas.microsoft.com/office/excel/2006/main">
          <x14:cfRule type="expression" priority="430" id="{40E2E7C6-0466-46AF-85A5-A18D7D3EA53D}">
            <xm:f>'Fountain data'!AF11="R"</xm:f>
            <x14:dxf>
              <fill>
                <patternFill>
                  <bgColor theme="7"/>
                </patternFill>
              </fill>
            </x14:dxf>
          </x14:cfRule>
          <x14:cfRule type="expression" priority="431" id="{66ED0FEA-36C0-45C6-8FC0-2EF7AF41835B}">
            <xm:f>'Fountain data'!AF11="A"</xm:f>
            <x14:dxf>
              <fill>
                <patternFill>
                  <bgColor theme="6"/>
                </patternFill>
              </fill>
            </x14:dxf>
          </x14:cfRule>
          <x14:cfRule type="expression" priority="432" id="{E3A7D28A-ACF1-452A-AFF3-CAA717667561}">
            <xm:f>'Fountain data'!AF11="G"</xm:f>
            <x14:dxf>
              <fill>
                <patternFill>
                  <bgColor theme="5"/>
                </patternFill>
              </fill>
            </x14:dxf>
          </x14:cfRule>
          <xm:sqref>K4:K28</xm:sqref>
        </x14:conditionalFormatting>
        <x14:conditionalFormatting xmlns:xm="http://schemas.microsoft.com/office/excel/2006/main">
          <x14:cfRule type="expression" priority="1024" id="{5D4CAD7F-0822-49F7-95F9-32C5ED095248}">
            <xm:f>'Fountain data'!J26="R"</xm:f>
            <x14:dxf>
              <fill>
                <patternFill>
                  <bgColor theme="7"/>
                </patternFill>
              </fill>
            </x14:dxf>
          </x14:cfRule>
          <x14:cfRule type="expression" priority="1025" id="{7E439178-0470-41F9-A8CD-007B33528130}">
            <xm:f>'Fountain data'!J26="A"</xm:f>
            <x14:dxf>
              <fill>
                <patternFill>
                  <bgColor theme="6"/>
                </patternFill>
              </fill>
            </x14:dxf>
          </x14:cfRule>
          <x14:cfRule type="expression" priority="1026" id="{9DA80349-FBD4-4B0D-BB36-ACC970EFBCD7}">
            <xm:f>'Fountain data'!J26="G"</xm:f>
            <x14:dxf>
              <fill>
                <patternFill>
                  <bgColor theme="5"/>
                </patternFill>
              </fill>
            </x14:dxf>
          </x14:cfRule>
          <xm:sqref>L26:L28 L21:L23</xm:sqref>
        </x14:conditionalFormatting>
        <x14:conditionalFormatting xmlns:xm="http://schemas.microsoft.com/office/excel/2006/main">
          <x14:cfRule type="expression" priority="1315" id="{5D4CAD7F-0822-49F7-95F9-32C5ED095248}">
            <xm:f>'Fountain data'!J30="R"</xm:f>
            <x14:dxf>
              <fill>
                <patternFill>
                  <bgColor theme="7"/>
                </patternFill>
              </fill>
            </x14:dxf>
          </x14:cfRule>
          <x14:cfRule type="expression" priority="1316" id="{7E439178-0470-41F9-A8CD-007B33528130}">
            <xm:f>'Fountain data'!J30="A"</xm:f>
            <x14:dxf>
              <fill>
                <patternFill>
                  <bgColor theme="6"/>
                </patternFill>
              </fill>
            </x14:dxf>
          </x14:cfRule>
          <x14:cfRule type="expression" priority="1317" id="{9DA80349-FBD4-4B0D-BB36-ACC970EFBCD7}">
            <xm:f>'Fountain data'!J30="G"</xm:f>
            <x14:dxf>
              <fill>
                <patternFill>
                  <bgColor theme="5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1549" id="{5D4CAD7F-0822-49F7-95F9-32C5ED095248}">
            <xm:f>'Fountain data'!J14="R"</xm:f>
            <x14:dxf>
              <fill>
                <patternFill>
                  <bgColor theme="7"/>
                </patternFill>
              </fill>
            </x14:dxf>
          </x14:cfRule>
          <x14:cfRule type="expression" priority="1550" id="{7E439178-0470-41F9-A8CD-007B33528130}">
            <xm:f>'Fountain data'!J14="A"</xm:f>
            <x14:dxf>
              <fill>
                <patternFill>
                  <bgColor theme="6"/>
                </patternFill>
              </fill>
            </x14:dxf>
          </x14:cfRule>
          <x14:cfRule type="expression" priority="1551" id="{9DA80349-FBD4-4B0D-BB36-ACC970EFBCD7}">
            <xm:f>'Fountain data'!J14="G"</xm:f>
            <x14:dxf>
              <fill>
                <patternFill>
                  <bgColor theme="5"/>
                </patternFill>
              </fill>
            </x14:dxf>
          </x14:cfRule>
          <xm:sqref>L8:L15 L17:L19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10</vt:i4>
      </vt:variant>
    </vt:vector>
  </HeadingPairs>
  <TitlesOfParts>
    <vt:vector size="13" baseType="lpstr">
      <vt:lpstr>Fountain data</vt:lpstr>
      <vt:lpstr>Performance Table</vt:lpstr>
      <vt:lpstr>Charts&gt;&gt;</vt:lpstr>
      <vt:lpstr>SIM score</vt:lpstr>
      <vt:lpstr>Internal sewer flooding</vt:lpstr>
      <vt:lpstr>Water supply interruptions</vt:lpstr>
      <vt:lpstr>Greenhouse gas emissions</vt:lpstr>
      <vt:lpstr>Pollution incidents (sewerage)</vt:lpstr>
      <vt:lpstr>Serious pollution (sewerage)</vt:lpstr>
      <vt:lpstr>Discharge permit compliance</vt:lpstr>
      <vt:lpstr>Satisfactory sludge disposal</vt:lpstr>
      <vt:lpstr>Leakage</vt:lpstr>
      <vt:lpstr>Security of supply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2015-08-14T13:55:41Z</dcterms:created>
  <dcterms:modified xsi:type="dcterms:W3CDTF">2015-09-15T15:07:18Z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