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bble.live.sharepoint.ofwat.net/Programmes/FinandGov/Industry Structures/SWT - BWH/Published spreadsheets/"/>
    </mc:Choice>
  </mc:AlternateContent>
  <bookViews>
    <workbookView xWindow="0" yWindow="108" windowWidth="19440" windowHeight="6720" tabRatio="793" activeTab="3"/>
  </bookViews>
  <sheets>
    <sheet name="Cover" sheetId="18" r:id="rId1"/>
    <sheet name="Summary and control" sheetId="19" r:id="rId2"/>
    <sheet name="Scenario calcs &gt;&gt;" sheetId="27" r:id="rId3"/>
    <sheet name="Scenarios impacts" sheetId="12" r:id="rId4"/>
    <sheet name="Changes matrix" sheetId="14" r:id="rId5"/>
    <sheet name="Water Quality Contacts (ben)" sheetId="1" r:id="rId6"/>
    <sheet name="Water Quality Contacts (det)" sheetId="22" r:id="rId7"/>
    <sheet name="Supply Interruptions (ben)" sheetId="4" r:id="rId8"/>
    <sheet name="Supply Interruptions (det)" sheetId="23" r:id="rId9"/>
    <sheet name="Supporting calcs &gt;&gt;" sheetId="24" r:id="rId10"/>
    <sheet name="Non Standard Calculations " sheetId="9" r:id="rId11"/>
    <sheet name="Data &gt;&gt;" sheetId="3" r:id="rId12"/>
    <sheet name="Data" sheetId="20" r:id="rId13"/>
    <sheet name="Contacts data" sheetId="25" r:id="rId14"/>
  </sheets>
  <externalReferences>
    <externalReference r:id="rId15"/>
    <externalReference r:id="rId16"/>
  </externalReferences>
  <definedNames>
    <definedName name="Baseyear" localSheetId="8">#REF!</definedName>
    <definedName name="Baseyear" localSheetId="6">#REF!</definedName>
    <definedName name="Baseyear">#REF!</definedName>
    <definedName name="CoName" localSheetId="8">#REF!</definedName>
    <definedName name="CoName" localSheetId="6">#REF!</definedName>
    <definedName name="CoName">#REF!</definedName>
    <definedName name="discount_rate">'Summary and control'!$C$15</definedName>
    <definedName name="IDoK_submissions_for_claim_under_RCC4" localSheetId="8">#REF!</definedName>
    <definedName name="IDoK_submissions_for_claim_under_RCC4" localSheetId="6">#REF!</definedName>
    <definedName name="IDoK_submissions_for_claim_under_RCC4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"11/25/2013 09:29:28"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st_all_companies">[1]Other_Inputs!$D$14:$U$14</definedName>
    <definedName name="max_mean">'[2]Summary and control'!$C$18</definedName>
    <definedName name="reward_rate">'[2]Summary and control'!$C$12</definedName>
    <definedName name="SI_adjustment">'Summary and control'!$C$64:$C$81</definedName>
    <definedName name="SIM_cap">'[2]Summary and control'!$C$13</definedName>
    <definedName name="SIM_floor">'[2]Summary and control'!$C$14</definedName>
    <definedName name="start_diff">'[2]Summary and control'!$C$19</definedName>
    <definedName name="year_1">'Summary and control'!$C$16</definedName>
    <definedName name="yt_PR19">'Summary and control'!#REF!</definedName>
  </definedNames>
  <calcPr calcId="152511"/>
</workbook>
</file>

<file path=xl/calcChain.xml><?xml version="1.0" encoding="utf-8"?>
<calcChain xmlns="http://schemas.openxmlformats.org/spreadsheetml/2006/main">
  <c r="G23" i="19" l="1"/>
  <c r="E23" i="19"/>
  <c r="E122" i="20"/>
  <c r="D122" i="20"/>
  <c r="C11" i="23"/>
  <c r="C11" i="22" l="1"/>
  <c r="J26" i="25"/>
  <c r="I26" i="25"/>
  <c r="H26" i="25"/>
  <c r="G26" i="25"/>
  <c r="F26" i="25"/>
  <c r="E26" i="25"/>
  <c r="D26" i="25"/>
  <c r="C26" i="25"/>
  <c r="J25" i="25"/>
  <c r="I25" i="25"/>
  <c r="H25" i="25"/>
  <c r="G25" i="25"/>
  <c r="F25" i="25"/>
  <c r="E25" i="25"/>
  <c r="D25" i="25"/>
  <c r="C25" i="25"/>
  <c r="J24" i="25"/>
  <c r="I24" i="25"/>
  <c r="H24" i="25"/>
  <c r="G24" i="25"/>
  <c r="F24" i="25"/>
  <c r="E24" i="25"/>
  <c r="D24" i="25"/>
  <c r="C24" i="25"/>
  <c r="J23" i="25"/>
  <c r="I23" i="25"/>
  <c r="H23" i="25"/>
  <c r="G23" i="25"/>
  <c r="F23" i="25"/>
  <c r="E23" i="25"/>
  <c r="D23" i="25"/>
  <c r="C23" i="25"/>
  <c r="J22" i="25"/>
  <c r="I22" i="25"/>
  <c r="H22" i="25"/>
  <c r="G22" i="25"/>
  <c r="F22" i="25"/>
  <c r="E22" i="25"/>
  <c r="D22" i="25"/>
  <c r="C22" i="25"/>
  <c r="J21" i="25"/>
  <c r="I21" i="25"/>
  <c r="H21" i="25"/>
  <c r="G21" i="25"/>
  <c r="F21" i="25"/>
  <c r="E21" i="25"/>
  <c r="D21" i="25"/>
  <c r="C21" i="25"/>
  <c r="J20" i="25"/>
  <c r="I20" i="25"/>
  <c r="H20" i="25"/>
  <c r="G20" i="25"/>
  <c r="F20" i="25"/>
  <c r="E20" i="25"/>
  <c r="D20" i="25"/>
  <c r="C20" i="25"/>
  <c r="J19" i="25"/>
  <c r="I19" i="25"/>
  <c r="H19" i="25"/>
  <c r="G19" i="25"/>
  <c r="F19" i="25"/>
  <c r="E19" i="25"/>
  <c r="D19" i="25"/>
  <c r="C19" i="25"/>
  <c r="J18" i="25"/>
  <c r="I18" i="25"/>
  <c r="H18" i="25"/>
  <c r="G18" i="25"/>
  <c r="F18" i="25"/>
  <c r="E18" i="25"/>
  <c r="D18" i="25"/>
  <c r="C18" i="25"/>
  <c r="J17" i="25"/>
  <c r="I17" i="25"/>
  <c r="H17" i="25"/>
  <c r="G17" i="25"/>
  <c r="F17" i="25"/>
  <c r="E17" i="25"/>
  <c r="D17" i="25"/>
  <c r="C17" i="25"/>
  <c r="J16" i="25"/>
  <c r="I16" i="25"/>
  <c r="H16" i="25"/>
  <c r="G16" i="25"/>
  <c r="F16" i="25"/>
  <c r="E16" i="25"/>
  <c r="D16" i="25"/>
  <c r="C16" i="25"/>
  <c r="J15" i="25"/>
  <c r="I15" i="25"/>
  <c r="H15" i="25"/>
  <c r="G15" i="25"/>
  <c r="F15" i="25"/>
  <c r="E15" i="25"/>
  <c r="D15" i="25"/>
  <c r="C15" i="25"/>
  <c r="J14" i="25"/>
  <c r="I14" i="25"/>
  <c r="H14" i="25"/>
  <c r="G14" i="25"/>
  <c r="F14" i="25"/>
  <c r="E14" i="25"/>
  <c r="D14" i="25"/>
  <c r="C14" i="25"/>
  <c r="J13" i="25"/>
  <c r="I13" i="25"/>
  <c r="H13" i="25"/>
  <c r="G13" i="25"/>
  <c r="F13" i="25"/>
  <c r="E13" i="25"/>
  <c r="D13" i="25"/>
  <c r="C13" i="25"/>
  <c r="J12" i="25"/>
  <c r="I12" i="25"/>
  <c r="H12" i="25"/>
  <c r="G12" i="25"/>
  <c r="F12" i="25"/>
  <c r="E12" i="25"/>
  <c r="D12" i="25"/>
  <c r="C12" i="25"/>
  <c r="J11" i="25"/>
  <c r="I11" i="25"/>
  <c r="H11" i="25"/>
  <c r="G11" i="25"/>
  <c r="F11" i="25"/>
  <c r="E11" i="25"/>
  <c r="D11" i="25"/>
  <c r="C11" i="25"/>
  <c r="J10" i="25"/>
  <c r="I10" i="25"/>
  <c r="H10" i="25"/>
  <c r="G10" i="25"/>
  <c r="F10" i="25"/>
  <c r="E10" i="25"/>
  <c r="D10" i="25"/>
  <c r="C10" i="25"/>
  <c r="J9" i="25"/>
  <c r="I9" i="25"/>
  <c r="H9" i="25"/>
  <c r="G9" i="25"/>
  <c r="F9" i="25"/>
  <c r="C7" i="14" l="1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B10" i="14"/>
  <c r="G10" i="14"/>
  <c r="B11" i="14"/>
  <c r="B12" i="14"/>
  <c r="B13" i="14"/>
  <c r="B14" i="14"/>
  <c r="B15" i="14"/>
  <c r="B16" i="14"/>
  <c r="E16" i="14"/>
  <c r="B17" i="14"/>
  <c r="B18" i="14"/>
  <c r="B19" i="14"/>
  <c r="B20" i="14"/>
  <c r="I20" i="14"/>
  <c r="B21" i="14"/>
  <c r="B22" i="14"/>
  <c r="B23" i="14"/>
  <c r="B24" i="14"/>
  <c r="B25" i="14"/>
  <c r="B26" i="14"/>
  <c r="G26" i="14"/>
  <c r="K26" i="14"/>
  <c r="J26" i="14"/>
  <c r="I26" i="14"/>
  <c r="H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F10" i="14"/>
  <c r="E10" i="14"/>
  <c r="D10" i="14"/>
  <c r="C10" i="14"/>
  <c r="K9" i="14"/>
  <c r="J9" i="14"/>
  <c r="I9" i="14"/>
  <c r="H9" i="14"/>
  <c r="G9" i="14"/>
  <c r="F9" i="14"/>
  <c r="B59" i="23"/>
  <c r="E116" i="20"/>
  <c r="AI26" i="4" s="1"/>
  <c r="D116" i="20"/>
  <c r="AH26" i="4" s="1"/>
  <c r="B80" i="23" l="1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8" i="23"/>
  <c r="E42" i="23"/>
  <c r="E80" i="23" s="1"/>
  <c r="D42" i="23"/>
  <c r="D80" i="23" s="1"/>
  <c r="C42" i="23"/>
  <c r="C80" i="23" s="1"/>
  <c r="E41" i="23"/>
  <c r="E79" i="23" s="1"/>
  <c r="D41" i="23"/>
  <c r="D79" i="23" s="1"/>
  <c r="C41" i="23"/>
  <c r="C79" i="23" s="1"/>
  <c r="E40" i="23"/>
  <c r="E78" i="23" s="1"/>
  <c r="D40" i="23"/>
  <c r="D78" i="23" s="1"/>
  <c r="C40" i="23"/>
  <c r="C78" i="23" s="1"/>
  <c r="E39" i="23"/>
  <c r="E77" i="23" s="1"/>
  <c r="D39" i="23"/>
  <c r="D77" i="23" s="1"/>
  <c r="C39" i="23"/>
  <c r="C77" i="23" s="1"/>
  <c r="E38" i="23"/>
  <c r="E76" i="23" s="1"/>
  <c r="D38" i="23"/>
  <c r="D76" i="23" s="1"/>
  <c r="C38" i="23"/>
  <c r="AL37" i="23"/>
  <c r="AJ37" i="23"/>
  <c r="AI37" i="23"/>
  <c r="AG37" i="23"/>
  <c r="E37" i="23"/>
  <c r="E75" i="23" s="1"/>
  <c r="D37" i="23"/>
  <c r="D75" i="23" s="1"/>
  <c r="C37" i="23"/>
  <c r="C75" i="23" s="1"/>
  <c r="AL36" i="23"/>
  <c r="AJ36" i="23"/>
  <c r="AI36" i="23"/>
  <c r="AH36" i="23"/>
  <c r="AG36" i="23"/>
  <c r="E36" i="23"/>
  <c r="E74" i="23" s="1"/>
  <c r="D36" i="23"/>
  <c r="D74" i="23" s="1"/>
  <c r="C36" i="23"/>
  <c r="C74" i="23" s="1"/>
  <c r="AL35" i="23"/>
  <c r="AJ35" i="23"/>
  <c r="AI35" i="23"/>
  <c r="AH35" i="23"/>
  <c r="AG35" i="23"/>
  <c r="E35" i="23"/>
  <c r="E73" i="23" s="1"/>
  <c r="D35" i="23"/>
  <c r="D73" i="23" s="1"/>
  <c r="C35" i="23"/>
  <c r="C73" i="23" s="1"/>
  <c r="AL34" i="23"/>
  <c r="AJ34" i="23"/>
  <c r="AI34" i="23"/>
  <c r="AH34" i="23"/>
  <c r="AG34" i="23"/>
  <c r="E34" i="23"/>
  <c r="D34" i="23"/>
  <c r="C34" i="23"/>
  <c r="AL33" i="23"/>
  <c r="AJ33" i="23"/>
  <c r="AI33" i="23"/>
  <c r="AH33" i="23"/>
  <c r="AG33" i="23"/>
  <c r="E33" i="23"/>
  <c r="E71" i="23" s="1"/>
  <c r="D33" i="23"/>
  <c r="D71" i="23" s="1"/>
  <c r="C33" i="23"/>
  <c r="C71" i="23" s="1"/>
  <c r="AL32" i="23"/>
  <c r="AJ32" i="23"/>
  <c r="AI32" i="23"/>
  <c r="AH32" i="23"/>
  <c r="AG32" i="23"/>
  <c r="E32" i="23"/>
  <c r="E70" i="23" s="1"/>
  <c r="D32" i="23"/>
  <c r="D70" i="23" s="1"/>
  <c r="C32" i="23"/>
  <c r="C70" i="23" s="1"/>
  <c r="AL31" i="23"/>
  <c r="AJ31" i="23"/>
  <c r="AI31" i="23"/>
  <c r="AH31" i="23"/>
  <c r="E31" i="23"/>
  <c r="E69" i="23" s="1"/>
  <c r="D31" i="23"/>
  <c r="D69" i="23" s="1"/>
  <c r="C31" i="23"/>
  <c r="C69" i="23" s="1"/>
  <c r="AL30" i="23"/>
  <c r="AJ30" i="23"/>
  <c r="AI30" i="23"/>
  <c r="AH30" i="23"/>
  <c r="AG30" i="23"/>
  <c r="E30" i="23"/>
  <c r="E68" i="23" s="1"/>
  <c r="D30" i="23"/>
  <c r="D68" i="23" s="1"/>
  <c r="C30" i="23"/>
  <c r="C68" i="23" s="1"/>
  <c r="AL29" i="23"/>
  <c r="AJ29" i="23"/>
  <c r="AI29" i="23"/>
  <c r="AH29" i="23"/>
  <c r="AG29" i="23"/>
  <c r="E29" i="23"/>
  <c r="E67" i="23" s="1"/>
  <c r="D29" i="23"/>
  <c r="D67" i="23" s="1"/>
  <c r="C29" i="23"/>
  <c r="C67" i="23" s="1"/>
  <c r="AL28" i="23"/>
  <c r="AJ28" i="23"/>
  <c r="AI28" i="23"/>
  <c r="AH28" i="23"/>
  <c r="AG28" i="23"/>
  <c r="E28" i="23"/>
  <c r="E66" i="23" s="1"/>
  <c r="D28" i="23"/>
  <c r="D66" i="23" s="1"/>
  <c r="C28" i="23"/>
  <c r="C66" i="23" s="1"/>
  <c r="AL27" i="23"/>
  <c r="AJ27" i="23"/>
  <c r="AI27" i="23"/>
  <c r="AH27" i="23"/>
  <c r="AG27" i="23"/>
  <c r="E27" i="23"/>
  <c r="E65" i="23" s="1"/>
  <c r="D27" i="23"/>
  <c r="D65" i="23" s="1"/>
  <c r="C27" i="23"/>
  <c r="C65" i="23" s="1"/>
  <c r="AJ26" i="23"/>
  <c r="AI26" i="23"/>
  <c r="AH26" i="23"/>
  <c r="E26" i="23"/>
  <c r="E64" i="23" s="1"/>
  <c r="D26" i="23"/>
  <c r="D64" i="23" s="1"/>
  <c r="C26" i="23"/>
  <c r="C64" i="23" s="1"/>
  <c r="AL25" i="23"/>
  <c r="AJ25" i="23"/>
  <c r="AI25" i="23"/>
  <c r="AH25" i="23"/>
  <c r="AG25" i="23"/>
  <c r="E25" i="23"/>
  <c r="E63" i="23" s="1"/>
  <c r="D25" i="23"/>
  <c r="D63" i="23" s="1"/>
  <c r="C25" i="23"/>
  <c r="C63" i="23" s="1"/>
  <c r="AL24" i="23"/>
  <c r="AJ24" i="23"/>
  <c r="AG24" i="23"/>
  <c r="E24" i="23"/>
  <c r="E62" i="23" s="1"/>
  <c r="D24" i="23"/>
  <c r="C24" i="23"/>
  <c r="AL23" i="23"/>
  <c r="AJ23" i="23"/>
  <c r="AI23" i="23"/>
  <c r="AH23" i="23"/>
  <c r="AG23" i="23"/>
  <c r="E23" i="23"/>
  <c r="E61" i="23" s="1"/>
  <c r="D23" i="23"/>
  <c r="D61" i="23" s="1"/>
  <c r="C23" i="23"/>
  <c r="C61" i="23" s="1"/>
  <c r="AL22" i="23"/>
  <c r="AJ22" i="23"/>
  <c r="AG22" i="23"/>
  <c r="E22" i="23"/>
  <c r="E60" i="23" s="1"/>
  <c r="D22" i="23"/>
  <c r="D60" i="23" s="1"/>
  <c r="C22" i="23"/>
  <c r="C60" i="23" s="1"/>
  <c r="AL21" i="23"/>
  <c r="AJ21" i="23"/>
  <c r="AI21" i="23"/>
  <c r="AH21" i="23"/>
  <c r="AG21" i="23"/>
  <c r="E21" i="23"/>
  <c r="E59" i="23" s="1"/>
  <c r="D21" i="23"/>
  <c r="D59" i="23" s="1"/>
  <c r="C21" i="23"/>
  <c r="AL20" i="23"/>
  <c r="AJ20" i="23"/>
  <c r="AI20" i="23"/>
  <c r="AH20" i="23"/>
  <c r="AG20" i="23"/>
  <c r="E20" i="23"/>
  <c r="E58" i="23" s="1"/>
  <c r="D20" i="23"/>
  <c r="D58" i="23" s="1"/>
  <c r="C20" i="23"/>
  <c r="C58" i="23" s="1"/>
  <c r="C10" i="23"/>
  <c r="C9" i="23"/>
  <c r="I24" i="23" l="1"/>
  <c r="I60" i="23"/>
  <c r="I21" i="23"/>
  <c r="C59" i="23"/>
  <c r="I59" i="23" s="1"/>
  <c r="I30" i="23"/>
  <c r="I67" i="23"/>
  <c r="I68" i="23"/>
  <c r="I35" i="23"/>
  <c r="I70" i="23"/>
  <c r="I22" i="23"/>
  <c r="I64" i="23"/>
  <c r="I73" i="23"/>
  <c r="I29" i="23"/>
  <c r="C12" i="23"/>
  <c r="D12" i="23" s="1"/>
  <c r="C62" i="23"/>
  <c r="I26" i="23"/>
  <c r="I66" i="23"/>
  <c r="I34" i="23"/>
  <c r="AW36" i="23"/>
  <c r="AW25" i="23"/>
  <c r="AW23" i="23"/>
  <c r="D62" i="23"/>
  <c r="I71" i="23"/>
  <c r="I33" i="23"/>
  <c r="I58" i="23"/>
  <c r="I20" i="23"/>
  <c r="I28" i="23"/>
  <c r="I32" i="23"/>
  <c r="I61" i="23"/>
  <c r="I23" i="23"/>
  <c r="I63" i="23"/>
  <c r="I25" i="23"/>
  <c r="I65" i="23"/>
  <c r="I27" i="23"/>
  <c r="I69" i="23"/>
  <c r="I31" i="23"/>
  <c r="I75" i="23"/>
  <c r="I37" i="23"/>
  <c r="I36" i="23"/>
  <c r="C76" i="23"/>
  <c r="I74" i="23" s="1"/>
  <c r="AJ37" i="4"/>
  <c r="AI37" i="4"/>
  <c r="AG37" i="4"/>
  <c r="AJ36" i="4"/>
  <c r="AI36" i="4"/>
  <c r="AH36" i="4"/>
  <c r="AG36" i="4"/>
  <c r="AJ35" i="4"/>
  <c r="AI35" i="4"/>
  <c r="AH35" i="4"/>
  <c r="AG35" i="4"/>
  <c r="AJ34" i="4"/>
  <c r="AI34" i="4"/>
  <c r="AH34" i="4"/>
  <c r="AG34" i="4"/>
  <c r="AJ33" i="4"/>
  <c r="AI33" i="4"/>
  <c r="AH33" i="4"/>
  <c r="AG33" i="4"/>
  <c r="AJ32" i="4"/>
  <c r="AI32" i="4"/>
  <c r="AH32" i="4"/>
  <c r="AG32" i="4"/>
  <c r="AJ31" i="4"/>
  <c r="AI31" i="4"/>
  <c r="AH31" i="4"/>
  <c r="AJ30" i="4"/>
  <c r="AI30" i="4"/>
  <c r="AH30" i="4"/>
  <c r="AG30" i="4"/>
  <c r="AJ29" i="4"/>
  <c r="AI29" i="4"/>
  <c r="AH29" i="4"/>
  <c r="AG29" i="4"/>
  <c r="AJ28" i="4"/>
  <c r="AI28" i="4"/>
  <c r="AH28" i="4"/>
  <c r="AG28" i="4"/>
  <c r="AJ27" i="4"/>
  <c r="AI27" i="4"/>
  <c r="AH27" i="4"/>
  <c r="AG27" i="4"/>
  <c r="AJ26" i="4"/>
  <c r="AJ25" i="4"/>
  <c r="AI25" i="4"/>
  <c r="AH25" i="4"/>
  <c r="AG25" i="4"/>
  <c r="AJ24" i="4"/>
  <c r="AG24" i="4"/>
  <c r="AJ23" i="4"/>
  <c r="AI23" i="4"/>
  <c r="AH23" i="4"/>
  <c r="AG23" i="4"/>
  <c r="AJ22" i="4"/>
  <c r="AG22" i="4"/>
  <c r="AJ21" i="4"/>
  <c r="AI21" i="4"/>
  <c r="AH21" i="4"/>
  <c r="AG21" i="4"/>
  <c r="AJ20" i="4"/>
  <c r="AI20" i="4"/>
  <c r="AH20" i="4"/>
  <c r="AG20" i="4"/>
  <c r="D127" i="20"/>
  <c r="AH37" i="23" s="1"/>
  <c r="C121" i="20"/>
  <c r="AG31" i="23" s="1"/>
  <c r="C116" i="20"/>
  <c r="AG26" i="23" s="1"/>
  <c r="E114" i="20"/>
  <c r="AI24" i="23" s="1"/>
  <c r="D114" i="20"/>
  <c r="AH24" i="23" s="1"/>
  <c r="E112" i="20"/>
  <c r="AI22" i="23" s="1"/>
  <c r="D112" i="20"/>
  <c r="AH22" i="23" s="1"/>
  <c r="E42" i="4"/>
  <c r="E80" i="4" s="1"/>
  <c r="D42" i="4"/>
  <c r="D80" i="4" s="1"/>
  <c r="C42" i="4"/>
  <c r="C80" i="4" s="1"/>
  <c r="E41" i="4"/>
  <c r="E79" i="4" s="1"/>
  <c r="D41" i="4"/>
  <c r="D79" i="4" s="1"/>
  <c r="C41" i="4"/>
  <c r="C79" i="4" s="1"/>
  <c r="E40" i="4"/>
  <c r="E78" i="4" s="1"/>
  <c r="D40" i="4"/>
  <c r="D78" i="4" s="1"/>
  <c r="C40" i="4"/>
  <c r="C78" i="4" s="1"/>
  <c r="E39" i="4"/>
  <c r="E77" i="4" s="1"/>
  <c r="D39" i="4"/>
  <c r="D77" i="4" s="1"/>
  <c r="C39" i="4"/>
  <c r="C77" i="4" s="1"/>
  <c r="E38" i="4"/>
  <c r="E76" i="4" s="1"/>
  <c r="D38" i="4"/>
  <c r="D76" i="4" s="1"/>
  <c r="C38" i="4"/>
  <c r="C76" i="4" s="1"/>
  <c r="E37" i="4"/>
  <c r="E75" i="4" s="1"/>
  <c r="D37" i="4"/>
  <c r="D75" i="4" s="1"/>
  <c r="C37" i="4"/>
  <c r="C75" i="4" s="1"/>
  <c r="E36" i="4"/>
  <c r="E74" i="4" s="1"/>
  <c r="D36" i="4"/>
  <c r="D74" i="4" s="1"/>
  <c r="C36" i="4"/>
  <c r="C74" i="4" s="1"/>
  <c r="E35" i="4"/>
  <c r="E73" i="4" s="1"/>
  <c r="D35" i="4"/>
  <c r="D73" i="4" s="1"/>
  <c r="C35" i="4"/>
  <c r="C73" i="4" s="1"/>
  <c r="E34" i="4"/>
  <c r="E72" i="4" s="1"/>
  <c r="D34" i="4"/>
  <c r="D72" i="4" s="1"/>
  <c r="C34" i="4"/>
  <c r="C72" i="4" s="1"/>
  <c r="E33" i="4"/>
  <c r="E71" i="4" s="1"/>
  <c r="D33" i="4"/>
  <c r="D71" i="4" s="1"/>
  <c r="C33" i="4"/>
  <c r="C71" i="4" s="1"/>
  <c r="E32" i="4"/>
  <c r="E70" i="4" s="1"/>
  <c r="D32" i="4"/>
  <c r="D70" i="4" s="1"/>
  <c r="C32" i="4"/>
  <c r="C70" i="4" s="1"/>
  <c r="E31" i="4"/>
  <c r="E69" i="4" s="1"/>
  <c r="D31" i="4"/>
  <c r="D69" i="4" s="1"/>
  <c r="C31" i="4"/>
  <c r="C69" i="4" s="1"/>
  <c r="E30" i="4"/>
  <c r="E68" i="4" s="1"/>
  <c r="D30" i="4"/>
  <c r="D68" i="4" s="1"/>
  <c r="C30" i="4"/>
  <c r="C68" i="4" s="1"/>
  <c r="E29" i="4"/>
  <c r="E67" i="4" s="1"/>
  <c r="D29" i="4"/>
  <c r="D67" i="4" s="1"/>
  <c r="C29" i="4"/>
  <c r="C67" i="4" s="1"/>
  <c r="E28" i="4"/>
  <c r="E66" i="4" s="1"/>
  <c r="D28" i="4"/>
  <c r="D66" i="4" s="1"/>
  <c r="C28" i="4"/>
  <c r="C66" i="4" s="1"/>
  <c r="E27" i="4"/>
  <c r="E65" i="4" s="1"/>
  <c r="D27" i="4"/>
  <c r="D65" i="4" s="1"/>
  <c r="C27" i="4"/>
  <c r="C65" i="4" s="1"/>
  <c r="E26" i="4"/>
  <c r="E64" i="4" s="1"/>
  <c r="D26" i="4"/>
  <c r="D64" i="4" s="1"/>
  <c r="C26" i="4"/>
  <c r="C64" i="4" s="1"/>
  <c r="E25" i="4"/>
  <c r="E63" i="4" s="1"/>
  <c r="D25" i="4"/>
  <c r="D63" i="4" s="1"/>
  <c r="C25" i="4"/>
  <c r="C63" i="4" s="1"/>
  <c r="E24" i="4"/>
  <c r="E62" i="4" s="1"/>
  <c r="D24" i="4"/>
  <c r="D62" i="4" s="1"/>
  <c r="C24" i="4"/>
  <c r="E23" i="4"/>
  <c r="E61" i="4" s="1"/>
  <c r="D23" i="4"/>
  <c r="D61" i="4" s="1"/>
  <c r="C23" i="4"/>
  <c r="C61" i="4" s="1"/>
  <c r="E22" i="4"/>
  <c r="E60" i="4" s="1"/>
  <c r="D22" i="4"/>
  <c r="D60" i="4" s="1"/>
  <c r="C22" i="4"/>
  <c r="C60" i="4" s="1"/>
  <c r="E21" i="4"/>
  <c r="D21" i="4"/>
  <c r="C21" i="4"/>
  <c r="E20" i="4"/>
  <c r="E58" i="4" s="1"/>
  <c r="D20" i="4"/>
  <c r="D58" i="4" s="1"/>
  <c r="C20" i="4"/>
  <c r="C58" i="4" s="1"/>
  <c r="AL37" i="4"/>
  <c r="AL36" i="4"/>
  <c r="AL35" i="4"/>
  <c r="AL34" i="4"/>
  <c r="AL33" i="4"/>
  <c r="AL32" i="4"/>
  <c r="AL31" i="4"/>
  <c r="AL30" i="4"/>
  <c r="AL29" i="4"/>
  <c r="AL28" i="4"/>
  <c r="AL27" i="4"/>
  <c r="AL25" i="4"/>
  <c r="AL24" i="4"/>
  <c r="AL23" i="4"/>
  <c r="AL22" i="4"/>
  <c r="AL21" i="4"/>
  <c r="AL20" i="4"/>
  <c r="C70" i="19"/>
  <c r="AL26" i="23" s="1"/>
  <c r="C9" i="4"/>
  <c r="C10" i="4"/>
  <c r="C11" i="4"/>
  <c r="C12" i="4" s="1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G176" i="22"/>
  <c r="G175" i="22"/>
  <c r="G174" i="22"/>
  <c r="G173" i="22"/>
  <c r="G172" i="22"/>
  <c r="G171" i="22"/>
  <c r="G170" i="22"/>
  <c r="G169" i="22"/>
  <c r="G168" i="22"/>
  <c r="G167" i="22"/>
  <c r="G166" i="22"/>
  <c r="G165" i="22"/>
  <c r="G164" i="22"/>
  <c r="G163" i="22"/>
  <c r="G162" i="22"/>
  <c r="G161" i="22"/>
  <c r="G160" i="22"/>
  <c r="G159" i="22"/>
  <c r="G158" i="22"/>
  <c r="G157" i="22"/>
  <c r="G156" i="22"/>
  <c r="G155" i="22"/>
  <c r="G154" i="22"/>
  <c r="G153" i="22"/>
  <c r="G152" i="22"/>
  <c r="G151" i="22"/>
  <c r="G150" i="22"/>
  <c r="G149" i="22"/>
  <c r="G148" i="22"/>
  <c r="G147" i="22"/>
  <c r="G146" i="22"/>
  <c r="G145" i="22"/>
  <c r="G144" i="22"/>
  <c r="G143" i="22"/>
  <c r="G142" i="22"/>
  <c r="G177" i="22" s="1"/>
  <c r="I139" i="22"/>
  <c r="H175" i="22" s="1"/>
  <c r="I138" i="22"/>
  <c r="AG60" i="22"/>
  <c r="AF60" i="22"/>
  <c r="AE60" i="22"/>
  <c r="AD60" i="22"/>
  <c r="AC60" i="22"/>
  <c r="AB60" i="22"/>
  <c r="AA60" i="22"/>
  <c r="Z60" i="22"/>
  <c r="Y60" i="22"/>
  <c r="X60" i="22"/>
  <c r="W60" i="22"/>
  <c r="AG59" i="22"/>
  <c r="AF59" i="22"/>
  <c r="AE59" i="22"/>
  <c r="AD59" i="22"/>
  <c r="AC59" i="22"/>
  <c r="AB59" i="22"/>
  <c r="AA59" i="22"/>
  <c r="Z59" i="22"/>
  <c r="Y59" i="22"/>
  <c r="X59" i="22"/>
  <c r="W59" i="22"/>
  <c r="AG56" i="22"/>
  <c r="AF56" i="22"/>
  <c r="AE56" i="22"/>
  <c r="AD56" i="22"/>
  <c r="AC56" i="22"/>
  <c r="AB56" i="22"/>
  <c r="AA56" i="22"/>
  <c r="Z56" i="22"/>
  <c r="Y56" i="22"/>
  <c r="X56" i="22"/>
  <c r="W56" i="22"/>
  <c r="W52" i="22"/>
  <c r="V52" i="22"/>
  <c r="U52" i="22"/>
  <c r="T52" i="22"/>
  <c r="S52" i="22"/>
  <c r="R52" i="22"/>
  <c r="Q52" i="22"/>
  <c r="P52" i="22"/>
  <c r="O52" i="22"/>
  <c r="N52" i="22"/>
  <c r="N50" i="22"/>
  <c r="BB40" i="22"/>
  <c r="BA40" i="22"/>
  <c r="AZ40" i="22"/>
  <c r="AY40" i="22"/>
  <c r="AX40" i="22"/>
  <c r="AM40" i="22"/>
  <c r="AM73" i="22" s="1"/>
  <c r="AK40" i="22"/>
  <c r="AK73" i="22" s="1"/>
  <c r="I40" i="22"/>
  <c r="I73" i="22" s="1"/>
  <c r="H40" i="22"/>
  <c r="H73" i="22" s="1"/>
  <c r="G40" i="22"/>
  <c r="G73" i="22" s="1"/>
  <c r="E40" i="22"/>
  <c r="E73" i="22" s="1"/>
  <c r="D40" i="22"/>
  <c r="D73" i="22" s="1"/>
  <c r="C40" i="22"/>
  <c r="C73" i="22" s="1"/>
  <c r="BB39" i="22"/>
  <c r="BA39" i="22"/>
  <c r="AZ39" i="22"/>
  <c r="AY39" i="22"/>
  <c r="AX39" i="22"/>
  <c r="AM39" i="22"/>
  <c r="AM72" i="22" s="1"/>
  <c r="AK39" i="22"/>
  <c r="AK72" i="22" s="1"/>
  <c r="I39" i="22"/>
  <c r="I72" i="22" s="1"/>
  <c r="H39" i="22"/>
  <c r="H72" i="22" s="1"/>
  <c r="G39" i="22"/>
  <c r="E39" i="22"/>
  <c r="E72" i="22" s="1"/>
  <c r="D39" i="22"/>
  <c r="D72" i="22" s="1"/>
  <c r="C39" i="22"/>
  <c r="C72" i="22" s="1"/>
  <c r="BB38" i="22"/>
  <c r="AZ38" i="22"/>
  <c r="AY38" i="22"/>
  <c r="AX38" i="22"/>
  <c r="AM38" i="22"/>
  <c r="AM71" i="22" s="1"/>
  <c r="AK38" i="22"/>
  <c r="AK71" i="22" s="1"/>
  <c r="I38" i="22"/>
  <c r="I71" i="22" s="1"/>
  <c r="H38" i="22"/>
  <c r="H71" i="22" s="1"/>
  <c r="G38" i="22"/>
  <c r="E38" i="22"/>
  <c r="E71" i="22" s="1"/>
  <c r="D38" i="22"/>
  <c r="D71" i="22" s="1"/>
  <c r="C38" i="22"/>
  <c r="C71" i="22" s="1"/>
  <c r="BB37" i="22"/>
  <c r="AZ37" i="22"/>
  <c r="AY37" i="22"/>
  <c r="AX37" i="22"/>
  <c r="AM37" i="22"/>
  <c r="AM70" i="22" s="1"/>
  <c r="AK37" i="22"/>
  <c r="AK70" i="22" s="1"/>
  <c r="I37" i="22"/>
  <c r="H37" i="22"/>
  <c r="H70" i="22" s="1"/>
  <c r="G37" i="22"/>
  <c r="E37" i="22"/>
  <c r="E70" i="22" s="1"/>
  <c r="D37" i="22"/>
  <c r="D70" i="22" s="1"/>
  <c r="C37" i="22"/>
  <c r="C70" i="22" s="1"/>
  <c r="BB36" i="22"/>
  <c r="BA36" i="22"/>
  <c r="AZ36" i="22"/>
  <c r="AY36" i="22"/>
  <c r="AX36" i="22"/>
  <c r="AM36" i="22"/>
  <c r="AM69" i="22" s="1"/>
  <c r="AK36" i="22"/>
  <c r="AK69" i="22" s="1"/>
  <c r="I36" i="22"/>
  <c r="H36" i="22"/>
  <c r="G36" i="22"/>
  <c r="E36" i="22"/>
  <c r="D36" i="22"/>
  <c r="C36" i="22"/>
  <c r="BB35" i="22"/>
  <c r="BA35" i="22"/>
  <c r="AZ35" i="22"/>
  <c r="BE35" i="22" s="1"/>
  <c r="AY35" i="22"/>
  <c r="BD35" i="22" s="1"/>
  <c r="AX35" i="22"/>
  <c r="AM35" i="22"/>
  <c r="AM68" i="22" s="1"/>
  <c r="AK35" i="22"/>
  <c r="AK68" i="22" s="1"/>
  <c r="I35" i="22"/>
  <c r="I68" i="22" s="1"/>
  <c r="H35" i="22"/>
  <c r="H68" i="22" s="1"/>
  <c r="G35" i="22"/>
  <c r="E35" i="22"/>
  <c r="E68" i="22" s="1"/>
  <c r="D35" i="22"/>
  <c r="D68" i="22" s="1"/>
  <c r="C35" i="22"/>
  <c r="C68" i="22" s="1"/>
  <c r="BB34" i="22"/>
  <c r="BA34" i="22"/>
  <c r="AZ34" i="22"/>
  <c r="BE34" i="22" s="1"/>
  <c r="AY34" i="22"/>
  <c r="BD34" i="22" s="1"/>
  <c r="AX34" i="22"/>
  <c r="AM34" i="22"/>
  <c r="AM67" i="22" s="1"/>
  <c r="AK34" i="22"/>
  <c r="AK67" i="22" s="1"/>
  <c r="I34" i="22"/>
  <c r="I67" i="22" s="1"/>
  <c r="H34" i="22"/>
  <c r="H67" i="22" s="1"/>
  <c r="G34" i="22"/>
  <c r="E34" i="22"/>
  <c r="E67" i="22" s="1"/>
  <c r="D34" i="22"/>
  <c r="D67" i="22" s="1"/>
  <c r="C34" i="22"/>
  <c r="C67" i="22" s="1"/>
  <c r="BB33" i="22"/>
  <c r="BA33" i="22"/>
  <c r="AZ33" i="22"/>
  <c r="BE33" i="22" s="1"/>
  <c r="AY33" i="22"/>
  <c r="BD33" i="22" s="1"/>
  <c r="AX33" i="22"/>
  <c r="AM33" i="22"/>
  <c r="AM66" i="22" s="1"/>
  <c r="AK33" i="22"/>
  <c r="AK66" i="22" s="1"/>
  <c r="I33" i="22"/>
  <c r="I66" i="22" s="1"/>
  <c r="H33" i="22"/>
  <c r="H66" i="22" s="1"/>
  <c r="G33" i="22"/>
  <c r="G66" i="22" s="1"/>
  <c r="E33" i="22"/>
  <c r="E66" i="22" s="1"/>
  <c r="D33" i="22"/>
  <c r="D66" i="22" s="1"/>
  <c r="C33" i="22"/>
  <c r="C66" i="22" s="1"/>
  <c r="BB32" i="22"/>
  <c r="BA32" i="22"/>
  <c r="AZ32" i="22"/>
  <c r="BE32" i="22" s="1"/>
  <c r="AY32" i="22"/>
  <c r="BD32" i="22" s="1"/>
  <c r="AX32" i="22"/>
  <c r="AM32" i="22"/>
  <c r="AM65" i="22" s="1"/>
  <c r="AK32" i="22"/>
  <c r="AK65" i="22" s="1"/>
  <c r="I32" i="22"/>
  <c r="I65" i="22" s="1"/>
  <c r="H32" i="22"/>
  <c r="H65" i="22" s="1"/>
  <c r="G32" i="22"/>
  <c r="E32" i="22"/>
  <c r="E65" i="22" s="1"/>
  <c r="D32" i="22"/>
  <c r="D65" i="22" s="1"/>
  <c r="C32" i="22"/>
  <c r="C65" i="22" s="1"/>
  <c r="BB31" i="22"/>
  <c r="BA31" i="22"/>
  <c r="AZ31" i="22"/>
  <c r="AY31" i="22"/>
  <c r="AX31" i="22"/>
  <c r="AM31" i="22"/>
  <c r="AM64" i="22" s="1"/>
  <c r="AK31" i="22"/>
  <c r="AK64" i="22" s="1"/>
  <c r="I31" i="22"/>
  <c r="I64" i="22" s="1"/>
  <c r="H31" i="22"/>
  <c r="H64" i="22" s="1"/>
  <c r="G31" i="22"/>
  <c r="E31" i="22"/>
  <c r="E64" i="22" s="1"/>
  <c r="D31" i="22"/>
  <c r="D64" i="22" s="1"/>
  <c r="C31" i="22"/>
  <c r="C64" i="22" s="1"/>
  <c r="BB30" i="22"/>
  <c r="BA30" i="22"/>
  <c r="AZ30" i="22"/>
  <c r="BE30" i="22" s="1"/>
  <c r="AY30" i="22"/>
  <c r="BD30" i="22" s="1"/>
  <c r="AX30" i="22"/>
  <c r="AM30" i="22"/>
  <c r="AM63" i="22" s="1"/>
  <c r="AK30" i="22"/>
  <c r="AK63" i="22" s="1"/>
  <c r="I30" i="22"/>
  <c r="I63" i="22" s="1"/>
  <c r="H30" i="22"/>
  <c r="H63" i="22" s="1"/>
  <c r="G30" i="22"/>
  <c r="G63" i="22" s="1"/>
  <c r="E30" i="22"/>
  <c r="E63" i="22" s="1"/>
  <c r="D30" i="22"/>
  <c r="D63" i="22" s="1"/>
  <c r="C30" i="22"/>
  <c r="C63" i="22" s="1"/>
  <c r="BB29" i="22"/>
  <c r="BA29" i="22"/>
  <c r="AZ29" i="22"/>
  <c r="BE29" i="22" s="1"/>
  <c r="AY29" i="22"/>
  <c r="BD29" i="22" s="1"/>
  <c r="AX29" i="22"/>
  <c r="AM29" i="22"/>
  <c r="AM62" i="22" s="1"/>
  <c r="AK29" i="22"/>
  <c r="AK62" i="22" s="1"/>
  <c r="I29" i="22"/>
  <c r="I62" i="22" s="1"/>
  <c r="H29" i="22"/>
  <c r="H62" i="22" s="1"/>
  <c r="G29" i="22"/>
  <c r="E29" i="22"/>
  <c r="E62" i="22" s="1"/>
  <c r="D29" i="22"/>
  <c r="D62" i="22" s="1"/>
  <c r="C29" i="22"/>
  <c r="C62" i="22" s="1"/>
  <c r="BB28" i="22"/>
  <c r="BA28" i="22"/>
  <c r="AZ28" i="22"/>
  <c r="AY28" i="22"/>
  <c r="AX28" i="22"/>
  <c r="AM28" i="22"/>
  <c r="AM61" i="22" s="1"/>
  <c r="AK28" i="22"/>
  <c r="AK61" i="22" s="1"/>
  <c r="I28" i="22"/>
  <c r="I61" i="22" s="1"/>
  <c r="H28" i="22"/>
  <c r="H61" i="22" s="1"/>
  <c r="G28" i="22"/>
  <c r="G61" i="22" s="1"/>
  <c r="E28" i="22"/>
  <c r="E61" i="22" s="1"/>
  <c r="D28" i="22"/>
  <c r="D61" i="22" s="1"/>
  <c r="C28" i="22"/>
  <c r="C61" i="22" s="1"/>
  <c r="BB27" i="22"/>
  <c r="AZ27" i="22"/>
  <c r="AY27" i="22"/>
  <c r="AX27" i="22"/>
  <c r="AM27" i="22"/>
  <c r="AM60" i="22" s="1"/>
  <c r="AK27" i="22"/>
  <c r="AK60" i="22" s="1"/>
  <c r="I27" i="22"/>
  <c r="I60" i="22" s="1"/>
  <c r="H27" i="22"/>
  <c r="H60" i="22" s="1"/>
  <c r="G27" i="22"/>
  <c r="G60" i="22" s="1"/>
  <c r="E27" i="22"/>
  <c r="E60" i="22" s="1"/>
  <c r="D27" i="22"/>
  <c r="D60" i="22" s="1"/>
  <c r="C27" i="22"/>
  <c r="C60" i="22" s="1"/>
  <c r="BB26" i="22"/>
  <c r="AZ26" i="22"/>
  <c r="AY26" i="22"/>
  <c r="AX26" i="22"/>
  <c r="AM26" i="22"/>
  <c r="AM59" i="22" s="1"/>
  <c r="AK26" i="22"/>
  <c r="AK59" i="22" s="1"/>
  <c r="I26" i="22"/>
  <c r="I59" i="22" s="1"/>
  <c r="H26" i="22"/>
  <c r="H59" i="22" s="1"/>
  <c r="G26" i="22"/>
  <c r="G59" i="22" s="1"/>
  <c r="E26" i="22"/>
  <c r="E59" i="22" s="1"/>
  <c r="D26" i="22"/>
  <c r="D59" i="22" s="1"/>
  <c r="C26" i="22"/>
  <c r="C59" i="22" s="1"/>
  <c r="BB25" i="22"/>
  <c r="BA25" i="22"/>
  <c r="AZ25" i="22"/>
  <c r="BE25" i="22" s="1"/>
  <c r="AY25" i="22"/>
  <c r="BD25" i="22" s="1"/>
  <c r="AX25" i="22"/>
  <c r="AM25" i="22"/>
  <c r="AM58" i="22" s="1"/>
  <c r="AK25" i="22"/>
  <c r="AK58" i="22" s="1"/>
  <c r="I25" i="22"/>
  <c r="I58" i="22" s="1"/>
  <c r="H25" i="22"/>
  <c r="H58" i="22" s="1"/>
  <c r="G25" i="22"/>
  <c r="G58" i="22" s="1"/>
  <c r="E25" i="22"/>
  <c r="E58" i="22" s="1"/>
  <c r="D25" i="22"/>
  <c r="D58" i="22" s="1"/>
  <c r="C25" i="22"/>
  <c r="C58" i="22" s="1"/>
  <c r="BB24" i="22"/>
  <c r="BA24" i="22"/>
  <c r="AZ24" i="22"/>
  <c r="BE24" i="22" s="1"/>
  <c r="AY24" i="22"/>
  <c r="BD24" i="22" s="1"/>
  <c r="AX24" i="22"/>
  <c r="AM24" i="22"/>
  <c r="AM57" i="22" s="1"/>
  <c r="AK24" i="22"/>
  <c r="AK57" i="22" s="1"/>
  <c r="I24" i="22"/>
  <c r="I57" i="22" s="1"/>
  <c r="H24" i="22"/>
  <c r="H57" i="22" s="1"/>
  <c r="G24" i="22"/>
  <c r="G57" i="22" s="1"/>
  <c r="E24" i="22"/>
  <c r="E57" i="22" s="1"/>
  <c r="D24" i="22"/>
  <c r="D57" i="22" s="1"/>
  <c r="C24" i="22"/>
  <c r="C57" i="22" s="1"/>
  <c r="BB23" i="22"/>
  <c r="AZ23" i="22"/>
  <c r="AY23" i="22"/>
  <c r="AX23" i="22"/>
  <c r="AM23" i="22"/>
  <c r="AM56" i="22" s="1"/>
  <c r="AK23" i="22"/>
  <c r="AK56" i="22" s="1"/>
  <c r="I23" i="22"/>
  <c r="H23" i="22"/>
  <c r="H56" i="22" s="1"/>
  <c r="G23" i="22"/>
  <c r="G56" i="22" s="1"/>
  <c r="E23" i="22"/>
  <c r="E56" i="22" s="1"/>
  <c r="D23" i="22"/>
  <c r="D56" i="22" s="1"/>
  <c r="C23" i="22"/>
  <c r="C56" i="22" s="1"/>
  <c r="BB22" i="22"/>
  <c r="BA22" i="22"/>
  <c r="AZ22" i="22"/>
  <c r="AY22" i="22"/>
  <c r="AX22" i="22"/>
  <c r="AM22" i="22"/>
  <c r="AM55" i="22" s="1"/>
  <c r="AK22" i="22"/>
  <c r="AK55" i="22" s="1"/>
  <c r="I22" i="22"/>
  <c r="I55" i="22" s="1"/>
  <c r="H22" i="22"/>
  <c r="H55" i="22" s="1"/>
  <c r="G22" i="22"/>
  <c r="E22" i="22"/>
  <c r="E55" i="22" s="1"/>
  <c r="D22" i="22"/>
  <c r="D55" i="22" s="1"/>
  <c r="C22" i="22"/>
  <c r="C55" i="22" s="1"/>
  <c r="BB21" i="22"/>
  <c r="BA21" i="22"/>
  <c r="AZ21" i="22"/>
  <c r="BE21" i="22" s="1"/>
  <c r="AY21" i="22"/>
  <c r="BD21" i="22" s="1"/>
  <c r="AX21" i="22"/>
  <c r="AM21" i="22"/>
  <c r="AM54" i="22" s="1"/>
  <c r="AK21" i="22"/>
  <c r="AK54" i="22" s="1"/>
  <c r="I21" i="22"/>
  <c r="I54" i="22" s="1"/>
  <c r="H21" i="22"/>
  <c r="H54" i="22" s="1"/>
  <c r="G21" i="22"/>
  <c r="G54" i="22" s="1"/>
  <c r="E21" i="22"/>
  <c r="E54" i="22" s="1"/>
  <c r="D21" i="22"/>
  <c r="D54" i="22" s="1"/>
  <c r="C21" i="22"/>
  <c r="C54" i="22" s="1"/>
  <c r="BB20" i="22"/>
  <c r="BA20" i="22"/>
  <c r="AZ20" i="22"/>
  <c r="BE20" i="22" s="1"/>
  <c r="AY20" i="22"/>
  <c r="BD20" i="22" s="1"/>
  <c r="AX20" i="22"/>
  <c r="AM20" i="22"/>
  <c r="AM53" i="22" s="1"/>
  <c r="AK20" i="22"/>
  <c r="AK53" i="22" s="1"/>
  <c r="I20" i="22"/>
  <c r="I53" i="22" s="1"/>
  <c r="H20" i="22"/>
  <c r="H53" i="22" s="1"/>
  <c r="G20" i="22"/>
  <c r="G53" i="22" s="1"/>
  <c r="E20" i="22"/>
  <c r="E53" i="22" s="1"/>
  <c r="D20" i="22"/>
  <c r="D53" i="22" s="1"/>
  <c r="C20" i="22"/>
  <c r="C53" i="22" s="1"/>
  <c r="AD18" i="22"/>
  <c r="AE18" i="22" s="1"/>
  <c r="AF18" i="22" s="1"/>
  <c r="AG18" i="22" s="1"/>
  <c r="C10" i="22"/>
  <c r="C9" i="22"/>
  <c r="BA20" i="1"/>
  <c r="BA21" i="1"/>
  <c r="BA22" i="1"/>
  <c r="BA24" i="1"/>
  <c r="BA25" i="1"/>
  <c r="BA28" i="1"/>
  <c r="BA29" i="1"/>
  <c r="BA30" i="1"/>
  <c r="BA31" i="1"/>
  <c r="BA32" i="1"/>
  <c r="BA33" i="1"/>
  <c r="BA34" i="1"/>
  <c r="BA35" i="1"/>
  <c r="BA36" i="1"/>
  <c r="BA39" i="1"/>
  <c r="BA40" i="1"/>
  <c r="AL26" i="4" l="1"/>
  <c r="AI24" i="4"/>
  <c r="AG26" i="4"/>
  <c r="AH22" i="4"/>
  <c r="AH24" i="4"/>
  <c r="AI22" i="4"/>
  <c r="AG31" i="4"/>
  <c r="AH37" i="4"/>
  <c r="BD22" i="22"/>
  <c r="BD36" i="22"/>
  <c r="K31" i="22"/>
  <c r="AJ31" i="22" s="1"/>
  <c r="K35" i="22"/>
  <c r="AJ35" i="22" s="1"/>
  <c r="BE36" i="22"/>
  <c r="BD39" i="22"/>
  <c r="BE22" i="22"/>
  <c r="BA23" i="22"/>
  <c r="K33" i="22" s="1"/>
  <c r="AJ33" i="22" s="1"/>
  <c r="J24" i="23"/>
  <c r="C62" i="4"/>
  <c r="J21" i="23"/>
  <c r="BA27" i="22"/>
  <c r="K54" i="22" s="1"/>
  <c r="G36" i="23"/>
  <c r="J36" i="23"/>
  <c r="J35" i="23"/>
  <c r="J37" i="23"/>
  <c r="G37" i="23"/>
  <c r="G23" i="23"/>
  <c r="J23" i="23"/>
  <c r="G24" i="23"/>
  <c r="G22" i="23"/>
  <c r="G21" i="23"/>
  <c r="G26" i="23"/>
  <c r="J26" i="23"/>
  <c r="J30" i="23"/>
  <c r="J22" i="23"/>
  <c r="J28" i="23"/>
  <c r="G28" i="23"/>
  <c r="G27" i="23"/>
  <c r="J27" i="23"/>
  <c r="G20" i="23"/>
  <c r="J20" i="23"/>
  <c r="I46" i="23"/>
  <c r="J29" i="23"/>
  <c r="G29" i="23"/>
  <c r="G31" i="23"/>
  <c r="J31" i="23"/>
  <c r="G25" i="23"/>
  <c r="J25" i="23"/>
  <c r="J32" i="23"/>
  <c r="G32" i="23"/>
  <c r="J33" i="23"/>
  <c r="G33" i="23"/>
  <c r="G30" i="23"/>
  <c r="G34" i="23"/>
  <c r="J34" i="23"/>
  <c r="I62" i="23"/>
  <c r="G71" i="23" s="1"/>
  <c r="G35" i="23"/>
  <c r="K58" i="22"/>
  <c r="AJ58" i="22" s="1"/>
  <c r="BE39" i="22"/>
  <c r="BD40" i="22"/>
  <c r="BD31" i="22"/>
  <c r="BE31" i="22"/>
  <c r="K73" i="22"/>
  <c r="AJ73" i="22" s="1"/>
  <c r="K53" i="22"/>
  <c r="AJ53" i="22" s="1"/>
  <c r="K29" i="22"/>
  <c r="AJ29" i="22" s="1"/>
  <c r="K37" i="22"/>
  <c r="AJ37" i="22" s="1"/>
  <c r="G70" i="22"/>
  <c r="K38" i="22"/>
  <c r="AJ38" i="22" s="1"/>
  <c r="G64" i="22"/>
  <c r="K64" i="22" s="1"/>
  <c r="AJ64" i="22" s="1"/>
  <c r="K63" i="22"/>
  <c r="AJ63" i="22" s="1"/>
  <c r="I56" i="22"/>
  <c r="G62" i="22"/>
  <c r="K62" i="22" s="1"/>
  <c r="AJ62" i="22" s="1"/>
  <c r="G71" i="22"/>
  <c r="K71" i="22" s="1"/>
  <c r="AJ71" i="22" s="1"/>
  <c r="I70" i="22"/>
  <c r="BA37" i="22"/>
  <c r="K57" i="22"/>
  <c r="AJ57" i="22" s="1"/>
  <c r="G68" i="22"/>
  <c r="K68" i="22" s="1"/>
  <c r="AJ68" i="22" s="1"/>
  <c r="G65" i="22"/>
  <c r="K65" i="22" s="1"/>
  <c r="AJ65" i="22" s="1"/>
  <c r="K32" i="22"/>
  <c r="AJ32" i="22" s="1"/>
  <c r="K22" i="22"/>
  <c r="AJ22" i="22" s="1"/>
  <c r="K34" i="22"/>
  <c r="AJ34" i="22" s="1"/>
  <c r="BA38" i="22"/>
  <c r="K20" i="22"/>
  <c r="AJ20" i="22" s="1"/>
  <c r="K25" i="22"/>
  <c r="BA26" i="22"/>
  <c r="K61" i="22" s="1"/>
  <c r="AJ61" i="22" s="1"/>
  <c r="K39" i="22"/>
  <c r="AJ39" i="22" s="1"/>
  <c r="BE40" i="22"/>
  <c r="G55" i="22"/>
  <c r="K55" i="22" s="1"/>
  <c r="G67" i="22"/>
  <c r="K67" i="22" s="1"/>
  <c r="G72" i="22"/>
  <c r="K72" i="22" s="1"/>
  <c r="AJ72" i="22" s="1"/>
  <c r="C12" i="22"/>
  <c r="D12" i="22" s="1"/>
  <c r="K24" i="22"/>
  <c r="K21" i="22"/>
  <c r="K30" i="22"/>
  <c r="BD28" i="22"/>
  <c r="K36" i="22"/>
  <c r="BE28" i="22"/>
  <c r="K40" i="22"/>
  <c r="H142" i="22"/>
  <c r="H177" i="22" s="1"/>
  <c r="H144" i="22"/>
  <c r="H146" i="22"/>
  <c r="H148" i="22"/>
  <c r="H150" i="22"/>
  <c r="H152" i="22"/>
  <c r="H154" i="22"/>
  <c r="H156" i="22"/>
  <c r="H158" i="22"/>
  <c r="H160" i="22"/>
  <c r="H162" i="22"/>
  <c r="H164" i="22"/>
  <c r="H166" i="22"/>
  <c r="H168" i="22"/>
  <c r="H170" i="22"/>
  <c r="H172" i="22"/>
  <c r="H174" i="22"/>
  <c r="H176" i="22"/>
  <c r="H143" i="22"/>
  <c r="H145" i="22"/>
  <c r="H147" i="22"/>
  <c r="H149" i="22"/>
  <c r="H151" i="22"/>
  <c r="H153" i="22"/>
  <c r="H155" i="22"/>
  <c r="H157" i="22"/>
  <c r="H159" i="22"/>
  <c r="H161" i="22"/>
  <c r="H163" i="22"/>
  <c r="H165" i="22"/>
  <c r="H167" i="22"/>
  <c r="H169" i="22"/>
  <c r="H171" i="22"/>
  <c r="H173" i="22"/>
  <c r="AM40" i="1"/>
  <c r="AM73" i="1" s="1"/>
  <c r="AM39" i="1"/>
  <c r="AM72" i="1" s="1"/>
  <c r="AM38" i="1"/>
  <c r="AM71" i="1" s="1"/>
  <c r="AM37" i="1"/>
  <c r="AM70" i="1" s="1"/>
  <c r="AM36" i="1"/>
  <c r="AM69" i="1" s="1"/>
  <c r="AM35" i="1"/>
  <c r="AM68" i="1" s="1"/>
  <c r="AM34" i="1"/>
  <c r="AM33" i="1"/>
  <c r="AM66" i="1" s="1"/>
  <c r="AM32" i="1"/>
  <c r="AM65" i="1" s="1"/>
  <c r="AM31" i="1"/>
  <c r="AM64" i="1" s="1"/>
  <c r="AM30" i="1"/>
  <c r="AM63" i="1" s="1"/>
  <c r="AM29" i="1"/>
  <c r="AM62" i="1" s="1"/>
  <c r="AM28" i="1"/>
  <c r="AM61" i="1" s="1"/>
  <c r="AM27" i="1"/>
  <c r="AM60" i="1" s="1"/>
  <c r="AM26" i="1"/>
  <c r="AM59" i="1" s="1"/>
  <c r="AM25" i="1"/>
  <c r="AM58" i="1" s="1"/>
  <c r="AM24" i="1"/>
  <c r="AM57" i="1" s="1"/>
  <c r="AM23" i="1"/>
  <c r="AM56" i="1" s="1"/>
  <c r="AM22" i="1"/>
  <c r="AM55" i="1" s="1"/>
  <c r="AM21" i="1"/>
  <c r="AM54" i="1" s="1"/>
  <c r="AM20" i="1"/>
  <c r="AM53" i="1" s="1"/>
  <c r="AK20" i="1"/>
  <c r="AK53" i="1" s="1"/>
  <c r="AK21" i="1"/>
  <c r="AK54" i="1" s="1"/>
  <c r="AK22" i="1"/>
  <c r="AK55" i="1" s="1"/>
  <c r="AK23" i="1"/>
  <c r="AK56" i="1" s="1"/>
  <c r="AK24" i="1"/>
  <c r="AK57" i="1" s="1"/>
  <c r="AK25" i="1"/>
  <c r="AK58" i="1" s="1"/>
  <c r="AK26" i="1"/>
  <c r="AK59" i="1" s="1"/>
  <c r="AK27" i="1"/>
  <c r="AK60" i="1" s="1"/>
  <c r="AK28" i="1"/>
  <c r="AK61" i="1" s="1"/>
  <c r="AK29" i="1"/>
  <c r="AK62" i="1" s="1"/>
  <c r="AK30" i="1"/>
  <c r="AK63" i="1" s="1"/>
  <c r="AK31" i="1"/>
  <c r="AK64" i="1" s="1"/>
  <c r="AK32" i="1"/>
  <c r="AK65" i="1" s="1"/>
  <c r="AK33" i="1"/>
  <c r="AK66" i="1" s="1"/>
  <c r="AK34" i="1"/>
  <c r="AK35" i="1"/>
  <c r="AK68" i="1" s="1"/>
  <c r="AK36" i="1"/>
  <c r="AK69" i="1" s="1"/>
  <c r="AK37" i="1"/>
  <c r="AK70" i="1" s="1"/>
  <c r="AK38" i="1"/>
  <c r="AK71" i="1" s="1"/>
  <c r="AK39" i="1"/>
  <c r="AK72" i="1" s="1"/>
  <c r="AK40" i="1"/>
  <c r="AK73" i="1" s="1"/>
  <c r="AX20" i="1"/>
  <c r="AY20" i="1"/>
  <c r="AZ20" i="1"/>
  <c r="BB20" i="1"/>
  <c r="AX21" i="1"/>
  <c r="AY21" i="1"/>
  <c r="AZ21" i="1"/>
  <c r="BB21" i="1"/>
  <c r="AX22" i="1"/>
  <c r="AY22" i="1"/>
  <c r="AZ22" i="1"/>
  <c r="BB22" i="1"/>
  <c r="AX23" i="1"/>
  <c r="AY23" i="1"/>
  <c r="AZ23" i="1"/>
  <c r="BB23" i="1"/>
  <c r="AX24" i="1"/>
  <c r="AY24" i="1"/>
  <c r="AZ24" i="1"/>
  <c r="BB24" i="1"/>
  <c r="AX25" i="1"/>
  <c r="AY25" i="1"/>
  <c r="AZ25" i="1"/>
  <c r="BB25" i="1"/>
  <c r="AX26" i="1"/>
  <c r="AY26" i="1"/>
  <c r="AZ26" i="1"/>
  <c r="BB26" i="1"/>
  <c r="AX27" i="1"/>
  <c r="AY27" i="1"/>
  <c r="AZ27" i="1"/>
  <c r="BB27" i="1"/>
  <c r="AX28" i="1"/>
  <c r="AY28" i="1"/>
  <c r="AZ28" i="1"/>
  <c r="BB28" i="1"/>
  <c r="AX29" i="1"/>
  <c r="AY29" i="1"/>
  <c r="AZ29" i="1"/>
  <c r="BB29" i="1"/>
  <c r="AX30" i="1"/>
  <c r="AY30" i="1"/>
  <c r="AZ30" i="1"/>
  <c r="BB30" i="1"/>
  <c r="AX31" i="1"/>
  <c r="AY31" i="1"/>
  <c r="AZ31" i="1"/>
  <c r="BB31" i="1"/>
  <c r="AX32" i="1"/>
  <c r="AY32" i="1"/>
  <c r="AZ32" i="1"/>
  <c r="BB32" i="1"/>
  <c r="AX33" i="1"/>
  <c r="AY33" i="1"/>
  <c r="AZ33" i="1"/>
  <c r="BB33" i="1"/>
  <c r="AX34" i="1"/>
  <c r="AY34" i="1"/>
  <c r="AZ34" i="1"/>
  <c r="BB34" i="1"/>
  <c r="AX35" i="1"/>
  <c r="AY35" i="1"/>
  <c r="AZ35" i="1"/>
  <c r="BB35" i="1"/>
  <c r="AX36" i="1"/>
  <c r="AY36" i="1"/>
  <c r="AZ36" i="1"/>
  <c r="BB36" i="1"/>
  <c r="AX37" i="1"/>
  <c r="AY37" i="1"/>
  <c r="AZ37" i="1"/>
  <c r="BB37" i="1"/>
  <c r="AX38" i="1"/>
  <c r="AY38" i="1"/>
  <c r="AZ38" i="1"/>
  <c r="BB38" i="1"/>
  <c r="AX39" i="1"/>
  <c r="AY39" i="1"/>
  <c r="AZ39" i="1"/>
  <c r="BB39" i="1"/>
  <c r="AX40" i="1"/>
  <c r="AY40" i="1"/>
  <c r="AZ40" i="1"/>
  <c r="BB40" i="1"/>
  <c r="K66" i="22" l="1"/>
  <c r="AJ66" i="22" s="1"/>
  <c r="J65" i="23"/>
  <c r="G66" i="23"/>
  <c r="G60" i="23"/>
  <c r="J67" i="23"/>
  <c r="G69" i="23"/>
  <c r="J59" i="23"/>
  <c r="G68" i="23"/>
  <c r="G65" i="23"/>
  <c r="G59" i="23"/>
  <c r="G67" i="23"/>
  <c r="J58" i="23"/>
  <c r="I82" i="23"/>
  <c r="Y83" i="23" s="1"/>
  <c r="G63" i="23"/>
  <c r="X47" i="23"/>
  <c r="AN35" i="23"/>
  <c r="AN36" i="23"/>
  <c r="AN37" i="23"/>
  <c r="AN34" i="23"/>
  <c r="AP34" i="23" s="1"/>
  <c r="AW34" i="23" s="1"/>
  <c r="AN30" i="23"/>
  <c r="AP30" i="23" s="1"/>
  <c r="AW30" i="23" s="1"/>
  <c r="AN26" i="23"/>
  <c r="AN24" i="23"/>
  <c r="AP24" i="23" s="1"/>
  <c r="AW24" i="23" s="1"/>
  <c r="AN22" i="23"/>
  <c r="AP22" i="23" s="1"/>
  <c r="AW22" i="23" s="1"/>
  <c r="AN31" i="23"/>
  <c r="AN27" i="23"/>
  <c r="AN25" i="23"/>
  <c r="AN23" i="23"/>
  <c r="AN33" i="23"/>
  <c r="AP33" i="23" s="1"/>
  <c r="AW33" i="23" s="1"/>
  <c r="AN32" i="23"/>
  <c r="AP32" i="23" s="1"/>
  <c r="AW32" i="23" s="1"/>
  <c r="AN21" i="23"/>
  <c r="AN20" i="23"/>
  <c r="Y47" i="23"/>
  <c r="AN29" i="23"/>
  <c r="AN28" i="23"/>
  <c r="L30" i="23"/>
  <c r="L22" i="23"/>
  <c r="L24" i="23"/>
  <c r="L21" i="23"/>
  <c r="N21" i="23" s="1"/>
  <c r="L35" i="23"/>
  <c r="L28" i="23"/>
  <c r="L26" i="23"/>
  <c r="M21" i="23"/>
  <c r="L23" i="23"/>
  <c r="L36" i="23"/>
  <c r="N31" i="23"/>
  <c r="M31" i="23"/>
  <c r="P31" i="23"/>
  <c r="M22" i="23"/>
  <c r="P22" i="23"/>
  <c r="N22" i="23"/>
  <c r="J63" i="23"/>
  <c r="G64" i="23"/>
  <c r="M35" i="23"/>
  <c r="P35" i="23"/>
  <c r="N35" i="23"/>
  <c r="P33" i="23"/>
  <c r="M33" i="23"/>
  <c r="N33" i="23"/>
  <c r="J74" i="23"/>
  <c r="N28" i="23"/>
  <c r="M28" i="23"/>
  <c r="P28" i="23"/>
  <c r="J69" i="23"/>
  <c r="J73" i="23"/>
  <c r="G61" i="23"/>
  <c r="G75" i="23"/>
  <c r="M24" i="23"/>
  <c r="P24" i="23"/>
  <c r="N24" i="23"/>
  <c r="P37" i="23"/>
  <c r="N37" i="23"/>
  <c r="M37" i="23"/>
  <c r="M34" i="23"/>
  <c r="P34" i="23"/>
  <c r="N34" i="23"/>
  <c r="L33" i="23"/>
  <c r="L25" i="23"/>
  <c r="L31" i="23"/>
  <c r="L29" i="23"/>
  <c r="N23" i="23"/>
  <c r="M23" i="23"/>
  <c r="P23" i="23"/>
  <c r="L37" i="23"/>
  <c r="L34" i="23"/>
  <c r="P29" i="23"/>
  <c r="N29" i="23"/>
  <c r="M29" i="23"/>
  <c r="N20" i="23"/>
  <c r="M20" i="23"/>
  <c r="P20" i="23"/>
  <c r="N27" i="23"/>
  <c r="M27" i="23"/>
  <c r="P27" i="23"/>
  <c r="G62" i="23"/>
  <c r="J62" i="23"/>
  <c r="G70" i="23"/>
  <c r="J70" i="23"/>
  <c r="G73" i="23"/>
  <c r="J64" i="23"/>
  <c r="J60" i="23"/>
  <c r="J68" i="23"/>
  <c r="M30" i="23"/>
  <c r="P30" i="23"/>
  <c r="N30" i="23"/>
  <c r="L32" i="23"/>
  <c r="N32" i="23"/>
  <c r="P32" i="23"/>
  <c r="M32" i="23"/>
  <c r="N25" i="23"/>
  <c r="M25" i="23"/>
  <c r="P25" i="23"/>
  <c r="G74" i="23"/>
  <c r="L20" i="23"/>
  <c r="L27" i="23"/>
  <c r="M26" i="23"/>
  <c r="P26" i="23"/>
  <c r="N26" i="23"/>
  <c r="G58" i="23"/>
  <c r="J61" i="23"/>
  <c r="J75" i="23"/>
  <c r="J66" i="23"/>
  <c r="J71" i="23"/>
  <c r="N36" i="23"/>
  <c r="M36" i="23"/>
  <c r="P36" i="23"/>
  <c r="AJ25" i="22"/>
  <c r="K28" i="22"/>
  <c r="L20" i="22" s="1"/>
  <c r="AJ55" i="22"/>
  <c r="K70" i="22"/>
  <c r="AJ70" i="22" s="1"/>
  <c r="AJ67" i="22"/>
  <c r="AJ54" i="22"/>
  <c r="AJ30" i="22"/>
  <c r="AJ24" i="22"/>
  <c r="AJ21" i="22"/>
  <c r="AJ36" i="22"/>
  <c r="AJ40" i="22"/>
  <c r="C11" i="1"/>
  <c r="C12" i="1" s="1"/>
  <c r="C10" i="1"/>
  <c r="C9" i="1"/>
  <c r="W52" i="1"/>
  <c r="V52" i="1"/>
  <c r="U52" i="1"/>
  <c r="T52" i="1"/>
  <c r="S52" i="1"/>
  <c r="R52" i="1"/>
  <c r="Q52" i="1"/>
  <c r="P52" i="1"/>
  <c r="O52" i="1"/>
  <c r="N52" i="1"/>
  <c r="N50" i="1"/>
  <c r="I40" i="1"/>
  <c r="H40" i="1"/>
  <c r="G40" i="1"/>
  <c r="E40" i="1"/>
  <c r="D40" i="1"/>
  <c r="C40" i="1"/>
  <c r="I39" i="1"/>
  <c r="H39" i="1"/>
  <c r="G39" i="1"/>
  <c r="E39" i="1"/>
  <c r="D39" i="1"/>
  <c r="C39" i="1"/>
  <c r="I38" i="1"/>
  <c r="H38" i="1"/>
  <c r="G38" i="1"/>
  <c r="E38" i="1"/>
  <c r="D38" i="1"/>
  <c r="C38" i="1"/>
  <c r="I37" i="1"/>
  <c r="H37" i="1"/>
  <c r="G37" i="1"/>
  <c r="E37" i="1"/>
  <c r="D37" i="1"/>
  <c r="C37" i="1"/>
  <c r="I36" i="1"/>
  <c r="H36" i="1"/>
  <c r="G36" i="1"/>
  <c r="E36" i="1"/>
  <c r="D36" i="1"/>
  <c r="C36" i="1"/>
  <c r="I35" i="1"/>
  <c r="H35" i="1"/>
  <c r="G35" i="1"/>
  <c r="E35" i="1"/>
  <c r="D35" i="1"/>
  <c r="C35" i="1"/>
  <c r="I34" i="1"/>
  <c r="H34" i="1"/>
  <c r="G34" i="1"/>
  <c r="E34" i="1"/>
  <c r="D34" i="1"/>
  <c r="C34" i="1"/>
  <c r="I33" i="1"/>
  <c r="H33" i="1"/>
  <c r="G33" i="1"/>
  <c r="E33" i="1"/>
  <c r="D33" i="1"/>
  <c r="C33" i="1"/>
  <c r="I32" i="1"/>
  <c r="H32" i="1"/>
  <c r="G32" i="1"/>
  <c r="E32" i="1"/>
  <c r="D32" i="1"/>
  <c r="C32" i="1"/>
  <c r="I31" i="1"/>
  <c r="H31" i="1"/>
  <c r="G31" i="1"/>
  <c r="E31" i="1"/>
  <c r="D31" i="1"/>
  <c r="C31" i="1"/>
  <c r="I30" i="1"/>
  <c r="H30" i="1"/>
  <c r="G30" i="1"/>
  <c r="E30" i="1"/>
  <c r="D30" i="1"/>
  <c r="C30" i="1"/>
  <c r="I29" i="1"/>
  <c r="H29" i="1"/>
  <c r="G29" i="1"/>
  <c r="E29" i="1"/>
  <c r="D29" i="1"/>
  <c r="C29" i="1"/>
  <c r="I28" i="1"/>
  <c r="H28" i="1"/>
  <c r="G28" i="1"/>
  <c r="E28" i="1"/>
  <c r="D28" i="1"/>
  <c r="C28" i="1"/>
  <c r="I27" i="1"/>
  <c r="H27" i="1"/>
  <c r="G27" i="1"/>
  <c r="E27" i="1"/>
  <c r="D27" i="1"/>
  <c r="C27" i="1"/>
  <c r="I26" i="1"/>
  <c r="H26" i="1"/>
  <c r="G26" i="1"/>
  <c r="E26" i="1"/>
  <c r="D26" i="1"/>
  <c r="C26" i="1"/>
  <c r="I25" i="1"/>
  <c r="H25" i="1"/>
  <c r="G25" i="1"/>
  <c r="E25" i="1"/>
  <c r="D25" i="1"/>
  <c r="C25" i="1"/>
  <c r="I24" i="1"/>
  <c r="H24" i="1"/>
  <c r="G24" i="1"/>
  <c r="E24" i="1"/>
  <c r="D24" i="1"/>
  <c r="C24" i="1"/>
  <c r="I23" i="1"/>
  <c r="H23" i="1"/>
  <c r="G23" i="1"/>
  <c r="E23" i="1"/>
  <c r="D23" i="1"/>
  <c r="C23" i="1"/>
  <c r="I22" i="1"/>
  <c r="H22" i="1"/>
  <c r="G22" i="1"/>
  <c r="E22" i="1"/>
  <c r="D22" i="1"/>
  <c r="C22" i="1"/>
  <c r="I21" i="1"/>
  <c r="H21" i="1"/>
  <c r="G21" i="1"/>
  <c r="E21" i="1"/>
  <c r="D21" i="1"/>
  <c r="C21" i="1"/>
  <c r="I20" i="1"/>
  <c r="H20" i="1"/>
  <c r="G20" i="1"/>
  <c r="E20" i="1"/>
  <c r="D20" i="1"/>
  <c r="C20" i="1"/>
  <c r="AD18" i="1"/>
  <c r="AD56" i="1"/>
  <c r="AD59" i="1"/>
  <c r="AD60" i="1"/>
  <c r="N35" i="22" l="1"/>
  <c r="N28" i="22"/>
  <c r="L25" i="22"/>
  <c r="Q25" i="22" s="1"/>
  <c r="L54" i="22"/>
  <c r="L68" i="22"/>
  <c r="L30" i="22"/>
  <c r="Q30" i="22" s="1"/>
  <c r="L64" i="22"/>
  <c r="X83" i="23"/>
  <c r="AO36" i="23" s="1"/>
  <c r="L31" i="22"/>
  <c r="P21" i="23"/>
  <c r="P45" i="23" s="1"/>
  <c r="N40" i="22"/>
  <c r="N45" i="23"/>
  <c r="M45" i="23"/>
  <c r="N33" i="22"/>
  <c r="L38" i="22"/>
  <c r="BA23" i="1"/>
  <c r="K66" i="1" s="1"/>
  <c r="BA27" i="1"/>
  <c r="K54" i="1" s="1"/>
  <c r="BA37" i="1"/>
  <c r="L61" i="22"/>
  <c r="AJ28" i="22"/>
  <c r="AJ44" i="22" s="1"/>
  <c r="N37" i="22"/>
  <c r="L36" i="22"/>
  <c r="P36" i="22" s="1"/>
  <c r="L37" i="22"/>
  <c r="Q37" i="22" s="1"/>
  <c r="N21" i="22"/>
  <c r="N29" i="22"/>
  <c r="N32" i="22"/>
  <c r="L35" i="22"/>
  <c r="P35" i="22" s="1"/>
  <c r="L62" i="22"/>
  <c r="L22" i="22"/>
  <c r="Q22" i="22" s="1"/>
  <c r="N31" i="22"/>
  <c r="L32" i="22"/>
  <c r="P32" i="22" s="1"/>
  <c r="L33" i="22"/>
  <c r="S33" i="22" s="1"/>
  <c r="N39" i="22"/>
  <c r="L58" i="22"/>
  <c r="N36" i="22"/>
  <c r="L66" i="22"/>
  <c r="L21" i="22"/>
  <c r="Q21" i="22" s="1"/>
  <c r="N34" i="22"/>
  <c r="N24" i="22"/>
  <c r="L73" i="22"/>
  <c r="L39" i="22"/>
  <c r="P39" i="22" s="1"/>
  <c r="L57" i="22"/>
  <c r="L72" i="22"/>
  <c r="L34" i="22"/>
  <c r="P34" i="22" s="1"/>
  <c r="L67" i="22"/>
  <c r="L63" i="22"/>
  <c r="N25" i="22"/>
  <c r="BA26" i="1"/>
  <c r="K61" i="1" s="1"/>
  <c r="BA38" i="1"/>
  <c r="L28" i="22"/>
  <c r="S28" i="22" s="1"/>
  <c r="N22" i="22"/>
  <c r="L40" i="22"/>
  <c r="Q40" i="22" s="1"/>
  <c r="L55" i="22"/>
  <c r="L24" i="22"/>
  <c r="Q24" i="22" s="1"/>
  <c r="N30" i="22"/>
  <c r="N38" i="22"/>
  <c r="L65" i="22"/>
  <c r="K44" i="22"/>
  <c r="O29" i="22" s="1"/>
  <c r="L53" i="22"/>
  <c r="L70" i="22"/>
  <c r="L29" i="22"/>
  <c r="S29" i="22" s="1"/>
  <c r="N20" i="22"/>
  <c r="L71" i="22"/>
  <c r="AJ76" i="22"/>
  <c r="S31" i="22"/>
  <c r="Q31" i="22"/>
  <c r="P31" i="22"/>
  <c r="Q20" i="22"/>
  <c r="P20" i="22"/>
  <c r="S20" i="22"/>
  <c r="P25" i="22"/>
  <c r="P33" i="22"/>
  <c r="D19" i="12"/>
  <c r="C19" i="12"/>
  <c r="D14" i="12"/>
  <c r="C14" i="12"/>
  <c r="C31" i="12"/>
  <c r="D31" i="12"/>
  <c r="E31" i="12"/>
  <c r="F31" i="12"/>
  <c r="G31" i="12"/>
  <c r="H31" i="12"/>
  <c r="P40" i="22" l="1"/>
  <c r="AO29" i="23"/>
  <c r="AP29" i="23" s="1"/>
  <c r="AW29" i="23" s="1"/>
  <c r="AO35" i="23"/>
  <c r="AP35" i="23" s="1"/>
  <c r="AW35" i="23" s="1"/>
  <c r="AO28" i="23"/>
  <c r="AP28" i="23" s="1"/>
  <c r="AW28" i="23" s="1"/>
  <c r="AO26" i="23"/>
  <c r="AP26" i="23" s="1"/>
  <c r="AW26" i="23" s="1"/>
  <c r="AO30" i="23"/>
  <c r="AO27" i="23"/>
  <c r="AP27" i="23" s="1"/>
  <c r="AW27" i="23" s="1"/>
  <c r="AO22" i="23"/>
  <c r="AO33" i="23"/>
  <c r="AO25" i="23"/>
  <c r="AO21" i="23"/>
  <c r="AP21" i="23" s="1"/>
  <c r="AW21" i="23" s="1"/>
  <c r="AO20" i="23"/>
  <c r="AP20" i="23" s="1"/>
  <c r="AW20" i="23" s="1"/>
  <c r="AO31" i="23"/>
  <c r="AP31" i="23" s="1"/>
  <c r="AW31" i="23" s="1"/>
  <c r="S25" i="22"/>
  <c r="Q28" i="22"/>
  <c r="Q36" i="22"/>
  <c r="S24" i="22"/>
  <c r="O22" i="22"/>
  <c r="O21" i="22"/>
  <c r="S36" i="22"/>
  <c r="P24" i="22"/>
  <c r="O40" i="22"/>
  <c r="O34" i="22"/>
  <c r="Q34" i="22" s="1"/>
  <c r="O25" i="22"/>
  <c r="P37" i="22"/>
  <c r="O20" i="22"/>
  <c r="P30" i="22"/>
  <c r="S32" i="22"/>
  <c r="S30" i="22"/>
  <c r="K28" i="1"/>
  <c r="K33" i="1"/>
  <c r="S40" i="22"/>
  <c r="AO32" i="23"/>
  <c r="AO37" i="23"/>
  <c r="AP37" i="23" s="1"/>
  <c r="AW37" i="23" s="1"/>
  <c r="AO24" i="23"/>
  <c r="AO34" i="23"/>
  <c r="AO23" i="23"/>
  <c r="O28" i="22"/>
  <c r="S35" i="22"/>
  <c r="P28" i="22"/>
  <c r="O38" i="22"/>
  <c r="AQ29" i="22"/>
  <c r="BG29" i="22" s="1"/>
  <c r="O35" i="22"/>
  <c r="O31" i="22"/>
  <c r="S37" i="22"/>
  <c r="Q35" i="22"/>
  <c r="AQ20" i="22"/>
  <c r="BG20" i="22" s="1"/>
  <c r="AQ37" i="22"/>
  <c r="O37" i="22"/>
  <c r="O39" i="22"/>
  <c r="AQ30" i="22"/>
  <c r="BG30" i="22" s="1"/>
  <c r="Q32" i="22"/>
  <c r="O32" i="22"/>
  <c r="AQ34" i="22"/>
  <c r="BG34" i="22" s="1"/>
  <c r="O33" i="22"/>
  <c r="O24" i="23"/>
  <c r="R24" i="23" s="1"/>
  <c r="O21" i="23"/>
  <c r="R21" i="23" s="1"/>
  <c r="O33" i="23"/>
  <c r="R33" i="23" s="1"/>
  <c r="O27" i="23"/>
  <c r="R27" i="23" s="1"/>
  <c r="O37" i="23"/>
  <c r="R37" i="23" s="1"/>
  <c r="O25" i="23"/>
  <c r="R25" i="23" s="1"/>
  <c r="O32" i="23"/>
  <c r="R32" i="23" s="1"/>
  <c r="O31" i="23"/>
  <c r="R31" i="23" s="1"/>
  <c r="O34" i="23"/>
  <c r="R34" i="23" s="1"/>
  <c r="O22" i="23"/>
  <c r="R22" i="23" s="1"/>
  <c r="O29" i="23"/>
  <c r="R29" i="23" s="1"/>
  <c r="O35" i="23"/>
  <c r="R35" i="23" s="1"/>
  <c r="O26" i="23"/>
  <c r="R26" i="23" s="1"/>
  <c r="O23" i="23"/>
  <c r="R23" i="23" s="1"/>
  <c r="O36" i="23"/>
  <c r="R36" i="23" s="1"/>
  <c r="O28" i="23"/>
  <c r="R28" i="23" s="1"/>
  <c r="O30" i="23"/>
  <c r="R30" i="23" s="1"/>
  <c r="O20" i="23"/>
  <c r="Q24" i="23"/>
  <c r="Q21" i="23"/>
  <c r="Q34" i="23"/>
  <c r="S34" i="23" s="1"/>
  <c r="Q22" i="23"/>
  <c r="S22" i="23" s="1"/>
  <c r="Q35" i="23"/>
  <c r="Q20" i="23"/>
  <c r="Q32" i="23"/>
  <c r="Q26" i="23"/>
  <c r="Q23" i="23"/>
  <c r="Q36" i="23"/>
  <c r="Q29" i="23"/>
  <c r="Q27" i="23"/>
  <c r="Q37" i="23"/>
  <c r="Q28" i="23"/>
  <c r="S28" i="23" s="1"/>
  <c r="Q33" i="23"/>
  <c r="Q30" i="23"/>
  <c r="Q25" i="23"/>
  <c r="Q31" i="23"/>
  <c r="S31" i="23" s="1"/>
  <c r="Q39" i="22"/>
  <c r="S22" i="22"/>
  <c r="P21" i="22"/>
  <c r="P29" i="22"/>
  <c r="Q38" i="22"/>
  <c r="S38" i="22"/>
  <c r="P38" i="22"/>
  <c r="Q29" i="22"/>
  <c r="S21" i="22"/>
  <c r="K21" i="1"/>
  <c r="S39" i="22"/>
  <c r="Q33" i="22"/>
  <c r="P22" i="22"/>
  <c r="O36" i="22"/>
  <c r="O30" i="22"/>
  <c r="O24" i="22"/>
  <c r="AQ36" i="22"/>
  <c r="BG36" i="22" s="1"/>
  <c r="AO68" i="22"/>
  <c r="AP35" i="22" s="1"/>
  <c r="AO63" i="22"/>
  <c r="AP30" i="22" s="1"/>
  <c r="AO54" i="22"/>
  <c r="AP21" i="22" s="1"/>
  <c r="AO73" i="22"/>
  <c r="AP40" i="22" s="1"/>
  <c r="AO71" i="22"/>
  <c r="AP38" i="22" s="1"/>
  <c r="AO67" i="22"/>
  <c r="AO58" i="22"/>
  <c r="AO70" i="22"/>
  <c r="AP37" i="22" s="1"/>
  <c r="AO62" i="22"/>
  <c r="AP29" i="22" s="1"/>
  <c r="AO57" i="22"/>
  <c r="AP24" i="22" s="1"/>
  <c r="AO53" i="22"/>
  <c r="AP20" i="22" s="1"/>
  <c r="AO72" i="22"/>
  <c r="AP39" i="22" s="1"/>
  <c r="AO66" i="22"/>
  <c r="AP33" i="22" s="1"/>
  <c r="AO64" i="22"/>
  <c r="AP31" i="22" s="1"/>
  <c r="AO61" i="22"/>
  <c r="AP28" i="22" s="1"/>
  <c r="AO55" i="22"/>
  <c r="AP22" i="22" s="1"/>
  <c r="AO65" i="22"/>
  <c r="AP32" i="22" s="1"/>
  <c r="AP34" i="22"/>
  <c r="AP25" i="22"/>
  <c r="AP36" i="22"/>
  <c r="AO21" i="22"/>
  <c r="AO20" i="22"/>
  <c r="AO22" i="22"/>
  <c r="AO29" i="22"/>
  <c r="AO33" i="22"/>
  <c r="AO34" i="22"/>
  <c r="AO32" i="22"/>
  <c r="AO37" i="22"/>
  <c r="AO30" i="22"/>
  <c r="AO24" i="22"/>
  <c r="AO36" i="22"/>
  <c r="AO31" i="22"/>
  <c r="AO35" i="22"/>
  <c r="AO40" i="22"/>
  <c r="AO38" i="22"/>
  <c r="AO25" i="22"/>
  <c r="AO39" i="22"/>
  <c r="AO28" i="22"/>
  <c r="B8" i="19"/>
  <c r="B9" i="19"/>
  <c r="S25" i="23" l="1"/>
  <c r="AW48" i="23"/>
  <c r="W49" i="23" s="1"/>
  <c r="W50" i="23" s="1"/>
  <c r="S34" i="22"/>
  <c r="S37" i="23"/>
  <c r="S23" i="23"/>
  <c r="S24" i="23"/>
  <c r="S30" i="23"/>
  <c r="S26" i="23"/>
  <c r="S27" i="23"/>
  <c r="P43" i="22"/>
  <c r="S35" i="23"/>
  <c r="V29" i="23"/>
  <c r="V67" i="23" s="1"/>
  <c r="U29" i="23"/>
  <c r="U67" i="23" s="1"/>
  <c r="X29" i="23"/>
  <c r="W29" i="23"/>
  <c r="W67" i="23" s="1"/>
  <c r="Y29" i="23"/>
  <c r="T29" i="23"/>
  <c r="T67" i="23" s="1"/>
  <c r="Y33" i="23"/>
  <c r="T33" i="23"/>
  <c r="T71" i="23" s="1"/>
  <c r="V33" i="23"/>
  <c r="V71" i="23" s="1"/>
  <c r="U33" i="23"/>
  <c r="U71" i="23" s="1"/>
  <c r="X33" i="23"/>
  <c r="W33" i="23"/>
  <c r="W71" i="23" s="1"/>
  <c r="O46" i="23"/>
  <c r="R20" i="23"/>
  <c r="Y22" i="23"/>
  <c r="T22" i="23"/>
  <c r="T60" i="23" s="1"/>
  <c r="V22" i="23"/>
  <c r="V60" i="23" s="1"/>
  <c r="W22" i="23"/>
  <c r="W60" i="23" s="1"/>
  <c r="U22" i="23"/>
  <c r="U60" i="23" s="1"/>
  <c r="X22" i="23"/>
  <c r="Y25" i="23"/>
  <c r="T25" i="23"/>
  <c r="T63" i="23" s="1"/>
  <c r="U25" i="23"/>
  <c r="U63" i="23" s="1"/>
  <c r="V25" i="23"/>
  <c r="V63" i="23" s="1"/>
  <c r="W25" i="23"/>
  <c r="W63" i="23" s="1"/>
  <c r="X25" i="23"/>
  <c r="X21" i="23"/>
  <c r="X59" i="23" s="1"/>
  <c r="W21" i="23"/>
  <c r="W59" i="23" s="1"/>
  <c r="V21" i="23"/>
  <c r="V59" i="23" s="1"/>
  <c r="U21" i="23"/>
  <c r="U59" i="23" s="1"/>
  <c r="T21" i="23"/>
  <c r="T59" i="23" s="1"/>
  <c r="Y21" i="23"/>
  <c r="Y59" i="23" s="1"/>
  <c r="S33" i="23"/>
  <c r="S29" i="23"/>
  <c r="S32" i="23"/>
  <c r="V30" i="23"/>
  <c r="V68" i="23" s="1"/>
  <c r="W30" i="23"/>
  <c r="W68" i="23" s="1"/>
  <c r="T30" i="23"/>
  <c r="T68" i="23" s="1"/>
  <c r="X30" i="23"/>
  <c r="Y30" i="23"/>
  <c r="U30" i="23"/>
  <c r="U68" i="23" s="1"/>
  <c r="V26" i="23"/>
  <c r="V64" i="23" s="1"/>
  <c r="Y26" i="23"/>
  <c r="X26" i="23"/>
  <c r="T26" i="23"/>
  <c r="T64" i="23" s="1"/>
  <c r="U26" i="23"/>
  <c r="U64" i="23" s="1"/>
  <c r="W26" i="23"/>
  <c r="W64" i="23" s="1"/>
  <c r="X34" i="23"/>
  <c r="U34" i="23"/>
  <c r="V34" i="23"/>
  <c r="Y34" i="23"/>
  <c r="T34" i="23"/>
  <c r="W34" i="23"/>
  <c r="Y37" i="23"/>
  <c r="X37" i="23"/>
  <c r="W37" i="23"/>
  <c r="W75" i="23" s="1"/>
  <c r="T37" i="23"/>
  <c r="T75" i="23" s="1"/>
  <c r="U37" i="23"/>
  <c r="U75" i="23" s="1"/>
  <c r="V37" i="23"/>
  <c r="V75" i="23" s="1"/>
  <c r="W24" i="23"/>
  <c r="W62" i="23" s="1"/>
  <c r="Y24" i="23"/>
  <c r="T24" i="23"/>
  <c r="T62" i="23" s="1"/>
  <c r="V24" i="23"/>
  <c r="V62" i="23" s="1"/>
  <c r="U24" i="23"/>
  <c r="U62" i="23" s="1"/>
  <c r="X24" i="23"/>
  <c r="V36" i="23"/>
  <c r="V74" i="23" s="1"/>
  <c r="U36" i="23"/>
  <c r="U74" i="23" s="1"/>
  <c r="X36" i="23"/>
  <c r="T36" i="23"/>
  <c r="T74" i="23" s="1"/>
  <c r="Y36" i="23"/>
  <c r="W36" i="23"/>
  <c r="W74" i="23" s="1"/>
  <c r="V32" i="23"/>
  <c r="V70" i="23" s="1"/>
  <c r="W32" i="23"/>
  <c r="W70" i="23" s="1"/>
  <c r="Y32" i="23"/>
  <c r="U32" i="23"/>
  <c r="U70" i="23" s="1"/>
  <c r="T32" i="23"/>
  <c r="T70" i="23" s="1"/>
  <c r="X32" i="23"/>
  <c r="V23" i="23"/>
  <c r="V61" i="23" s="1"/>
  <c r="X23" i="23"/>
  <c r="Y23" i="23"/>
  <c r="W23" i="23"/>
  <c r="W61" i="23" s="1"/>
  <c r="U23" i="23"/>
  <c r="U61" i="23" s="1"/>
  <c r="T23" i="23"/>
  <c r="T61" i="23" s="1"/>
  <c r="S36" i="23"/>
  <c r="Q46" i="23"/>
  <c r="S20" i="23"/>
  <c r="S21" i="23"/>
  <c r="W28" i="23"/>
  <c r="W66" i="23" s="1"/>
  <c r="U28" i="23"/>
  <c r="U66" i="23" s="1"/>
  <c r="Y28" i="23"/>
  <c r="V28" i="23"/>
  <c r="V66" i="23" s="1"/>
  <c r="X28" i="23"/>
  <c r="T28" i="23"/>
  <c r="T66" i="23" s="1"/>
  <c r="X35" i="23"/>
  <c r="W35" i="23"/>
  <c r="W73" i="23" s="1"/>
  <c r="Y35" i="23"/>
  <c r="T35" i="23"/>
  <c r="T73" i="23" s="1"/>
  <c r="U35" i="23"/>
  <c r="U73" i="23" s="1"/>
  <c r="V35" i="23"/>
  <c r="V73" i="23" s="1"/>
  <c r="Y31" i="23"/>
  <c r="T31" i="23"/>
  <c r="T69" i="23" s="1"/>
  <c r="V31" i="23"/>
  <c r="V69" i="23" s="1"/>
  <c r="X31" i="23"/>
  <c r="U31" i="23"/>
  <c r="U69" i="23" s="1"/>
  <c r="W31" i="23"/>
  <c r="W69" i="23" s="1"/>
  <c r="Y27" i="23"/>
  <c r="W27" i="23"/>
  <c r="W65" i="23" s="1"/>
  <c r="V27" i="23"/>
  <c r="V65" i="23" s="1"/>
  <c r="X27" i="23"/>
  <c r="U27" i="23"/>
  <c r="U65" i="23" s="1"/>
  <c r="T27" i="23"/>
  <c r="T65" i="23" s="1"/>
  <c r="S43" i="22"/>
  <c r="Q43" i="22"/>
  <c r="R25" i="22" s="1"/>
  <c r="U25" i="22" s="1"/>
  <c r="AQ24" i="22"/>
  <c r="BG24" i="22" s="1"/>
  <c r="AQ40" i="22"/>
  <c r="BG40" i="22" s="1"/>
  <c r="AQ33" i="22"/>
  <c r="BG33" i="22" s="1"/>
  <c r="AQ21" i="22"/>
  <c r="BG21" i="22" s="1"/>
  <c r="AQ38" i="22"/>
  <c r="AQ32" i="22"/>
  <c r="BG32" i="22" s="1"/>
  <c r="AQ25" i="22"/>
  <c r="BG25" i="22" s="1"/>
  <c r="AQ39" i="22"/>
  <c r="BG39" i="22" s="1"/>
  <c r="AQ35" i="22"/>
  <c r="BG35" i="22" s="1"/>
  <c r="AQ22" i="22"/>
  <c r="BG22" i="22" s="1"/>
  <c r="AQ28" i="22"/>
  <c r="BG28" i="22" s="1"/>
  <c r="AQ31" i="22"/>
  <c r="BG31" i="22" s="1"/>
  <c r="T31" i="22" l="1"/>
  <c r="X49" i="23"/>
  <c r="X50" i="23" s="1"/>
  <c r="R33" i="22"/>
  <c r="U33" i="22" s="1"/>
  <c r="AB33" i="22" s="1"/>
  <c r="R37" i="22"/>
  <c r="U37" i="22" s="1"/>
  <c r="AA37" i="22" s="1"/>
  <c r="T20" i="22"/>
  <c r="T30" i="22"/>
  <c r="T22" i="22"/>
  <c r="T37" i="22"/>
  <c r="T32" i="22"/>
  <c r="T25" i="22"/>
  <c r="V25" i="22" s="1"/>
  <c r="R32" i="22"/>
  <c r="U32" i="22" s="1"/>
  <c r="AB32" i="22" s="1"/>
  <c r="R36" i="22"/>
  <c r="U36" i="22" s="1"/>
  <c r="AB36" i="22" s="1"/>
  <c r="T40" i="22"/>
  <c r="T34" i="22"/>
  <c r="T36" i="22"/>
  <c r="T24" i="22"/>
  <c r="T33" i="22"/>
  <c r="T28" i="22"/>
  <c r="T35" i="22"/>
  <c r="T21" i="22"/>
  <c r="R22" i="22"/>
  <c r="U22" i="22" s="1"/>
  <c r="Z22" i="22" s="1"/>
  <c r="Z55" i="22" s="1"/>
  <c r="R31" i="22"/>
  <c r="U31" i="22" s="1"/>
  <c r="Y31" i="22" s="1"/>
  <c r="Y64" i="22" s="1"/>
  <c r="T38" i="22"/>
  <c r="T29" i="22"/>
  <c r="T39" i="22"/>
  <c r="R30" i="22"/>
  <c r="U30" i="22" s="1"/>
  <c r="AA30" i="22" s="1"/>
  <c r="R35" i="22"/>
  <c r="U35" i="22" s="1"/>
  <c r="Z35" i="22" s="1"/>
  <c r="Z68" i="22" s="1"/>
  <c r="R21" i="22"/>
  <c r="U21" i="22" s="1"/>
  <c r="X21" i="22" s="1"/>
  <c r="X54" i="22" s="1"/>
  <c r="R38" i="22"/>
  <c r="U38" i="22" s="1"/>
  <c r="Z38" i="22" s="1"/>
  <c r="Z71" i="22" s="1"/>
  <c r="R20" i="22"/>
  <c r="U20" i="22" s="1"/>
  <c r="AB20" i="22" s="1"/>
  <c r="R28" i="22"/>
  <c r="U28" i="22" s="1"/>
  <c r="Y28" i="22" s="1"/>
  <c r="Y61" i="22" s="1"/>
  <c r="R24" i="22"/>
  <c r="U24" i="22" s="1"/>
  <c r="Z24" i="22" s="1"/>
  <c r="Z57" i="22" s="1"/>
  <c r="R40" i="22"/>
  <c r="U40" i="22" s="1"/>
  <c r="AA40" i="22" s="1"/>
  <c r="X66" i="23"/>
  <c r="AD23" i="23"/>
  <c r="AD61" i="23" s="1"/>
  <c r="Z23" i="23"/>
  <c r="Z61" i="23" s="1"/>
  <c r="Y61" i="23"/>
  <c r="AC23" i="23"/>
  <c r="AC61" i="23" s="1"/>
  <c r="AB23" i="23"/>
  <c r="AB61" i="23" s="1"/>
  <c r="AA23" i="23"/>
  <c r="AA61" i="23" s="1"/>
  <c r="X64" i="23"/>
  <c r="Y68" i="23"/>
  <c r="AC30" i="23"/>
  <c r="AC68" i="23" s="1"/>
  <c r="AB30" i="23"/>
  <c r="AB68" i="23" s="1"/>
  <c r="Z30" i="23"/>
  <c r="Z68" i="23" s="1"/>
  <c r="AD30" i="23"/>
  <c r="AD68" i="23" s="1"/>
  <c r="AA30" i="23"/>
  <c r="AA68" i="23" s="1"/>
  <c r="AB21" i="23"/>
  <c r="AB59" i="23" s="1"/>
  <c r="AA21" i="23"/>
  <c r="AA59" i="23" s="1"/>
  <c r="AD21" i="23"/>
  <c r="AD59" i="23" s="1"/>
  <c r="Z21" i="23"/>
  <c r="Z59" i="23" s="1"/>
  <c r="AC21" i="23"/>
  <c r="AC59" i="23" s="1"/>
  <c r="X60" i="23"/>
  <c r="X69" i="23"/>
  <c r="X75" i="23"/>
  <c r="AC34" i="23"/>
  <c r="AB34" i="23"/>
  <c r="AA34" i="23"/>
  <c r="Z34" i="23"/>
  <c r="AD34" i="23"/>
  <c r="Y64" i="23"/>
  <c r="AC26" i="23"/>
  <c r="AC64" i="23" s="1"/>
  <c r="AB26" i="23"/>
  <c r="AB64" i="23" s="1"/>
  <c r="AA26" i="23"/>
  <c r="AA64" i="23" s="1"/>
  <c r="Z26" i="23"/>
  <c r="Z64" i="23" s="1"/>
  <c r="AD26" i="23"/>
  <c r="AD64" i="23" s="1"/>
  <c r="X68" i="23"/>
  <c r="Y60" i="23"/>
  <c r="AC22" i="23"/>
  <c r="AC60" i="23" s="1"/>
  <c r="AB22" i="23"/>
  <c r="AB60" i="23" s="1"/>
  <c r="Z22" i="23"/>
  <c r="Z60" i="23" s="1"/>
  <c r="AD22" i="23"/>
  <c r="AD60" i="23" s="1"/>
  <c r="AA22" i="23"/>
  <c r="AA60" i="23" s="1"/>
  <c r="AB33" i="23"/>
  <c r="AB71" i="23" s="1"/>
  <c r="AA33" i="23"/>
  <c r="AA71" i="23" s="1"/>
  <c r="Y71" i="23"/>
  <c r="Z33" i="23"/>
  <c r="Z71" i="23" s="1"/>
  <c r="AD33" i="23"/>
  <c r="AD71" i="23" s="1"/>
  <c r="AC33" i="23"/>
  <c r="AC71" i="23" s="1"/>
  <c r="X67" i="23"/>
  <c r="AD27" i="23"/>
  <c r="AD65" i="23" s="1"/>
  <c r="Z27" i="23"/>
  <c r="Z65" i="23" s="1"/>
  <c r="AC27" i="23"/>
  <c r="AC65" i="23" s="1"/>
  <c r="AB27" i="23"/>
  <c r="AB65" i="23" s="1"/>
  <c r="Y65" i="23"/>
  <c r="AA27" i="23"/>
  <c r="AA65" i="23" s="1"/>
  <c r="X73" i="23"/>
  <c r="Y66" i="23"/>
  <c r="AA28" i="23"/>
  <c r="AA66" i="23" s="1"/>
  <c r="AD28" i="23"/>
  <c r="AD66" i="23" s="1"/>
  <c r="Z28" i="23"/>
  <c r="Z66" i="23" s="1"/>
  <c r="AC28" i="23"/>
  <c r="AC66" i="23" s="1"/>
  <c r="AB28" i="23"/>
  <c r="AB66" i="23" s="1"/>
  <c r="Y70" i="23"/>
  <c r="AA32" i="23"/>
  <c r="AA70" i="23" s="1"/>
  <c r="AD32" i="23"/>
  <c r="AD70" i="23" s="1"/>
  <c r="Z32" i="23"/>
  <c r="Z70" i="23" s="1"/>
  <c r="AC32" i="23"/>
  <c r="AC70" i="23" s="1"/>
  <c r="AB32" i="23"/>
  <c r="AB70" i="23" s="1"/>
  <c r="Y74" i="23"/>
  <c r="AD36" i="23"/>
  <c r="AD74" i="23" s="1"/>
  <c r="Z36" i="23"/>
  <c r="Z74" i="23" s="1"/>
  <c r="AC36" i="23"/>
  <c r="AC74" i="23" s="1"/>
  <c r="AB36" i="23"/>
  <c r="AB74" i="23" s="1"/>
  <c r="AA36" i="23"/>
  <c r="AA74" i="23" s="1"/>
  <c r="AB37" i="23"/>
  <c r="AB75" i="23" s="1"/>
  <c r="AA37" i="23"/>
  <c r="AA75" i="23" s="1"/>
  <c r="Y75" i="23"/>
  <c r="Z37" i="23"/>
  <c r="Z75" i="23" s="1"/>
  <c r="AD37" i="23"/>
  <c r="AD75" i="23" s="1"/>
  <c r="AC37" i="23"/>
  <c r="AC75" i="23" s="1"/>
  <c r="X63" i="23"/>
  <c r="V20" i="23"/>
  <c r="T20" i="23"/>
  <c r="W20" i="23"/>
  <c r="Y20" i="23"/>
  <c r="U20" i="23"/>
  <c r="X20" i="23"/>
  <c r="AD31" i="23"/>
  <c r="AD69" i="23" s="1"/>
  <c r="Z31" i="23"/>
  <c r="Z69" i="23" s="1"/>
  <c r="Y69" i="23"/>
  <c r="AC31" i="23"/>
  <c r="AC69" i="23" s="1"/>
  <c r="AA31" i="23"/>
  <c r="AA69" i="23" s="1"/>
  <c r="AB31" i="23"/>
  <c r="AB69" i="23" s="1"/>
  <c r="AC35" i="23"/>
  <c r="AC73" i="23" s="1"/>
  <c r="AB35" i="23"/>
  <c r="AB73" i="23" s="1"/>
  <c r="AD35" i="23"/>
  <c r="AD73" i="23" s="1"/>
  <c r="AA35" i="23"/>
  <c r="AA73" i="23" s="1"/>
  <c r="Z35" i="23"/>
  <c r="Z73" i="23" s="1"/>
  <c r="Y73" i="23"/>
  <c r="X74" i="23"/>
  <c r="X61" i="23"/>
  <c r="X71" i="23"/>
  <c r="Y49" i="23"/>
  <c r="Y50" i="23" s="1"/>
  <c r="X65" i="23"/>
  <c r="X70" i="23"/>
  <c r="X62" i="23"/>
  <c r="Y62" i="23"/>
  <c r="AC24" i="23"/>
  <c r="AC62" i="23" s="1"/>
  <c r="AB24" i="23"/>
  <c r="AB62" i="23" s="1"/>
  <c r="AD24" i="23"/>
  <c r="AD62" i="23" s="1"/>
  <c r="AA24" i="23"/>
  <c r="AA62" i="23" s="1"/>
  <c r="Z24" i="23"/>
  <c r="Z62" i="23" s="1"/>
  <c r="AD25" i="23"/>
  <c r="AD63" i="23" s="1"/>
  <c r="Z25" i="23"/>
  <c r="Z63" i="23" s="1"/>
  <c r="AC25" i="23"/>
  <c r="AC63" i="23" s="1"/>
  <c r="Y63" i="23"/>
  <c r="AB25" i="23"/>
  <c r="AB63" i="23" s="1"/>
  <c r="AA25" i="23"/>
  <c r="AA63" i="23" s="1"/>
  <c r="Y67" i="23"/>
  <c r="AB29" i="23"/>
  <c r="AB67" i="23" s="1"/>
  <c r="AA29" i="23"/>
  <c r="AA67" i="23" s="1"/>
  <c r="AD29" i="23"/>
  <c r="AD67" i="23" s="1"/>
  <c r="AC29" i="23"/>
  <c r="AC67" i="23" s="1"/>
  <c r="Z29" i="23"/>
  <c r="Z67" i="23" s="1"/>
  <c r="R29" i="22"/>
  <c r="U29" i="22" s="1"/>
  <c r="AB29" i="22" s="1"/>
  <c r="R39" i="22"/>
  <c r="U39" i="22" s="1"/>
  <c r="W39" i="22" s="1"/>
  <c r="W72" i="22" s="1"/>
  <c r="R34" i="22"/>
  <c r="U34" i="22" s="1"/>
  <c r="X34" i="22" s="1"/>
  <c r="X67" i="22" s="1"/>
  <c r="Y25" i="22"/>
  <c r="Y58" i="22" s="1"/>
  <c r="Z25" i="22"/>
  <c r="Z58" i="22" s="1"/>
  <c r="AB25" i="22"/>
  <c r="AA25" i="22"/>
  <c r="X25" i="22"/>
  <c r="X58" i="22" s="1"/>
  <c r="W25" i="22"/>
  <c r="W58" i="22" s="1"/>
  <c r="J32" i="14"/>
  <c r="K32" i="14" s="1"/>
  <c r="I54" i="14"/>
  <c r="H55" i="14"/>
  <c r="H34" i="14"/>
  <c r="H35" i="14" s="1"/>
  <c r="V37" i="22" l="1"/>
  <c r="AB37" i="22"/>
  <c r="AA33" i="22"/>
  <c r="AA66" i="22" s="1"/>
  <c r="Y33" i="22"/>
  <c r="Y66" i="22" s="1"/>
  <c r="W33" i="22"/>
  <c r="W66" i="22" s="1"/>
  <c r="V33" i="22"/>
  <c r="AG33" i="22" s="1"/>
  <c r="AG66" i="22" s="1"/>
  <c r="Y37" i="22"/>
  <c r="Y70" i="22" s="1"/>
  <c r="W34" i="22"/>
  <c r="W67" i="22" s="1"/>
  <c r="X33" i="22"/>
  <c r="X66" i="22" s="1"/>
  <c r="Z33" i="22"/>
  <c r="Z66" i="22" s="1"/>
  <c r="W37" i="22"/>
  <c r="W70" i="22" s="1"/>
  <c r="X37" i="22"/>
  <c r="X70" i="22" s="1"/>
  <c r="Z37" i="22"/>
  <c r="Z70" i="22" s="1"/>
  <c r="AB22" i="22"/>
  <c r="AB55" i="22" s="1"/>
  <c r="AL55" i="22" s="1"/>
  <c r="V31" i="22"/>
  <c r="Z39" i="22"/>
  <c r="Z72" i="22" s="1"/>
  <c r="W30" i="22"/>
  <c r="W63" i="22" s="1"/>
  <c r="X31" i="22"/>
  <c r="X64" i="22" s="1"/>
  <c r="AA31" i="22"/>
  <c r="AA64" i="22" s="1"/>
  <c r="X30" i="22"/>
  <c r="X63" i="22" s="1"/>
  <c r="AA20" i="22"/>
  <c r="AA53" i="22" s="1"/>
  <c r="Z31" i="22"/>
  <c r="Z64" i="22" s="1"/>
  <c r="Z30" i="22"/>
  <c r="Z63" i="22" s="1"/>
  <c r="Y35" i="22"/>
  <c r="Y68" i="22" s="1"/>
  <c r="Z32" i="22"/>
  <c r="Z65" i="22" s="1"/>
  <c r="X36" i="22"/>
  <c r="Y36" i="22"/>
  <c r="AA21" i="22"/>
  <c r="AA54" i="22" s="1"/>
  <c r="Y32" i="22"/>
  <c r="Y65" i="22" s="1"/>
  <c r="AA36" i="22"/>
  <c r="W36" i="22"/>
  <c r="V36" i="22"/>
  <c r="AG36" i="22" s="1"/>
  <c r="X38" i="22"/>
  <c r="X71" i="22" s="1"/>
  <c r="Z29" i="22"/>
  <c r="Z62" i="22" s="1"/>
  <c r="W40" i="22"/>
  <c r="W73" i="22" s="1"/>
  <c r="Y22" i="22"/>
  <c r="Y55" i="22" s="1"/>
  <c r="Z36" i="22"/>
  <c r="V28" i="22"/>
  <c r="V32" i="22"/>
  <c r="AC32" i="22" s="1"/>
  <c r="AC65" i="22" s="1"/>
  <c r="AA28" i="22"/>
  <c r="AA61" i="22" s="1"/>
  <c r="Y39" i="22"/>
  <c r="Y72" i="22" s="1"/>
  <c r="W28" i="22"/>
  <c r="W61" i="22" s="1"/>
  <c r="Y30" i="22"/>
  <c r="Y63" i="22" s="1"/>
  <c r="AB35" i="22"/>
  <c r="AB68" i="22" s="1"/>
  <c r="AL68" i="22" s="1"/>
  <c r="AB31" i="22"/>
  <c r="W32" i="22"/>
  <c r="W65" i="22" s="1"/>
  <c r="V39" i="22"/>
  <c r="W35" i="22"/>
  <c r="W68" i="22" s="1"/>
  <c r="X32" i="22"/>
  <c r="X65" i="22" s="1"/>
  <c r="AA32" i="22"/>
  <c r="AA65" i="22" s="1"/>
  <c r="AB39" i="22"/>
  <c r="AB72" i="22" s="1"/>
  <c r="AL72" i="22" s="1"/>
  <c r="X28" i="22"/>
  <c r="X61" i="22" s="1"/>
  <c r="AB30" i="22"/>
  <c r="AA35" i="22"/>
  <c r="AA68" i="22" s="1"/>
  <c r="W31" i="22"/>
  <c r="W64" i="22" s="1"/>
  <c r="V30" i="22"/>
  <c r="X22" i="22"/>
  <c r="X55" i="22" s="1"/>
  <c r="AA38" i="22"/>
  <c r="AA71" i="22" s="1"/>
  <c r="V22" i="22"/>
  <c r="Y29" i="22"/>
  <c r="Y62" i="22" s="1"/>
  <c r="AA22" i="22"/>
  <c r="AA55" i="22" s="1"/>
  <c r="Y38" i="22"/>
  <c r="Y71" i="22" s="1"/>
  <c r="AA29" i="22"/>
  <c r="AA62" i="22" s="1"/>
  <c r="X40" i="22"/>
  <c r="X73" i="22" s="1"/>
  <c r="W22" i="22"/>
  <c r="W55" i="22" s="1"/>
  <c r="AB38" i="22"/>
  <c r="AL38" i="22" s="1"/>
  <c r="Y24" i="22"/>
  <c r="Y57" i="22" s="1"/>
  <c r="V24" i="22"/>
  <c r="Y21" i="22"/>
  <c r="Y54" i="22" s="1"/>
  <c r="AB28" i="22"/>
  <c r="AL28" i="22" s="1"/>
  <c r="Z28" i="22"/>
  <c r="Z61" i="22" s="1"/>
  <c r="X35" i="22"/>
  <c r="X68" i="22" s="1"/>
  <c r="W24" i="22"/>
  <c r="W57" i="22" s="1"/>
  <c r="AB24" i="22"/>
  <c r="AL24" i="22" s="1"/>
  <c r="V35" i="22"/>
  <c r="AA34" i="22"/>
  <c r="AA67" i="22" s="1"/>
  <c r="W21" i="22"/>
  <c r="W54" i="22" s="1"/>
  <c r="AE59" i="23"/>
  <c r="U26" i="14"/>
  <c r="Q26" i="14"/>
  <c r="R25" i="14"/>
  <c r="S24" i="14"/>
  <c r="T23" i="14"/>
  <c r="P23" i="14"/>
  <c r="U22" i="14"/>
  <c r="Q22" i="14"/>
  <c r="V21" i="14"/>
  <c r="R21" i="14"/>
  <c r="S20" i="14"/>
  <c r="T19" i="14"/>
  <c r="P19" i="14"/>
  <c r="U18" i="14"/>
  <c r="Q18" i="14"/>
  <c r="V17" i="14"/>
  <c r="R17" i="14"/>
  <c r="S16" i="14"/>
  <c r="T15" i="14"/>
  <c r="P15" i="14"/>
  <c r="U14" i="14"/>
  <c r="Q14" i="14"/>
  <c r="V13" i="14"/>
  <c r="R13" i="14"/>
  <c r="S12" i="14"/>
  <c r="T11" i="14"/>
  <c r="P11" i="14"/>
  <c r="U10" i="14"/>
  <c r="Q10" i="14"/>
  <c r="V25" i="14"/>
  <c r="T26" i="14"/>
  <c r="P26" i="14"/>
  <c r="U25" i="14"/>
  <c r="Q25" i="14"/>
  <c r="V24" i="14"/>
  <c r="R24" i="14"/>
  <c r="S23" i="14"/>
  <c r="T22" i="14"/>
  <c r="P22" i="14"/>
  <c r="U21" i="14"/>
  <c r="Q21" i="14"/>
  <c r="V20" i="14"/>
  <c r="R20" i="14"/>
  <c r="S19" i="14"/>
  <c r="T18" i="14"/>
  <c r="P18" i="14"/>
  <c r="U17" i="14"/>
  <c r="Q17" i="14"/>
  <c r="V16" i="14"/>
  <c r="R16" i="14"/>
  <c r="S15" i="14"/>
  <c r="T14" i="14"/>
  <c r="P14" i="14"/>
  <c r="U13" i="14"/>
  <c r="Q13" i="14"/>
  <c r="V12" i="14"/>
  <c r="R12" i="14"/>
  <c r="S11" i="14"/>
  <c r="T10" i="14"/>
  <c r="P10" i="14"/>
  <c r="T9" i="14"/>
  <c r="U9" i="14"/>
  <c r="S26" i="14"/>
  <c r="T25" i="14"/>
  <c r="Q24" i="14"/>
  <c r="R23" i="14"/>
  <c r="S22" i="14"/>
  <c r="T21" i="14"/>
  <c r="P21" i="14"/>
  <c r="U20" i="14"/>
  <c r="Q20" i="14"/>
  <c r="V19" i="14"/>
  <c r="R19" i="14"/>
  <c r="S18" i="14"/>
  <c r="T17" i="14"/>
  <c r="P17" i="14"/>
  <c r="U16" i="14"/>
  <c r="Q16" i="14"/>
  <c r="V15" i="14"/>
  <c r="R15" i="14"/>
  <c r="S14" i="14"/>
  <c r="T13" i="14"/>
  <c r="P13" i="14"/>
  <c r="U12" i="14"/>
  <c r="Q12" i="14"/>
  <c r="V11" i="14"/>
  <c r="R11" i="14"/>
  <c r="S10" i="14"/>
  <c r="S9" i="14"/>
  <c r="P25" i="14"/>
  <c r="U24" i="14"/>
  <c r="V23" i="14"/>
  <c r="V26" i="14"/>
  <c r="R26" i="14"/>
  <c r="S25" i="14"/>
  <c r="T24" i="14"/>
  <c r="P24" i="14"/>
  <c r="U23" i="14"/>
  <c r="Q23" i="14"/>
  <c r="V22" i="14"/>
  <c r="R22" i="14"/>
  <c r="S21" i="14"/>
  <c r="T20" i="14"/>
  <c r="P20" i="14"/>
  <c r="U19" i="14"/>
  <c r="Q19" i="14"/>
  <c r="V18" i="14"/>
  <c r="R18" i="14"/>
  <c r="S17" i="14"/>
  <c r="T16" i="14"/>
  <c r="P16" i="14"/>
  <c r="U15" i="14"/>
  <c r="Q15" i="14"/>
  <c r="V14" i="14"/>
  <c r="R14" i="14"/>
  <c r="S13" i="14"/>
  <c r="T12" i="14"/>
  <c r="P12" i="14"/>
  <c r="U11" i="14"/>
  <c r="Q11" i="14"/>
  <c r="V10" i="14"/>
  <c r="R10" i="14"/>
  <c r="V9" i="14"/>
  <c r="W38" i="22"/>
  <c r="W71" i="22" s="1"/>
  <c r="V40" i="22"/>
  <c r="AE68" i="23"/>
  <c r="W20" i="22"/>
  <c r="V38" i="22"/>
  <c r="AD38" i="22" s="1"/>
  <c r="AD71" i="22" s="1"/>
  <c r="Y40" i="22"/>
  <c r="Y73" i="22" s="1"/>
  <c r="AB40" i="22"/>
  <c r="AL40" i="22" s="1"/>
  <c r="Z20" i="22"/>
  <c r="Z53" i="22" s="1"/>
  <c r="Z40" i="22"/>
  <c r="Z73" i="22" s="1"/>
  <c r="V20" i="22"/>
  <c r="AG20" i="22" s="1"/>
  <c r="AE34" i="23"/>
  <c r="W29" i="22"/>
  <c r="W62" i="22" s="1"/>
  <c r="X29" i="22"/>
  <c r="X62" i="22" s="1"/>
  <c r="Z21" i="22"/>
  <c r="Z54" i="22" s="1"/>
  <c r="AB21" i="22"/>
  <c r="X20" i="22"/>
  <c r="X53" i="22" s="1"/>
  <c r="Y20" i="22"/>
  <c r="AA24" i="22"/>
  <c r="AA57" i="22" s="1"/>
  <c r="X24" i="22"/>
  <c r="X57" i="22" s="1"/>
  <c r="AE27" i="23"/>
  <c r="AE33" i="23"/>
  <c r="Z34" i="22"/>
  <c r="Z67" i="22" s="1"/>
  <c r="V29" i="22"/>
  <c r="AD29" i="22" s="1"/>
  <c r="AD62" i="22" s="1"/>
  <c r="V21" i="22"/>
  <c r="AE21" i="23"/>
  <c r="T46" i="23"/>
  <c r="T58" i="23"/>
  <c r="T82" i="23" s="1"/>
  <c r="AE29" i="23"/>
  <c r="AE69" i="23"/>
  <c r="AE65" i="23"/>
  <c r="U46" i="23"/>
  <c r="U58" i="23"/>
  <c r="U82" i="23" s="1"/>
  <c r="AE37" i="23"/>
  <c r="AE32" i="23"/>
  <c r="AE23" i="23"/>
  <c r="AE36" i="23"/>
  <c r="Y58" i="23"/>
  <c r="Y82" i="23" s="1"/>
  <c r="AA20" i="23"/>
  <c r="AD20" i="23"/>
  <c r="Z20" i="23"/>
  <c r="AC20" i="23"/>
  <c r="AB20" i="23"/>
  <c r="Y46" i="23"/>
  <c r="AE25" i="23"/>
  <c r="AE75" i="23"/>
  <c r="AE60" i="23"/>
  <c r="AE26" i="23"/>
  <c r="AE28" i="23"/>
  <c r="AE24" i="23"/>
  <c r="X58" i="23"/>
  <c r="X46" i="23"/>
  <c r="AE35" i="23"/>
  <c r="AE62" i="23"/>
  <c r="AE71" i="23"/>
  <c r="V58" i="23"/>
  <c r="V82" i="23" s="1"/>
  <c r="V46" i="23"/>
  <c r="AE73" i="23"/>
  <c r="AE67" i="23"/>
  <c r="AE22" i="23"/>
  <c r="AE70" i="23"/>
  <c r="AE61" i="23"/>
  <c r="AE74" i="23"/>
  <c r="W58" i="23"/>
  <c r="W82" i="23" s="1"/>
  <c r="W46" i="23"/>
  <c r="AE63" i="23"/>
  <c r="AE30" i="23"/>
  <c r="AE31" i="23"/>
  <c r="AE64" i="23"/>
  <c r="AE66" i="23"/>
  <c r="Y34" i="22"/>
  <c r="Y67" i="22" s="1"/>
  <c r="AB34" i="22"/>
  <c r="AB67" i="22" s="1"/>
  <c r="AL67" i="22" s="1"/>
  <c r="V34" i="22"/>
  <c r="AA39" i="22"/>
  <c r="X39" i="22"/>
  <c r="X72" i="22" s="1"/>
  <c r="AB66" i="22"/>
  <c r="AL66" i="22" s="1"/>
  <c r="AL33" i="22"/>
  <c r="AB62" i="22"/>
  <c r="AL62" i="22" s="1"/>
  <c r="AL29" i="22"/>
  <c r="AB53" i="22"/>
  <c r="AL53" i="22" s="1"/>
  <c r="AL20" i="22"/>
  <c r="AL36" i="22"/>
  <c r="AB65" i="22"/>
  <c r="AL65" i="22" s="1"/>
  <c r="AL32" i="22"/>
  <c r="AA58" i="22"/>
  <c r="AB70" i="22"/>
  <c r="AL70" i="22" s="1"/>
  <c r="AA73" i="22"/>
  <c r="AB58" i="22"/>
  <c r="AL58" i="22" s="1"/>
  <c r="AF25" i="22"/>
  <c r="AF58" i="22" s="1"/>
  <c r="AD25" i="22"/>
  <c r="AD58" i="22" s="1"/>
  <c r="AE25" i="22"/>
  <c r="AE58" i="22" s="1"/>
  <c r="AC25" i="22"/>
  <c r="AC58" i="22" s="1"/>
  <c r="AL25" i="22"/>
  <c r="AG25" i="22"/>
  <c r="AG58" i="22" s="1"/>
  <c r="AA70" i="22"/>
  <c r="AA63" i="22"/>
  <c r="L32" i="14"/>
  <c r="K54" i="14"/>
  <c r="H57" i="14"/>
  <c r="H36" i="14"/>
  <c r="H56" i="14"/>
  <c r="J54" i="14"/>
  <c r="AC37" i="22" l="1"/>
  <c r="AC70" i="22" s="1"/>
  <c r="AL37" i="22"/>
  <c r="AE37" i="22"/>
  <c r="AE70" i="22" s="1"/>
  <c r="AD37" i="22"/>
  <c r="AD70" i="22" s="1"/>
  <c r="AF37" i="22"/>
  <c r="AF70" i="22" s="1"/>
  <c r="AG37" i="22"/>
  <c r="AG70" i="22" s="1"/>
  <c r="AE33" i="22"/>
  <c r="AE66" i="22" s="1"/>
  <c r="AC33" i="22"/>
  <c r="AC66" i="22" s="1"/>
  <c r="AD33" i="22"/>
  <c r="AD66" i="22" s="1"/>
  <c r="AF33" i="22"/>
  <c r="AF66" i="22" s="1"/>
  <c r="AE32" i="22"/>
  <c r="AE65" i="22" s="1"/>
  <c r="AL22" i="22"/>
  <c r="AF22" i="22"/>
  <c r="AF55" i="22" s="1"/>
  <c r="AC22" i="22"/>
  <c r="AC55" i="22" s="1"/>
  <c r="AE31" i="22"/>
  <c r="AE64" i="22" s="1"/>
  <c r="AD32" i="22"/>
  <c r="AD65" i="22" s="1"/>
  <c r="AG32" i="22"/>
  <c r="AG65" i="22" s="1"/>
  <c r="AG39" i="22"/>
  <c r="AG72" i="22" s="1"/>
  <c r="AC29" i="22"/>
  <c r="AC62" i="22" s="1"/>
  <c r="AB64" i="22"/>
  <c r="AL64" i="22" s="1"/>
  <c r="AE28" i="22"/>
  <c r="AE61" i="22" s="1"/>
  <c r="AF36" i="22"/>
  <c r="AC36" i="22"/>
  <c r="AG28" i="22"/>
  <c r="AG61" i="22" s="1"/>
  <c r="AD36" i="22"/>
  <c r="AB71" i="22"/>
  <c r="AL71" i="22" s="1"/>
  <c r="AE36" i="22"/>
  <c r="AG21" i="22"/>
  <c r="AG54" i="22" s="1"/>
  <c r="AG30" i="22"/>
  <c r="AG63" i="22" s="1"/>
  <c r="AC39" i="22"/>
  <c r="AC72" i="22" s="1"/>
  <c r="AE39" i="22"/>
  <c r="AE72" i="22" s="1"/>
  <c r="AF30" i="22"/>
  <c r="AF63" i="22" s="1"/>
  <c r="AG22" i="22"/>
  <c r="AG55" i="22" s="1"/>
  <c r="AF32" i="22"/>
  <c r="AF65" i="22" s="1"/>
  <c r="AD39" i="22"/>
  <c r="AD72" i="22" s="1"/>
  <c r="AF39" i="22"/>
  <c r="AF72" i="22" s="1"/>
  <c r="AG40" i="22"/>
  <c r="AG73" i="22" s="1"/>
  <c r="AG35" i="22"/>
  <c r="AG68" i="22" s="1"/>
  <c r="AE22" i="22"/>
  <c r="AE55" i="22" s="1"/>
  <c r="AL39" i="22"/>
  <c r="AC30" i="22"/>
  <c r="AC63" i="22" s="1"/>
  <c r="AB63" i="22"/>
  <c r="AL63" i="22" s="1"/>
  <c r="AC31" i="22"/>
  <c r="AC64" i="22" s="1"/>
  <c r="AL35" i="22"/>
  <c r="AE35" i="22"/>
  <c r="AE68" i="22" s="1"/>
  <c r="AD30" i="22"/>
  <c r="AD63" i="22" s="1"/>
  <c r="AG31" i="22"/>
  <c r="AG64" i="22" s="1"/>
  <c r="AG29" i="22"/>
  <c r="AG62" i="22" s="1"/>
  <c r="AF38" i="22"/>
  <c r="AF71" i="22" s="1"/>
  <c r="AL30" i="22"/>
  <c r="AE30" i="22"/>
  <c r="AE63" i="22" s="1"/>
  <c r="AD28" i="22"/>
  <c r="AD61" i="22" s="1"/>
  <c r="AL31" i="22"/>
  <c r="AD31" i="22"/>
  <c r="AD64" i="22" s="1"/>
  <c r="AF21" i="22"/>
  <c r="AF54" i="22" s="1"/>
  <c r="AG24" i="22"/>
  <c r="AG57" i="22" s="1"/>
  <c r="AB61" i="22"/>
  <c r="AL61" i="22" s="1"/>
  <c r="AF28" i="22"/>
  <c r="AF61" i="22" s="1"/>
  <c r="AF31" i="22"/>
  <c r="AF64" i="22" s="1"/>
  <c r="AL21" i="22"/>
  <c r="AL34" i="22"/>
  <c r="AB76" i="22"/>
  <c r="AE29" i="22"/>
  <c r="AE62" i="22" s="1"/>
  <c r="AF40" i="22"/>
  <c r="AF73" i="22" s="1"/>
  <c r="AE21" i="22"/>
  <c r="AE54" i="22" s="1"/>
  <c r="AB54" i="22"/>
  <c r="AL54" i="22" s="1"/>
  <c r="AD22" i="22"/>
  <c r="AD55" i="22" s="1"/>
  <c r="AB73" i="22"/>
  <c r="AL73" i="22" s="1"/>
  <c r="AF24" i="22"/>
  <c r="AF57" i="22" s="1"/>
  <c r="AF35" i="22"/>
  <c r="AF68" i="22" s="1"/>
  <c r="AE24" i="22"/>
  <c r="AE57" i="22" s="1"/>
  <c r="AD21" i="22"/>
  <c r="AD54" i="22" s="1"/>
  <c r="AE40" i="22"/>
  <c r="AE73" i="22" s="1"/>
  <c r="AF29" i="22"/>
  <c r="AF62" i="22" s="1"/>
  <c r="AD24" i="22"/>
  <c r="AD57" i="22" s="1"/>
  <c r="AD20" i="22"/>
  <c r="AD53" i="22" s="1"/>
  <c r="AC21" i="22"/>
  <c r="AC54" i="22" s="1"/>
  <c r="AC40" i="22"/>
  <c r="AC73" i="22" s="1"/>
  <c r="AF20" i="22"/>
  <c r="AF53" i="22" s="1"/>
  <c r="AC35" i="22"/>
  <c r="AC68" i="22" s="1"/>
  <c r="Y76" i="22"/>
  <c r="AC28" i="22"/>
  <c r="AC61" i="22" s="1"/>
  <c r="AD40" i="22"/>
  <c r="AD73" i="22" s="1"/>
  <c r="AC20" i="22"/>
  <c r="AC53" i="22" s="1"/>
  <c r="AB57" i="22"/>
  <c r="AL57" i="22" s="1"/>
  <c r="AD35" i="22"/>
  <c r="AD68" i="22" s="1"/>
  <c r="Z44" i="22"/>
  <c r="AF34" i="22"/>
  <c r="AF67" i="22" s="1"/>
  <c r="W76" i="22"/>
  <c r="AA44" i="22"/>
  <c r="Y44" i="22"/>
  <c r="AE20" i="22"/>
  <c r="AE53" i="22" s="1"/>
  <c r="AC24" i="22"/>
  <c r="AC57" i="22" s="1"/>
  <c r="AC13" i="14"/>
  <c r="AA15" i="14"/>
  <c r="AB26" i="14"/>
  <c r="AE19" i="14"/>
  <c r="AD16" i="14"/>
  <c r="AE22" i="14"/>
  <c r="AG9" i="14"/>
  <c r="AF11" i="14"/>
  <c r="AC14" i="14"/>
  <c r="AA16" i="14"/>
  <c r="AE20" i="14"/>
  <c r="AB23" i="14"/>
  <c r="AD25" i="14"/>
  <c r="AF24" i="14"/>
  <c r="AG11" i="14"/>
  <c r="AF20" i="14"/>
  <c r="AB11" i="14"/>
  <c r="AD13" i="14"/>
  <c r="AF15" i="14"/>
  <c r="AC18" i="14"/>
  <c r="AA20" i="14"/>
  <c r="AG22" i="14"/>
  <c r="AE24" i="14"/>
  <c r="AG23" i="14"/>
  <c r="AD11" i="14"/>
  <c r="AD15" i="14"/>
  <c r="AG20" i="14"/>
  <c r="AB25" i="14"/>
  <c r="AC11" i="14"/>
  <c r="AA13" i="14"/>
  <c r="AG15" i="14"/>
  <c r="AE17" i="14"/>
  <c r="AB20" i="14"/>
  <c r="AD22" i="14"/>
  <c r="AD26" i="14"/>
  <c r="AF13" i="14"/>
  <c r="AD19" i="14"/>
  <c r="AF9" i="14"/>
  <c r="AE11" i="14"/>
  <c r="AB14" i="14"/>
  <c r="AF18" i="14"/>
  <c r="AC21" i="14"/>
  <c r="AA23" i="14"/>
  <c r="AG25" i="14"/>
  <c r="AR25" i="14" s="1"/>
  <c r="AE18" i="14"/>
  <c r="AB17" i="14"/>
  <c r="AA26" i="14"/>
  <c r="AD18" i="14"/>
  <c r="AE9" i="14"/>
  <c r="AB10" i="14"/>
  <c r="AG14" i="14"/>
  <c r="AB19" i="14"/>
  <c r="AF23" i="14"/>
  <c r="AA25" i="14"/>
  <c r="AB13" i="14"/>
  <c r="AF17" i="14"/>
  <c r="AD9" i="14"/>
  <c r="AB12" i="14"/>
  <c r="AD14" i="14"/>
  <c r="AF16" i="14"/>
  <c r="AC19" i="14"/>
  <c r="AA21" i="14"/>
  <c r="AB24" i="14"/>
  <c r="AE10" i="14"/>
  <c r="AC16" i="14"/>
  <c r="AD23" i="14"/>
  <c r="AF10" i="14"/>
  <c r="AG17" i="14"/>
  <c r="AB22" i="14"/>
  <c r="AD24" i="14"/>
  <c r="AF26" i="14"/>
  <c r="AG24" i="14"/>
  <c r="AG18" i="14"/>
  <c r="AC12" i="14"/>
  <c r="AF21" i="14"/>
  <c r="AE13" i="14"/>
  <c r="AB16" i="14"/>
  <c r="AC23" i="14"/>
  <c r="AE14" i="14"/>
  <c r="AA22" i="14"/>
  <c r="AD12" i="14"/>
  <c r="AF14" i="14"/>
  <c r="AC17" i="14"/>
  <c r="AA19" i="14"/>
  <c r="AG21" i="14"/>
  <c r="AE23" i="14"/>
  <c r="AB21" i="14"/>
  <c r="AC10" i="14"/>
  <c r="AA12" i="14"/>
  <c r="AE16" i="14"/>
  <c r="AD21" i="14"/>
  <c r="AC26" i="14"/>
  <c r="AG10" i="14"/>
  <c r="AE12" i="14"/>
  <c r="AB15" i="14"/>
  <c r="AD17" i="14"/>
  <c r="AF19" i="14"/>
  <c r="AC22" i="14"/>
  <c r="AA24" i="14"/>
  <c r="AG26" i="14"/>
  <c r="AA10" i="14"/>
  <c r="AA14" i="14"/>
  <c r="AC20" i="14"/>
  <c r="AC24" i="14"/>
  <c r="AD10" i="14"/>
  <c r="AF12" i="14"/>
  <c r="AC15" i="14"/>
  <c r="AA17" i="14"/>
  <c r="AG19" i="14"/>
  <c r="AE21" i="14"/>
  <c r="AE25" i="14"/>
  <c r="AG12" i="14"/>
  <c r="AA18" i="14"/>
  <c r="AF25" i="14"/>
  <c r="AA11" i="14"/>
  <c r="AG13" i="14"/>
  <c r="AE15" i="14"/>
  <c r="AB18" i="14"/>
  <c r="AD20" i="14"/>
  <c r="AF22" i="14"/>
  <c r="AC25" i="14"/>
  <c r="AG16" i="14"/>
  <c r="AE26" i="14"/>
  <c r="X44" i="22"/>
  <c r="AG38" i="22"/>
  <c r="AG71" i="22" s="1"/>
  <c r="AG34" i="22"/>
  <c r="AG67" i="22" s="1"/>
  <c r="AC38" i="22"/>
  <c r="AC71" i="22" s="1"/>
  <c r="AE38" i="22"/>
  <c r="AE71" i="22" s="1"/>
  <c r="W53" i="22"/>
  <c r="AD34" i="22"/>
  <c r="AD67" i="22" s="1"/>
  <c r="W44" i="22"/>
  <c r="Y53" i="22"/>
  <c r="AB44" i="22"/>
  <c r="Z76" i="22"/>
  <c r="AC34" i="22"/>
  <c r="X76" i="22"/>
  <c r="Z46" i="23"/>
  <c r="Z58" i="23"/>
  <c r="Z82" i="23" s="1"/>
  <c r="X82" i="23"/>
  <c r="AB47" i="23"/>
  <c r="AA47" i="23"/>
  <c r="AD47" i="23"/>
  <c r="AC47" i="23"/>
  <c r="Z47" i="23"/>
  <c r="AD58" i="23"/>
  <c r="AD82" i="23" s="1"/>
  <c r="AD46" i="23"/>
  <c r="AE20" i="23"/>
  <c r="AB58" i="23"/>
  <c r="AB82" i="23" s="1"/>
  <c r="AB46" i="23"/>
  <c r="AA58" i="23"/>
  <c r="AA82" i="23" s="1"/>
  <c r="AA46" i="23"/>
  <c r="AC58" i="23"/>
  <c r="AC82" i="23" s="1"/>
  <c r="AC46" i="23"/>
  <c r="AD83" i="23"/>
  <c r="Z83" i="23"/>
  <c r="AB83" i="23"/>
  <c r="AC83" i="23"/>
  <c r="AA83" i="23"/>
  <c r="AE34" i="22"/>
  <c r="AE67" i="22" s="1"/>
  <c r="AA76" i="22"/>
  <c r="AA72" i="22"/>
  <c r="AG53" i="22"/>
  <c r="AH58" i="22"/>
  <c r="AH25" i="22"/>
  <c r="M32" i="14"/>
  <c r="L54" i="14"/>
  <c r="H37" i="14"/>
  <c r="H58" i="14"/>
  <c r="AW36" i="4"/>
  <c r="AW25" i="4"/>
  <c r="AW23" i="4"/>
  <c r="I73" i="4"/>
  <c r="I72" i="4"/>
  <c r="I71" i="4"/>
  <c r="I70" i="4"/>
  <c r="I69" i="4"/>
  <c r="I68" i="4"/>
  <c r="I67" i="4"/>
  <c r="I66" i="4"/>
  <c r="I65" i="4"/>
  <c r="I64" i="4"/>
  <c r="I63" i="4"/>
  <c r="I62" i="4"/>
  <c r="K63" i="1"/>
  <c r="AJ63" i="1" s="1"/>
  <c r="AH37" i="22" l="1"/>
  <c r="AH70" i="22"/>
  <c r="AH66" i="22"/>
  <c r="AH33" i="22"/>
  <c r="AH65" i="22"/>
  <c r="AH32" i="22"/>
  <c r="AH30" i="22"/>
  <c r="AH63" i="22" s="1"/>
  <c r="AH31" i="22"/>
  <c r="AH36" i="22"/>
  <c r="AH55" i="22"/>
  <c r="AH64" i="22"/>
  <c r="AH39" i="22"/>
  <c r="AH54" i="22"/>
  <c r="AL76" i="22"/>
  <c r="AP62" i="22" s="1"/>
  <c r="AU29" i="22" s="1"/>
  <c r="AL44" i="22"/>
  <c r="AV37" i="22" s="1"/>
  <c r="AH61" i="22"/>
  <c r="AH72" i="22"/>
  <c r="AH62" i="22"/>
  <c r="AH29" i="22"/>
  <c r="AH40" i="22"/>
  <c r="AH57" i="22"/>
  <c r="AH73" i="22"/>
  <c r="AH21" i="22"/>
  <c r="AF76" i="22"/>
  <c r="AG44" i="22"/>
  <c r="AH71" i="22"/>
  <c r="AH22" i="22"/>
  <c r="AD44" i="22"/>
  <c r="AH35" i="22"/>
  <c r="AH28" i="22"/>
  <c r="AD76" i="22"/>
  <c r="AG76" i="22"/>
  <c r="AH20" i="22"/>
  <c r="AH68" i="22"/>
  <c r="AH38" i="22"/>
  <c r="AF44" i="22"/>
  <c r="AH24" i="22"/>
  <c r="AC44" i="22"/>
  <c r="AR21" i="14"/>
  <c r="AQ26" i="14"/>
  <c r="AR15" i="14"/>
  <c r="AQ10" i="14"/>
  <c r="AQ23" i="14"/>
  <c r="AR11" i="14"/>
  <c r="AQ22" i="14"/>
  <c r="AR13" i="14"/>
  <c r="AR26" i="14"/>
  <c r="AQ11" i="14"/>
  <c r="AR16" i="14"/>
  <c r="AQ12" i="14"/>
  <c r="AR10" i="14"/>
  <c r="AR22" i="14"/>
  <c r="AQ24" i="14"/>
  <c r="AQ15" i="14"/>
  <c r="AQ21" i="14"/>
  <c r="AR20" i="14"/>
  <c r="AR18" i="14"/>
  <c r="AQ18" i="14"/>
  <c r="AR24" i="14"/>
  <c r="AQ14" i="14"/>
  <c r="AR12" i="14"/>
  <c r="AQ25" i="14"/>
  <c r="AR17" i="14"/>
  <c r="AR19" i="14"/>
  <c r="AQ13" i="14"/>
  <c r="AQ19" i="14"/>
  <c r="AR14" i="14"/>
  <c r="AR23" i="14"/>
  <c r="AQ16" i="14"/>
  <c r="AQ17" i="14"/>
  <c r="AQ20" i="14"/>
  <c r="AH34" i="22"/>
  <c r="AC67" i="22"/>
  <c r="AH67" i="22" s="1"/>
  <c r="AE76" i="22"/>
  <c r="AE44" i="22"/>
  <c r="AC76" i="22"/>
  <c r="AE58" i="23"/>
  <c r="AT35" i="23"/>
  <c r="AT34" i="23"/>
  <c r="AT30" i="23"/>
  <c r="AT26" i="23"/>
  <c r="AT24" i="23"/>
  <c r="AT22" i="23"/>
  <c r="AT31" i="23"/>
  <c r="AT27" i="23"/>
  <c r="AT29" i="23"/>
  <c r="AT28" i="23"/>
  <c r="AT21" i="23"/>
  <c r="AT20" i="23"/>
  <c r="AT25" i="23"/>
  <c r="AT37" i="23"/>
  <c r="AT36" i="23"/>
  <c r="AT33" i="23"/>
  <c r="AT32" i="23"/>
  <c r="AT23" i="23"/>
  <c r="AS37" i="23"/>
  <c r="AS35" i="23"/>
  <c r="AS33" i="23"/>
  <c r="AS29" i="23"/>
  <c r="AS21" i="23"/>
  <c r="AS34" i="23"/>
  <c r="AS30" i="23"/>
  <c r="AS26" i="23"/>
  <c r="AS24" i="23"/>
  <c r="AS22" i="23"/>
  <c r="AS27" i="23"/>
  <c r="AS32" i="23"/>
  <c r="AS28" i="23"/>
  <c r="AS20" i="23"/>
  <c r="AS31" i="23"/>
  <c r="AS25" i="23"/>
  <c r="AS36" i="23"/>
  <c r="AS23" i="23"/>
  <c r="AH53" i="22"/>
  <c r="AU36" i="22"/>
  <c r="H59" i="14"/>
  <c r="H38" i="14"/>
  <c r="N32" i="14"/>
  <c r="M54" i="14"/>
  <c r="AU27" i="23" l="1"/>
  <c r="AX27" i="23" s="1"/>
  <c r="AU28" i="23"/>
  <c r="AX28" i="23" s="1"/>
  <c r="AU37" i="23"/>
  <c r="AX37" i="23" s="1"/>
  <c r="AU26" i="23"/>
  <c r="AX26" i="23" s="1"/>
  <c r="AU25" i="23"/>
  <c r="AX25" i="23" s="1"/>
  <c r="AU32" i="23"/>
  <c r="AX32" i="23" s="1"/>
  <c r="AU29" i="23"/>
  <c r="AX29" i="23" s="1"/>
  <c r="AU21" i="23"/>
  <c r="AX21" i="23" s="1"/>
  <c r="AU31" i="23"/>
  <c r="AX31" i="23" s="1"/>
  <c r="AU30" i="23"/>
  <c r="AX30" i="23" s="1"/>
  <c r="AU33" i="23"/>
  <c r="AX33" i="23" s="1"/>
  <c r="AU23" i="23"/>
  <c r="AX23" i="23" s="1"/>
  <c r="AU20" i="23"/>
  <c r="AX20" i="23" s="1"/>
  <c r="AU22" i="23"/>
  <c r="AX22" i="23" s="1"/>
  <c r="AU34" i="23"/>
  <c r="AX34" i="23" s="1"/>
  <c r="AU35" i="23"/>
  <c r="AX35" i="23" s="1"/>
  <c r="AU36" i="23"/>
  <c r="AX36" i="23" s="1"/>
  <c r="AU24" i="23"/>
  <c r="AX24" i="23" s="1"/>
  <c r="AP61" i="22"/>
  <c r="AU28" i="22" s="1"/>
  <c r="AP55" i="22"/>
  <c r="AU22" i="22" s="1"/>
  <c r="AT37" i="22"/>
  <c r="AP70" i="22"/>
  <c r="AU37" i="22" s="1"/>
  <c r="AP65" i="22"/>
  <c r="AU32" i="22" s="1"/>
  <c r="AV36" i="22"/>
  <c r="BH36" i="22" s="1"/>
  <c r="AP73" i="22"/>
  <c r="AU40" i="22" s="1"/>
  <c r="AP68" i="22"/>
  <c r="AU35" i="22" s="1"/>
  <c r="AP71" i="22"/>
  <c r="AU38" i="22" s="1"/>
  <c r="AP58" i="22"/>
  <c r="AU25" i="22" s="1"/>
  <c r="AT40" i="22"/>
  <c r="AT34" i="22"/>
  <c r="AP72" i="22"/>
  <c r="AU39" i="22" s="1"/>
  <c r="AP64" i="22"/>
  <c r="AU31" i="22" s="1"/>
  <c r="AP54" i="22"/>
  <c r="AU21" i="22" s="1"/>
  <c r="AP66" i="22"/>
  <c r="AU33" i="22" s="1"/>
  <c r="AP57" i="22"/>
  <c r="AU24" i="22" s="1"/>
  <c r="AP67" i="22"/>
  <c r="AU34" i="22" s="1"/>
  <c r="AP63" i="22"/>
  <c r="AU30" i="22" s="1"/>
  <c r="AP53" i="22"/>
  <c r="AU20" i="22" s="1"/>
  <c r="AT28" i="22"/>
  <c r="AV28" i="22" s="1"/>
  <c r="BH28" i="22" s="1"/>
  <c r="AV20" i="22"/>
  <c r="BH20" i="22" s="1"/>
  <c r="AT24" i="22"/>
  <c r="AT33" i="22"/>
  <c r="AV30" i="22"/>
  <c r="BH30" i="22" s="1"/>
  <c r="AT29" i="22"/>
  <c r="AT22" i="22"/>
  <c r="AT30" i="22"/>
  <c r="AV29" i="22"/>
  <c r="BH29" i="22" s="1"/>
  <c r="AT25" i="22"/>
  <c r="AV25" i="22" s="1"/>
  <c r="BH25" i="22" s="1"/>
  <c r="AT32" i="22"/>
  <c r="AT21" i="22"/>
  <c r="AT38" i="22"/>
  <c r="AT35" i="22"/>
  <c r="AT20" i="22"/>
  <c r="AT31" i="22"/>
  <c r="AT36" i="22"/>
  <c r="AT39" i="22"/>
  <c r="C59" i="14"/>
  <c r="C63" i="14"/>
  <c r="C33" i="14"/>
  <c r="C40" i="14"/>
  <c r="C34" i="14"/>
  <c r="C44" i="14"/>
  <c r="C36" i="14"/>
  <c r="C51" i="14"/>
  <c r="C61" i="14"/>
  <c r="C35" i="14"/>
  <c r="C46" i="14"/>
  <c r="C69" i="14"/>
  <c r="C58" i="14"/>
  <c r="C60" i="14"/>
  <c r="C39" i="14"/>
  <c r="C32" i="14"/>
  <c r="C66" i="14"/>
  <c r="C54" i="14"/>
  <c r="C64" i="14"/>
  <c r="C70" i="14"/>
  <c r="E32" i="14" s="1"/>
  <c r="C57" i="14"/>
  <c r="C47" i="14"/>
  <c r="C56" i="14"/>
  <c r="C41" i="14"/>
  <c r="C37" i="14"/>
  <c r="C48" i="14"/>
  <c r="C50" i="14"/>
  <c r="C49" i="14"/>
  <c r="C43" i="14"/>
  <c r="C55" i="14"/>
  <c r="C52" i="14"/>
  <c r="C62" i="14"/>
  <c r="C65" i="14"/>
  <c r="C42" i="14"/>
  <c r="C45" i="14"/>
  <c r="C53" i="14"/>
  <c r="C38" i="14"/>
  <c r="H39" i="14"/>
  <c r="H60" i="14"/>
  <c r="N54" i="14"/>
  <c r="O32" i="14"/>
  <c r="AV22" i="22" l="1"/>
  <c r="BH22" i="22" s="1"/>
  <c r="AV32" i="22"/>
  <c r="BH32" i="22" s="1"/>
  <c r="AV38" i="22"/>
  <c r="AV35" i="22"/>
  <c r="BH35" i="22" s="1"/>
  <c r="AV40" i="22"/>
  <c r="BH40" i="22" s="1"/>
  <c r="AV39" i="22"/>
  <c r="BH39" i="22" s="1"/>
  <c r="AV21" i="22"/>
  <c r="BH21" i="22" s="1"/>
  <c r="AV33" i="22"/>
  <c r="BH33" i="22" s="1"/>
  <c r="AV34" i="22"/>
  <c r="BH34" i="22" s="1"/>
  <c r="AV31" i="22"/>
  <c r="BH31" i="22" s="1"/>
  <c r="AV24" i="22"/>
  <c r="BH24" i="22" s="1"/>
  <c r="E45" i="14"/>
  <c r="M33" i="14" s="1"/>
  <c r="E34" i="14"/>
  <c r="E53" i="14"/>
  <c r="I37" i="14" s="1"/>
  <c r="E40" i="14"/>
  <c r="E49" i="14"/>
  <c r="N38" i="14" s="1"/>
  <c r="E46" i="14"/>
  <c r="N35" i="14" s="1"/>
  <c r="E66" i="14"/>
  <c r="E54" i="14"/>
  <c r="I38" i="14" s="1"/>
  <c r="C68" i="14"/>
  <c r="D54" i="14" s="1"/>
  <c r="E65" i="14"/>
  <c r="E60" i="14"/>
  <c r="E56" i="14"/>
  <c r="E43" i="14"/>
  <c r="O33" i="14" s="1"/>
  <c r="E50" i="14"/>
  <c r="M38" i="14" s="1"/>
  <c r="E62" i="14"/>
  <c r="E41" i="14"/>
  <c r="E38" i="14"/>
  <c r="E33" i="14"/>
  <c r="E47" i="14"/>
  <c r="N36" i="14" s="1"/>
  <c r="E61" i="14"/>
  <c r="E57" i="14"/>
  <c r="E51" i="14"/>
  <c r="L38" i="14" s="1"/>
  <c r="E52" i="14"/>
  <c r="K38" i="14" s="1"/>
  <c r="E37" i="14"/>
  <c r="E44" i="14"/>
  <c r="N33" i="14" s="1"/>
  <c r="E39" i="14"/>
  <c r="E35" i="14"/>
  <c r="E64" i="14"/>
  <c r="E59" i="14"/>
  <c r="E55" i="14"/>
  <c r="E63" i="14"/>
  <c r="E48" i="14"/>
  <c r="K34" i="14" s="1"/>
  <c r="E58" i="14"/>
  <c r="E42" i="14"/>
  <c r="E36" i="14"/>
  <c r="AX48" i="23"/>
  <c r="Z49" i="23" s="1"/>
  <c r="Z50" i="23" s="1"/>
  <c r="P32" i="14"/>
  <c r="O54" i="14"/>
  <c r="H61" i="14"/>
  <c r="H40" i="14"/>
  <c r="BH43" i="22" l="1"/>
  <c r="AC45" i="22" s="1"/>
  <c r="AD45" i="22" s="1"/>
  <c r="AE45" i="22" s="1"/>
  <c r="D38" i="14"/>
  <c r="D45" i="14"/>
  <c r="D33" i="14"/>
  <c r="D49" i="14"/>
  <c r="D32" i="14"/>
  <c r="D37" i="14"/>
  <c r="N34" i="14"/>
  <c r="O35" i="14"/>
  <c r="I39" i="14"/>
  <c r="D50" i="14"/>
  <c r="L39" i="14"/>
  <c r="L34" i="14"/>
  <c r="D47" i="14"/>
  <c r="M34" i="14"/>
  <c r="D58" i="14"/>
  <c r="D51" i="14"/>
  <c r="K35" i="14"/>
  <c r="D61" i="14"/>
  <c r="D41" i="14"/>
  <c r="J38" i="14"/>
  <c r="D60" i="14"/>
  <c r="D36" i="14"/>
  <c r="D56" i="14"/>
  <c r="D35" i="14"/>
  <c r="M36" i="14"/>
  <c r="O36" i="14"/>
  <c r="L37" i="14"/>
  <c r="L33" i="14"/>
  <c r="D63" i="14"/>
  <c r="D55" i="14"/>
  <c r="D44" i="14"/>
  <c r="D62" i="14"/>
  <c r="D64" i="14"/>
  <c r="D42" i="14"/>
  <c r="D48" i="14"/>
  <c r="D40" i="14"/>
  <c r="D53" i="14"/>
  <c r="D34" i="14"/>
  <c r="D46" i="14"/>
  <c r="L36" i="14"/>
  <c r="K39" i="14"/>
  <c r="D57" i="14"/>
  <c r="D66" i="14"/>
  <c r="D43" i="14"/>
  <c r="D39" i="14"/>
  <c r="D59" i="14"/>
  <c r="D52" i="14"/>
  <c r="D65" i="14"/>
  <c r="J34" i="14"/>
  <c r="N37" i="14"/>
  <c r="M37" i="14"/>
  <c r="I33" i="14"/>
  <c r="O39" i="14"/>
  <c r="J39" i="14"/>
  <c r="J33" i="14"/>
  <c r="O34" i="14"/>
  <c r="J37" i="14"/>
  <c r="O37" i="14"/>
  <c r="I36" i="14"/>
  <c r="K33" i="14"/>
  <c r="M35" i="14"/>
  <c r="K36" i="14"/>
  <c r="M39" i="14"/>
  <c r="J35" i="14"/>
  <c r="L35" i="14"/>
  <c r="J36" i="14"/>
  <c r="O38" i="14"/>
  <c r="N39" i="14"/>
  <c r="O40" i="14"/>
  <c r="K37" i="14"/>
  <c r="I34" i="14"/>
  <c r="I35" i="14"/>
  <c r="AA49" i="23"/>
  <c r="AB49" i="23" s="1"/>
  <c r="J40" i="14"/>
  <c r="H41" i="14"/>
  <c r="P41" i="14" s="1"/>
  <c r="H62" i="14"/>
  <c r="I40" i="14"/>
  <c r="K40" i="14"/>
  <c r="L40" i="14"/>
  <c r="M40" i="14"/>
  <c r="N40" i="14"/>
  <c r="Q32" i="14"/>
  <c r="P54" i="14"/>
  <c r="P34" i="14"/>
  <c r="P36" i="14"/>
  <c r="P33" i="14"/>
  <c r="P35" i="14"/>
  <c r="P37" i="14"/>
  <c r="P39" i="14"/>
  <c r="P38" i="14"/>
  <c r="P40" i="14"/>
  <c r="AD46" i="22" l="1"/>
  <c r="AC46" i="22"/>
  <c r="AA50" i="23"/>
  <c r="AC49" i="23"/>
  <c r="AB50" i="23"/>
  <c r="AE46" i="22"/>
  <c r="AF45" i="22"/>
  <c r="Q33" i="14"/>
  <c r="R32" i="14"/>
  <c r="Q34" i="14"/>
  <c r="Q35" i="14"/>
  <c r="Q54" i="14"/>
  <c r="Q36" i="14"/>
  <c r="Q37" i="14"/>
  <c r="Q39" i="14"/>
  <c r="Q41" i="14"/>
  <c r="Q38" i="14"/>
  <c r="Q40" i="14"/>
  <c r="H63" i="14"/>
  <c r="I41" i="14"/>
  <c r="J41" i="14"/>
  <c r="H42" i="14"/>
  <c r="K41" i="14"/>
  <c r="L41" i="14"/>
  <c r="M41" i="14"/>
  <c r="N41" i="14"/>
  <c r="O41" i="14"/>
  <c r="AD49" i="23" l="1"/>
  <c r="AD50" i="23" s="1"/>
  <c r="AC50" i="23"/>
  <c r="AF46" i="22"/>
  <c r="AG45" i="22"/>
  <c r="AG46" i="22" s="1"/>
  <c r="R54" i="14"/>
  <c r="R35" i="14"/>
  <c r="R33" i="14"/>
  <c r="R36" i="14"/>
  <c r="R37" i="14"/>
  <c r="R38" i="14"/>
  <c r="R40" i="14"/>
  <c r="R42" i="14"/>
  <c r="S32" i="14"/>
  <c r="R34" i="14"/>
  <c r="R39" i="14"/>
  <c r="R41" i="14"/>
  <c r="J42" i="14"/>
  <c r="H43" i="14"/>
  <c r="R43" i="14" s="1"/>
  <c r="H64" i="14"/>
  <c r="I42" i="14"/>
  <c r="K42" i="14"/>
  <c r="L42" i="14"/>
  <c r="M42" i="14"/>
  <c r="N42" i="14"/>
  <c r="O42" i="14"/>
  <c r="P42" i="14"/>
  <c r="Q42" i="14"/>
  <c r="AX51" i="23" l="1"/>
  <c r="BH47" i="22"/>
  <c r="C36" i="12" s="1"/>
  <c r="H65" i="14"/>
  <c r="I43" i="14"/>
  <c r="H44" i="14"/>
  <c r="J43" i="14"/>
  <c r="K43" i="14"/>
  <c r="L43" i="14"/>
  <c r="M43" i="14"/>
  <c r="N43" i="14"/>
  <c r="O43" i="14"/>
  <c r="P43" i="14"/>
  <c r="Q43" i="14"/>
  <c r="T32" i="14"/>
  <c r="S34" i="14"/>
  <c r="S54" i="14"/>
  <c r="S36" i="14"/>
  <c r="S33" i="14"/>
  <c r="S35" i="14"/>
  <c r="S38" i="14"/>
  <c r="S40" i="14"/>
  <c r="S39" i="14"/>
  <c r="S41" i="14"/>
  <c r="S37" i="14"/>
  <c r="S42" i="14"/>
  <c r="S43" i="14"/>
  <c r="J44" i="14" l="1"/>
  <c r="H45" i="14"/>
  <c r="T45" i="14" s="1"/>
  <c r="I44" i="14"/>
  <c r="H66" i="14"/>
  <c r="K44" i="14"/>
  <c r="L44" i="14"/>
  <c r="M44" i="14"/>
  <c r="N44" i="14"/>
  <c r="O44" i="14"/>
  <c r="P44" i="14"/>
  <c r="Q44" i="14"/>
  <c r="R44" i="14"/>
  <c r="S44" i="14"/>
  <c r="U32" i="14"/>
  <c r="T54" i="14"/>
  <c r="T34" i="14"/>
  <c r="T35" i="14"/>
  <c r="T33" i="14"/>
  <c r="T37" i="14"/>
  <c r="T39" i="14"/>
  <c r="T41" i="14"/>
  <c r="T40" i="14"/>
  <c r="T43" i="14"/>
  <c r="T38" i="14"/>
  <c r="T36" i="14"/>
  <c r="T44" i="14"/>
  <c r="T42" i="14"/>
  <c r="U33" i="14" l="1"/>
  <c r="V32" i="14"/>
  <c r="U35" i="14"/>
  <c r="U36" i="14"/>
  <c r="U54" i="14"/>
  <c r="U34" i="14"/>
  <c r="U39" i="14"/>
  <c r="U41" i="14"/>
  <c r="U42" i="14"/>
  <c r="U40" i="14"/>
  <c r="U43" i="14"/>
  <c r="U38" i="14"/>
  <c r="U44" i="14"/>
  <c r="U45" i="14"/>
  <c r="U37" i="14"/>
  <c r="H67" i="14"/>
  <c r="I45" i="14"/>
  <c r="J45" i="14"/>
  <c r="H46" i="14"/>
  <c r="U46" i="14" s="1"/>
  <c r="K45" i="14"/>
  <c r="L45" i="14"/>
  <c r="M45" i="14"/>
  <c r="N45" i="14"/>
  <c r="O45" i="14"/>
  <c r="P45" i="14"/>
  <c r="Q45" i="14"/>
  <c r="R45" i="14"/>
  <c r="S45" i="14"/>
  <c r="V54" i="14" l="1"/>
  <c r="V35" i="14"/>
  <c r="V36" i="14"/>
  <c r="V34" i="14"/>
  <c r="V33" i="14"/>
  <c r="W32" i="14"/>
  <c r="V37" i="14"/>
  <c r="V38" i="14"/>
  <c r="V40" i="14"/>
  <c r="V42" i="14"/>
  <c r="V41" i="14"/>
  <c r="V44" i="14"/>
  <c r="V46" i="14"/>
  <c r="V39" i="14"/>
  <c r="V45" i="14"/>
  <c r="V43" i="14"/>
  <c r="J46" i="14"/>
  <c r="H68" i="14"/>
  <c r="H47" i="14"/>
  <c r="V47" i="14" s="1"/>
  <c r="I46" i="14"/>
  <c r="K46" i="14"/>
  <c r="L46" i="14"/>
  <c r="M46" i="14"/>
  <c r="N46" i="14"/>
  <c r="O46" i="14"/>
  <c r="P46" i="14"/>
  <c r="Q46" i="14"/>
  <c r="R46" i="14"/>
  <c r="S46" i="14"/>
  <c r="T46" i="14"/>
  <c r="H69" i="14" l="1"/>
  <c r="I47" i="14"/>
  <c r="H48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X32" i="14"/>
  <c r="W34" i="14"/>
  <c r="W54" i="14"/>
  <c r="W33" i="14"/>
  <c r="W35" i="14"/>
  <c r="W37" i="14"/>
  <c r="W38" i="14"/>
  <c r="W40" i="14"/>
  <c r="W36" i="14"/>
  <c r="W41" i="14"/>
  <c r="W42" i="14"/>
  <c r="W44" i="14"/>
  <c r="W43" i="14"/>
  <c r="W46" i="14"/>
  <c r="W39" i="14"/>
  <c r="W45" i="14"/>
  <c r="W47" i="14"/>
  <c r="J48" i="14" l="1"/>
  <c r="H49" i="14"/>
  <c r="I48" i="14"/>
  <c r="H70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Y32" i="14"/>
  <c r="X54" i="14"/>
  <c r="X36" i="14"/>
  <c r="X37" i="14"/>
  <c r="X39" i="14"/>
  <c r="X41" i="14"/>
  <c r="X33" i="14"/>
  <c r="X43" i="14"/>
  <c r="X45" i="14"/>
  <c r="X35" i="14"/>
  <c r="X44" i="14"/>
  <c r="X47" i="14"/>
  <c r="X49" i="14"/>
  <c r="X40" i="14"/>
  <c r="X46" i="14"/>
  <c r="X42" i="14"/>
  <c r="X48" i="14"/>
  <c r="X38" i="14"/>
  <c r="X34" i="14"/>
  <c r="Y33" i="14" l="1"/>
  <c r="Y34" i="14"/>
  <c r="Y35" i="14"/>
  <c r="Z32" i="14"/>
  <c r="Y36" i="14"/>
  <c r="Y39" i="14"/>
  <c r="Y41" i="14"/>
  <c r="Y37" i="14"/>
  <c r="Y38" i="14"/>
  <c r="Y43" i="14"/>
  <c r="Y54" i="14"/>
  <c r="Y42" i="14"/>
  <c r="Y44" i="14"/>
  <c r="Y47" i="14"/>
  <c r="Y49" i="14"/>
  <c r="Y40" i="14"/>
  <c r="Y46" i="14"/>
  <c r="Y48" i="14"/>
  <c r="Y45" i="14"/>
  <c r="H71" i="14"/>
  <c r="I49" i="14"/>
  <c r="J49" i="14"/>
  <c r="H50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J50" i="14" l="1"/>
  <c r="I50" i="14"/>
  <c r="H72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4" i="14"/>
  <c r="Z35" i="14"/>
  <c r="Z36" i="14"/>
  <c r="Z33" i="14"/>
  <c r="Z34" i="14"/>
  <c r="Z38" i="14"/>
  <c r="Z40" i="14"/>
  <c r="Z42" i="14"/>
  <c r="Z44" i="14"/>
  <c r="Z46" i="14"/>
  <c r="Z37" i="14"/>
  <c r="Z48" i="14"/>
  <c r="Z50" i="14"/>
  <c r="Z41" i="14"/>
  <c r="Z43" i="14"/>
  <c r="Z49" i="14"/>
  <c r="BX23" i="14" s="1"/>
  <c r="X71" i="14" s="1"/>
  <c r="Z47" i="14"/>
  <c r="BX21" i="14" s="1"/>
  <c r="Z45" i="14"/>
  <c r="Z39" i="14"/>
  <c r="Y71" i="14" l="1"/>
  <c r="R71" i="14"/>
  <c r="O71" i="14"/>
  <c r="S71" i="14"/>
  <c r="U71" i="14"/>
  <c r="BX13" i="14"/>
  <c r="Z61" i="14" s="1"/>
  <c r="BX11" i="14"/>
  <c r="BX10" i="14"/>
  <c r="BX15" i="14"/>
  <c r="Z63" i="14" s="1"/>
  <c r="BX12" i="14"/>
  <c r="J71" i="14"/>
  <c r="BX24" i="14"/>
  <c r="Y72" i="14" s="1"/>
  <c r="V71" i="14"/>
  <c r="Z69" i="14"/>
  <c r="BX18" i="14"/>
  <c r="Z66" i="14" s="1"/>
  <c r="M71" i="14"/>
  <c r="T71" i="14"/>
  <c r="BX17" i="14"/>
  <c r="Z65" i="14" s="1"/>
  <c r="BX14" i="14"/>
  <c r="V69" i="14"/>
  <c r="U69" i="14"/>
  <c r="P69" i="14"/>
  <c r="O69" i="14"/>
  <c r="N69" i="14"/>
  <c r="J69" i="14"/>
  <c r="W69" i="14"/>
  <c r="I69" i="14"/>
  <c r="T69" i="14"/>
  <c r="S69" i="14"/>
  <c r="Q69" i="14"/>
  <c r="L69" i="14"/>
  <c r="K69" i="14"/>
  <c r="M69" i="14"/>
  <c r="R69" i="14"/>
  <c r="X69" i="14"/>
  <c r="BX19" i="14"/>
  <c r="Z67" i="14" s="1"/>
  <c r="BX9" i="14"/>
  <c r="Z57" i="14" s="1"/>
  <c r="L71" i="14"/>
  <c r="Y69" i="14"/>
  <c r="W71" i="14"/>
  <c r="I71" i="14"/>
  <c r="BX8" i="14"/>
  <c r="BX20" i="14"/>
  <c r="K71" i="14"/>
  <c r="P71" i="14"/>
  <c r="Z71" i="14"/>
  <c r="BX16" i="14"/>
  <c r="Z64" i="14" s="1"/>
  <c r="BX7" i="14"/>
  <c r="Q71" i="14"/>
  <c r="N71" i="14"/>
  <c r="BX22" i="14"/>
  <c r="Z70" i="14" s="1"/>
  <c r="E36" i="12"/>
  <c r="K72" i="14" l="1"/>
  <c r="M72" i="14"/>
  <c r="Z58" i="14"/>
  <c r="I58" i="14"/>
  <c r="L72" i="14"/>
  <c r="M55" i="14"/>
  <c r="N55" i="14"/>
  <c r="L55" i="14"/>
  <c r="I55" i="14"/>
  <c r="K55" i="14"/>
  <c r="J55" i="14"/>
  <c r="O55" i="14"/>
  <c r="P55" i="14"/>
  <c r="Q55" i="14"/>
  <c r="R55" i="14"/>
  <c r="S55" i="14"/>
  <c r="T55" i="14"/>
  <c r="U55" i="14"/>
  <c r="V55" i="14"/>
  <c r="W55" i="14"/>
  <c r="X55" i="14"/>
  <c r="Y55" i="14"/>
  <c r="U68" i="14"/>
  <c r="V68" i="14"/>
  <c r="I68" i="14"/>
  <c r="M68" i="14"/>
  <c r="K68" i="14"/>
  <c r="J68" i="14"/>
  <c r="T68" i="14"/>
  <c r="R68" i="14"/>
  <c r="S68" i="14"/>
  <c r="L68" i="14"/>
  <c r="N68" i="14"/>
  <c r="Q68" i="14"/>
  <c r="P68" i="14"/>
  <c r="O68" i="14"/>
  <c r="W68" i="14"/>
  <c r="X68" i="14"/>
  <c r="Y68" i="14"/>
  <c r="Z55" i="14"/>
  <c r="N56" i="14"/>
  <c r="O56" i="14"/>
  <c r="I56" i="14"/>
  <c r="L56" i="14"/>
  <c r="J56" i="14"/>
  <c r="M56" i="14"/>
  <c r="K56" i="14"/>
  <c r="P56" i="14"/>
  <c r="Q56" i="14"/>
  <c r="R56" i="14"/>
  <c r="S56" i="14"/>
  <c r="T56" i="14"/>
  <c r="U56" i="14"/>
  <c r="V56" i="14"/>
  <c r="W56" i="14"/>
  <c r="X56" i="14"/>
  <c r="Y56" i="14"/>
  <c r="U72" i="14"/>
  <c r="Z68" i="14"/>
  <c r="BX44" i="14"/>
  <c r="D16" i="12"/>
  <c r="O62" i="14"/>
  <c r="K62" i="14"/>
  <c r="I62" i="14"/>
  <c r="M62" i="14"/>
  <c r="J62" i="14"/>
  <c r="N62" i="14"/>
  <c r="P62" i="14"/>
  <c r="L62" i="14"/>
  <c r="Q62" i="14"/>
  <c r="R62" i="14"/>
  <c r="S62" i="14"/>
  <c r="T62" i="14"/>
  <c r="U62" i="14"/>
  <c r="V62" i="14"/>
  <c r="W62" i="14"/>
  <c r="X62" i="14"/>
  <c r="Y62" i="14"/>
  <c r="P72" i="14"/>
  <c r="I59" i="14"/>
  <c r="J59" i="14"/>
  <c r="N59" i="14"/>
  <c r="O59" i="14"/>
  <c r="M59" i="14"/>
  <c r="K59" i="14"/>
  <c r="L59" i="14"/>
  <c r="P59" i="14"/>
  <c r="Q59" i="14"/>
  <c r="R59" i="14"/>
  <c r="S59" i="14"/>
  <c r="T59" i="14"/>
  <c r="U59" i="14"/>
  <c r="V59" i="14"/>
  <c r="W59" i="14"/>
  <c r="X59" i="14"/>
  <c r="Y59" i="14"/>
  <c r="J70" i="14"/>
  <c r="N70" i="14"/>
  <c r="U70" i="14"/>
  <c r="I70" i="14"/>
  <c r="W70" i="14"/>
  <c r="Q70" i="14"/>
  <c r="T70" i="14"/>
  <c r="M70" i="14"/>
  <c r="X70" i="14"/>
  <c r="S70" i="14"/>
  <c r="P70" i="14"/>
  <c r="O70" i="14"/>
  <c r="V70" i="14"/>
  <c r="K70" i="14"/>
  <c r="R70" i="14"/>
  <c r="L70" i="14"/>
  <c r="Y70" i="14"/>
  <c r="S72" i="14"/>
  <c r="R64" i="14"/>
  <c r="K64" i="14"/>
  <c r="Q64" i="14"/>
  <c r="P64" i="14"/>
  <c r="N64" i="14"/>
  <c r="I64" i="14"/>
  <c r="J64" i="14"/>
  <c r="M64" i="14"/>
  <c r="L64" i="14"/>
  <c r="O64" i="14"/>
  <c r="S64" i="14"/>
  <c r="T64" i="14"/>
  <c r="U64" i="14"/>
  <c r="V64" i="14"/>
  <c r="W64" i="14"/>
  <c r="X64" i="14"/>
  <c r="Y64" i="14"/>
  <c r="Z56" i="14"/>
  <c r="T67" i="14"/>
  <c r="N67" i="14"/>
  <c r="Q67" i="14"/>
  <c r="J67" i="14"/>
  <c r="P67" i="14"/>
  <c r="M67" i="14"/>
  <c r="S67" i="14"/>
  <c r="L67" i="14"/>
  <c r="R67" i="14"/>
  <c r="O67" i="14"/>
  <c r="U67" i="14"/>
  <c r="K67" i="14"/>
  <c r="I67" i="14"/>
  <c r="V67" i="14"/>
  <c r="W67" i="14"/>
  <c r="X67" i="14"/>
  <c r="Y67" i="14"/>
  <c r="N72" i="14"/>
  <c r="Z62" i="14"/>
  <c r="T72" i="14"/>
  <c r="P63" i="14"/>
  <c r="L63" i="14"/>
  <c r="M63" i="14"/>
  <c r="O63" i="14"/>
  <c r="N63" i="14"/>
  <c r="I63" i="14"/>
  <c r="Q63" i="14"/>
  <c r="K63" i="14"/>
  <c r="J63" i="14"/>
  <c r="R63" i="14"/>
  <c r="S63" i="14"/>
  <c r="T63" i="14"/>
  <c r="U63" i="14"/>
  <c r="V63" i="14"/>
  <c r="W63" i="14"/>
  <c r="X63" i="14"/>
  <c r="Y63" i="14"/>
  <c r="R72" i="14"/>
  <c r="Z59" i="14"/>
  <c r="BX46" i="14"/>
  <c r="I60" i="14"/>
  <c r="L60" i="14"/>
  <c r="J60" i="14"/>
  <c r="M60" i="14"/>
  <c r="K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O72" i="14"/>
  <c r="Q72" i="14"/>
  <c r="Z60" i="14"/>
  <c r="W72" i="14"/>
  <c r="Z72" i="14"/>
  <c r="N57" i="14"/>
  <c r="O57" i="14"/>
  <c r="L57" i="14"/>
  <c r="K57" i="14"/>
  <c r="I57" i="14"/>
  <c r="M57" i="14"/>
  <c r="J57" i="14"/>
  <c r="P57" i="14"/>
  <c r="Q57" i="14"/>
  <c r="R57" i="14"/>
  <c r="S57" i="14"/>
  <c r="T57" i="14"/>
  <c r="U57" i="14"/>
  <c r="V57" i="14"/>
  <c r="W57" i="14"/>
  <c r="X57" i="14"/>
  <c r="Y57" i="14"/>
  <c r="V72" i="14"/>
  <c r="R65" i="14"/>
  <c r="I65" i="14"/>
  <c r="K65" i="14"/>
  <c r="S65" i="14"/>
  <c r="L65" i="14"/>
  <c r="O65" i="14"/>
  <c r="J65" i="14"/>
  <c r="N65" i="14"/>
  <c r="P65" i="14"/>
  <c r="M65" i="14"/>
  <c r="Q65" i="14"/>
  <c r="T65" i="14"/>
  <c r="U65" i="14"/>
  <c r="V65" i="14"/>
  <c r="W65" i="14"/>
  <c r="X65" i="14"/>
  <c r="Y65" i="14"/>
  <c r="J72" i="14"/>
  <c r="X72" i="14"/>
  <c r="J66" i="14"/>
  <c r="T66" i="14"/>
  <c r="Q66" i="14"/>
  <c r="K66" i="14"/>
  <c r="M66" i="14"/>
  <c r="R66" i="14"/>
  <c r="I66" i="14"/>
  <c r="S66" i="14"/>
  <c r="P66" i="14"/>
  <c r="O66" i="14"/>
  <c r="N66" i="14"/>
  <c r="L66" i="14"/>
  <c r="U66" i="14"/>
  <c r="V66" i="14"/>
  <c r="W66" i="14"/>
  <c r="X66" i="14"/>
  <c r="Y66" i="14"/>
  <c r="I72" i="14"/>
  <c r="N58" i="14"/>
  <c r="J58" i="14"/>
  <c r="M58" i="14"/>
  <c r="L58" i="14"/>
  <c r="O58" i="14"/>
  <c r="K58" i="14"/>
  <c r="P58" i="14"/>
  <c r="Q58" i="14"/>
  <c r="R58" i="14"/>
  <c r="S58" i="14"/>
  <c r="T58" i="14"/>
  <c r="U58" i="14"/>
  <c r="V58" i="14"/>
  <c r="W58" i="14"/>
  <c r="X58" i="14"/>
  <c r="Y58" i="14"/>
  <c r="N61" i="14"/>
  <c r="K61" i="14"/>
  <c r="M61" i="14"/>
  <c r="I61" i="14"/>
  <c r="O61" i="14"/>
  <c r="L61" i="14"/>
  <c r="J61" i="14"/>
  <c r="P61" i="14"/>
  <c r="Q61" i="14"/>
  <c r="R61" i="14"/>
  <c r="S61" i="14"/>
  <c r="T61" i="14"/>
  <c r="U61" i="14"/>
  <c r="V61" i="14"/>
  <c r="W61" i="14"/>
  <c r="X61" i="14"/>
  <c r="Y61" i="14"/>
  <c r="G36" i="12"/>
  <c r="C42" i="12" l="1"/>
  <c r="E42" i="12" s="1"/>
  <c r="G42" i="12" s="1"/>
  <c r="BX36" i="14"/>
  <c r="BX41" i="14"/>
  <c r="BX43" i="14"/>
  <c r="BX47" i="14"/>
  <c r="C16" i="12"/>
  <c r="BX35" i="14"/>
  <c r="BX40" i="14"/>
  <c r="BX32" i="14"/>
  <c r="BX42" i="14"/>
  <c r="BX45" i="14"/>
  <c r="BX34" i="14"/>
  <c r="D21" i="12"/>
  <c r="BX31" i="14"/>
  <c r="BX30" i="14"/>
  <c r="D15" i="12"/>
  <c r="BX33" i="14"/>
  <c r="C15" i="12"/>
  <c r="BX39" i="14"/>
  <c r="BX38" i="14"/>
  <c r="BX37" i="14"/>
  <c r="F41" i="12" l="1"/>
  <c r="G41" i="12"/>
  <c r="G43" i="12" s="1"/>
  <c r="C21" i="12"/>
  <c r="C35" i="12"/>
  <c r="C37" i="12" s="1"/>
  <c r="C20" i="12"/>
  <c r="C41" i="12"/>
  <c r="C43" i="12" s="1"/>
  <c r="D20" i="12"/>
  <c r="D25" i="9"/>
  <c r="D27" i="9" s="1"/>
  <c r="D12" i="9"/>
  <c r="D13" i="9" s="1"/>
  <c r="D16" i="9" s="1"/>
  <c r="D35" i="12" l="1"/>
  <c r="H35" i="12"/>
  <c r="E35" i="12"/>
  <c r="E37" i="12" s="1"/>
  <c r="G35" i="12"/>
  <c r="G37" i="12" s="1"/>
  <c r="F35" i="12"/>
  <c r="H41" i="12"/>
  <c r="E41" i="12"/>
  <c r="E43" i="12" s="1"/>
  <c r="D41" i="12"/>
  <c r="D12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58" i="4"/>
  <c r="I60" i="4"/>
  <c r="I61" i="4"/>
  <c r="I74" i="4"/>
  <c r="I75" i="4"/>
  <c r="D12" i="1"/>
  <c r="AE18" i="1"/>
  <c r="AF18" i="1" s="1"/>
  <c r="AG18" i="1" s="1"/>
  <c r="K20" i="1"/>
  <c r="AJ20" i="1" s="1"/>
  <c r="BD20" i="1"/>
  <c r="BE20" i="1"/>
  <c r="BD21" i="1"/>
  <c r="BE21" i="1"/>
  <c r="K22" i="1"/>
  <c r="AJ22" i="1" s="1"/>
  <c r="BD22" i="1"/>
  <c r="BE22" i="1"/>
  <c r="K24" i="1"/>
  <c r="BD24" i="1"/>
  <c r="BE24" i="1"/>
  <c r="K25" i="1"/>
  <c r="AJ25" i="1" s="1"/>
  <c r="BD25" i="1"/>
  <c r="BE25" i="1"/>
  <c r="BD28" i="1"/>
  <c r="BE28" i="1"/>
  <c r="K29" i="1"/>
  <c r="BD29" i="1"/>
  <c r="BE29" i="1"/>
  <c r="K30" i="1"/>
  <c r="AJ30" i="1" s="1"/>
  <c r="BD30" i="1"/>
  <c r="BE30" i="1"/>
  <c r="K31" i="1"/>
  <c r="BD31" i="1"/>
  <c r="BE31" i="1"/>
  <c r="K32" i="1"/>
  <c r="AJ32" i="1" s="1"/>
  <c r="BD32" i="1"/>
  <c r="BE32" i="1"/>
  <c r="BD33" i="1"/>
  <c r="BE33" i="1"/>
  <c r="K34" i="1"/>
  <c r="AJ34" i="1" s="1"/>
  <c r="BD34" i="1"/>
  <c r="BE34" i="1"/>
  <c r="K35" i="1"/>
  <c r="BD35" i="1"/>
  <c r="BE35" i="1"/>
  <c r="K36" i="1"/>
  <c r="AJ36" i="1" s="1"/>
  <c r="BD36" i="1"/>
  <c r="BE36" i="1"/>
  <c r="K37" i="1"/>
  <c r="K38" i="1"/>
  <c r="AJ38" i="1" s="1"/>
  <c r="K39" i="1"/>
  <c r="BD39" i="1"/>
  <c r="BE39" i="1"/>
  <c r="K40" i="1"/>
  <c r="AJ40" i="1" s="1"/>
  <c r="BD40" i="1"/>
  <c r="BE40" i="1"/>
  <c r="K53" i="1"/>
  <c r="K55" i="1"/>
  <c r="W56" i="1"/>
  <c r="X56" i="1"/>
  <c r="Y56" i="1"/>
  <c r="Z56" i="1"/>
  <c r="AA56" i="1"/>
  <c r="AB56" i="1"/>
  <c r="AC56" i="1"/>
  <c r="AE56" i="1"/>
  <c r="AF56" i="1"/>
  <c r="AG56" i="1"/>
  <c r="K57" i="1"/>
  <c r="AJ57" i="1" s="1"/>
  <c r="K58" i="1"/>
  <c r="W59" i="1"/>
  <c r="X59" i="1"/>
  <c r="Y59" i="1"/>
  <c r="Z59" i="1"/>
  <c r="AA59" i="1"/>
  <c r="AB59" i="1"/>
  <c r="AC59" i="1"/>
  <c r="AE59" i="1"/>
  <c r="AF59" i="1"/>
  <c r="AG59" i="1"/>
  <c r="W60" i="1"/>
  <c r="X60" i="1"/>
  <c r="Y60" i="1"/>
  <c r="Z60" i="1"/>
  <c r="AA60" i="1"/>
  <c r="AB60" i="1"/>
  <c r="AC60" i="1"/>
  <c r="AE60" i="1"/>
  <c r="AF60" i="1"/>
  <c r="AG60" i="1"/>
  <c r="K62" i="1"/>
  <c r="K64" i="1"/>
  <c r="K65" i="1"/>
  <c r="AJ65" i="1" s="1"/>
  <c r="K68" i="1"/>
  <c r="AJ68" i="1" s="1"/>
  <c r="K69" i="1"/>
  <c r="AJ69" i="1" s="1"/>
  <c r="K70" i="1"/>
  <c r="AJ70" i="1" s="1"/>
  <c r="K71" i="1"/>
  <c r="K72" i="1"/>
  <c r="AJ72" i="1" s="1"/>
  <c r="K73" i="1"/>
  <c r="AJ73" i="1" s="1"/>
  <c r="I46" i="4" l="1"/>
  <c r="L20" i="4" s="1"/>
  <c r="I82" i="4"/>
  <c r="G66" i="4"/>
  <c r="G70" i="4"/>
  <c r="J71" i="4"/>
  <c r="G62" i="4"/>
  <c r="J72" i="4"/>
  <c r="G64" i="4"/>
  <c r="G65" i="4"/>
  <c r="G73" i="4"/>
  <c r="G68" i="4"/>
  <c r="G69" i="4"/>
  <c r="J62" i="4"/>
  <c r="G63" i="4"/>
  <c r="G72" i="4"/>
  <c r="G71" i="4"/>
  <c r="G67" i="4"/>
  <c r="J21" i="4"/>
  <c r="G31" i="4"/>
  <c r="M31" i="4" s="1"/>
  <c r="J37" i="4"/>
  <c r="G24" i="4"/>
  <c r="D11" i="12" s="1"/>
  <c r="J30" i="4"/>
  <c r="J34" i="4"/>
  <c r="AJ66" i="1"/>
  <c r="AJ54" i="1"/>
  <c r="AJ61" i="1"/>
  <c r="J29" i="4"/>
  <c r="J28" i="4"/>
  <c r="J27" i="4"/>
  <c r="J25" i="4"/>
  <c r="G23" i="4"/>
  <c r="J23" i="4"/>
  <c r="J20" i="4"/>
  <c r="G22" i="4"/>
  <c r="G26" i="4"/>
  <c r="G27" i="4"/>
  <c r="G35" i="4"/>
  <c r="G20" i="4"/>
  <c r="G25" i="4"/>
  <c r="G37" i="4"/>
  <c r="J36" i="4"/>
  <c r="J35" i="4"/>
  <c r="J33" i="4"/>
  <c r="J32" i="4"/>
  <c r="G29" i="4"/>
  <c r="G28" i="4"/>
  <c r="G36" i="4"/>
  <c r="G34" i="4"/>
  <c r="D10" i="12" s="1"/>
  <c r="G33" i="4"/>
  <c r="G32" i="4"/>
  <c r="J31" i="4"/>
  <c r="J26" i="4"/>
  <c r="J22" i="4"/>
  <c r="G21" i="4"/>
  <c r="G30" i="4"/>
  <c r="J24" i="4"/>
  <c r="AJ71" i="1"/>
  <c r="AJ55" i="1"/>
  <c r="AJ53" i="1"/>
  <c r="AJ39" i="1"/>
  <c r="AJ37" i="1"/>
  <c r="AJ64" i="1"/>
  <c r="AJ62" i="1"/>
  <c r="AJ58" i="1"/>
  <c r="AJ24" i="1"/>
  <c r="AJ35" i="1"/>
  <c r="N22" i="1"/>
  <c r="AJ31" i="1"/>
  <c r="AJ29" i="1"/>
  <c r="AJ28" i="1"/>
  <c r="AN36" i="4" l="1"/>
  <c r="AN32" i="4"/>
  <c r="AN28" i="4"/>
  <c r="AN24" i="4"/>
  <c r="AP24" i="4" s="1"/>
  <c r="AW24" i="4" s="1"/>
  <c r="AN35" i="4"/>
  <c r="AN31" i="4"/>
  <c r="AN27" i="4"/>
  <c r="AN23" i="4"/>
  <c r="AN20" i="4"/>
  <c r="AN34" i="4"/>
  <c r="AP34" i="4" s="1"/>
  <c r="AW34" i="4" s="1"/>
  <c r="AN30" i="4"/>
  <c r="AP30" i="4" s="1"/>
  <c r="AW30" i="4" s="1"/>
  <c r="AN26" i="4"/>
  <c r="AN22" i="4"/>
  <c r="AP22" i="4" s="1"/>
  <c r="AW22" i="4" s="1"/>
  <c r="AN37" i="4"/>
  <c r="AN33" i="4"/>
  <c r="AP33" i="4" s="1"/>
  <c r="AW33" i="4" s="1"/>
  <c r="AN29" i="4"/>
  <c r="AN25" i="4"/>
  <c r="AN21" i="4"/>
  <c r="X47" i="4"/>
  <c r="Y47" i="4"/>
  <c r="P31" i="4"/>
  <c r="N31" i="4"/>
  <c r="P24" i="4"/>
  <c r="M24" i="4"/>
  <c r="N24" i="4"/>
  <c r="L32" i="1"/>
  <c r="Q32" i="1" s="1"/>
  <c r="N37" i="1"/>
  <c r="L24" i="1"/>
  <c r="P24" i="1" s="1"/>
  <c r="L38" i="1"/>
  <c r="S38" i="1" s="1"/>
  <c r="L30" i="1"/>
  <c r="C10" i="12" s="1"/>
  <c r="AJ21" i="1"/>
  <c r="N39" i="1"/>
  <c r="L39" i="1"/>
  <c r="S39" i="1" s="1"/>
  <c r="L29" i="1"/>
  <c r="S29" i="1" s="1"/>
  <c r="L35" i="1"/>
  <c r="S35" i="1" s="1"/>
  <c r="N21" i="1"/>
  <c r="K44" i="1"/>
  <c r="O31" i="1" s="1"/>
  <c r="L36" i="1"/>
  <c r="Q36" i="1" s="1"/>
  <c r="AJ33" i="1"/>
  <c r="L28" i="1"/>
  <c r="Q28" i="1" s="1"/>
  <c r="L22" i="1"/>
  <c r="P22" i="1" s="1"/>
  <c r="N34" i="1"/>
  <c r="N33" i="1"/>
  <c r="L70" i="1"/>
  <c r="L57" i="1"/>
  <c r="N30" i="1"/>
  <c r="N32" i="1"/>
  <c r="L21" i="1"/>
  <c r="S21" i="1" s="1"/>
  <c r="N25" i="1"/>
  <c r="N36" i="1"/>
  <c r="N29" i="1"/>
  <c r="N40" i="1"/>
  <c r="N38" i="1"/>
  <c r="L33" i="1"/>
  <c r="S33" i="1" s="1"/>
  <c r="L55" i="1"/>
  <c r="AJ76" i="1"/>
  <c r="N28" i="1"/>
  <c r="L31" i="1"/>
  <c r="Q31" i="1" s="1"/>
  <c r="L34" i="1"/>
  <c r="C11" i="12" s="1"/>
  <c r="L20" i="1"/>
  <c r="Q20" i="1" s="1"/>
  <c r="N20" i="1"/>
  <c r="N31" i="1"/>
  <c r="N24" i="1"/>
  <c r="L40" i="1"/>
  <c r="P40" i="1" s="1"/>
  <c r="N35" i="1"/>
  <c r="L25" i="1"/>
  <c r="Q25" i="1" s="1"/>
  <c r="L37" i="1"/>
  <c r="Q37" i="1" s="1"/>
  <c r="L58" i="1"/>
  <c r="L53" i="1"/>
  <c r="L63" i="1"/>
  <c r="L64" i="1"/>
  <c r="L66" i="1"/>
  <c r="L73" i="1"/>
  <c r="L68" i="1"/>
  <c r="L69" i="1"/>
  <c r="L72" i="1"/>
  <c r="L54" i="1"/>
  <c r="L61" i="1"/>
  <c r="L71" i="1"/>
  <c r="L62" i="1"/>
  <c r="L65" i="1"/>
  <c r="L33" i="4"/>
  <c r="L21" i="4"/>
  <c r="N21" i="4" s="1"/>
  <c r="L23" i="4"/>
  <c r="L34" i="4"/>
  <c r="J60" i="4"/>
  <c r="J75" i="4"/>
  <c r="J67" i="4"/>
  <c r="G61" i="4"/>
  <c r="J58" i="4"/>
  <c r="J61" i="4"/>
  <c r="J65" i="4"/>
  <c r="J73" i="4"/>
  <c r="J64" i="4"/>
  <c r="G74" i="4"/>
  <c r="J69" i="4"/>
  <c r="J66" i="4"/>
  <c r="G58" i="4"/>
  <c r="J63" i="4"/>
  <c r="J74" i="4"/>
  <c r="G60" i="4"/>
  <c r="J70" i="4"/>
  <c r="J68" i="4"/>
  <c r="G75" i="4"/>
  <c r="P29" i="4"/>
  <c r="M29" i="4"/>
  <c r="N29" i="4"/>
  <c r="M37" i="4"/>
  <c r="N37" i="4"/>
  <c r="P37" i="4"/>
  <c r="N25" i="4"/>
  <c r="M25" i="4"/>
  <c r="P25" i="4"/>
  <c r="M27" i="4"/>
  <c r="N27" i="4"/>
  <c r="P27" i="4"/>
  <c r="M30" i="4"/>
  <c r="P30" i="4"/>
  <c r="N30" i="4"/>
  <c r="N32" i="4"/>
  <c r="P32" i="4"/>
  <c r="M32" i="4"/>
  <c r="P20" i="4"/>
  <c r="N20" i="4"/>
  <c r="M20" i="4"/>
  <c r="M22" i="4"/>
  <c r="N22" i="4"/>
  <c r="P22" i="4"/>
  <c r="L24" i="4"/>
  <c r="M21" i="4"/>
  <c r="P33" i="4"/>
  <c r="M33" i="4"/>
  <c r="N33" i="4"/>
  <c r="P34" i="4"/>
  <c r="M34" i="4"/>
  <c r="N34" i="4"/>
  <c r="N36" i="4"/>
  <c r="P36" i="4"/>
  <c r="M36" i="4"/>
  <c r="N28" i="4"/>
  <c r="M28" i="4"/>
  <c r="P28" i="4"/>
  <c r="M35" i="4"/>
  <c r="N35" i="4"/>
  <c r="P35" i="4"/>
  <c r="L27" i="4"/>
  <c r="L28" i="4"/>
  <c r="L30" i="4"/>
  <c r="L22" i="4"/>
  <c r="L26" i="4"/>
  <c r="L31" i="4"/>
  <c r="L35" i="4"/>
  <c r="L32" i="4"/>
  <c r="L36" i="4"/>
  <c r="L25" i="4"/>
  <c r="L37" i="4"/>
  <c r="M26" i="4"/>
  <c r="N26" i="4"/>
  <c r="P26" i="4"/>
  <c r="P23" i="4"/>
  <c r="M23" i="4"/>
  <c r="N23" i="4"/>
  <c r="L29" i="4"/>
  <c r="AJ44" i="1"/>
  <c r="S32" i="1" l="1"/>
  <c r="P32" i="1"/>
  <c r="AQ34" i="1"/>
  <c r="BG34" i="1" s="1"/>
  <c r="P21" i="1"/>
  <c r="P21" i="4"/>
  <c r="P45" i="4" s="1"/>
  <c r="AO62" i="1"/>
  <c r="AP29" i="1" s="1"/>
  <c r="AO65" i="1"/>
  <c r="AP32" i="1" s="1"/>
  <c r="AO63" i="1"/>
  <c r="AP30" i="1" s="1"/>
  <c r="AO58" i="1"/>
  <c r="AP25" i="1" s="1"/>
  <c r="AO61" i="1"/>
  <c r="AP28" i="1" s="1"/>
  <c r="AO72" i="1"/>
  <c r="AP39" i="1" s="1"/>
  <c r="AO55" i="1"/>
  <c r="AP22" i="1" s="1"/>
  <c r="AO70" i="1"/>
  <c r="AP37" i="1" s="1"/>
  <c r="AO54" i="1"/>
  <c r="AP21" i="1" s="1"/>
  <c r="AO73" i="1"/>
  <c r="AP40" i="1" s="1"/>
  <c r="AO57" i="1"/>
  <c r="AP24" i="1" s="1"/>
  <c r="AO68" i="1"/>
  <c r="AP35" i="1" s="1"/>
  <c r="AO66" i="1"/>
  <c r="AP33" i="1" s="1"/>
  <c r="AO69" i="1"/>
  <c r="AP36" i="1" s="1"/>
  <c r="AO53" i="1"/>
  <c r="AP20" i="1" s="1"/>
  <c r="AO64" i="1"/>
  <c r="AP31" i="1" s="1"/>
  <c r="AO71" i="1"/>
  <c r="AP38" i="1" s="1"/>
  <c r="AO39" i="1"/>
  <c r="AO35" i="1"/>
  <c r="AO31" i="1"/>
  <c r="AO25" i="1"/>
  <c r="AO21" i="1"/>
  <c r="AO29" i="1"/>
  <c r="AO36" i="1"/>
  <c r="AO28" i="1"/>
  <c r="AO38" i="1"/>
  <c r="AO34" i="1"/>
  <c r="AO30" i="1"/>
  <c r="AO24" i="1"/>
  <c r="AO37" i="1"/>
  <c r="AO33" i="1"/>
  <c r="AO22" i="1"/>
  <c r="AO40" i="1"/>
  <c r="AO32" i="1"/>
  <c r="AO20" i="1"/>
  <c r="Q24" i="1"/>
  <c r="Q38" i="1"/>
  <c r="O29" i="1"/>
  <c r="Q39" i="1"/>
  <c r="AQ37" i="1"/>
  <c r="P38" i="1"/>
  <c r="S40" i="1"/>
  <c r="S24" i="1"/>
  <c r="P36" i="1"/>
  <c r="P28" i="1"/>
  <c r="Q40" i="1"/>
  <c r="S30" i="1"/>
  <c r="Q30" i="1"/>
  <c r="O30" i="1"/>
  <c r="Q29" i="1"/>
  <c r="S36" i="1"/>
  <c r="O25" i="1"/>
  <c r="Q35" i="1"/>
  <c r="P35" i="1"/>
  <c r="P29" i="1"/>
  <c r="P30" i="1"/>
  <c r="S31" i="1"/>
  <c r="P39" i="1"/>
  <c r="AQ29" i="1"/>
  <c r="BG29" i="1" s="1"/>
  <c r="O24" i="1"/>
  <c r="O34" i="1"/>
  <c r="S34" i="1" s="1"/>
  <c r="AQ30" i="1"/>
  <c r="BG30" i="1" s="1"/>
  <c r="O22" i="1"/>
  <c r="O39" i="1"/>
  <c r="O35" i="1"/>
  <c r="O40" i="1"/>
  <c r="AQ36" i="1"/>
  <c r="BG36" i="1" s="1"/>
  <c r="O28" i="1"/>
  <c r="AQ20" i="1"/>
  <c r="BG20" i="1" s="1"/>
  <c r="Q21" i="1"/>
  <c r="O37" i="1"/>
  <c r="P20" i="1"/>
  <c r="O33" i="1"/>
  <c r="O21" i="1"/>
  <c r="O32" i="1"/>
  <c r="O36" i="1"/>
  <c r="O38" i="1"/>
  <c r="O20" i="1"/>
  <c r="S28" i="1"/>
  <c r="S22" i="1"/>
  <c r="S20" i="1"/>
  <c r="Q22" i="1"/>
  <c r="P25" i="1"/>
  <c r="P31" i="1"/>
  <c r="S25" i="1"/>
  <c r="P33" i="1"/>
  <c r="P37" i="1"/>
  <c r="S37" i="1"/>
  <c r="Q34" i="1"/>
  <c r="Q33" i="1"/>
  <c r="P34" i="1"/>
  <c r="N45" i="4"/>
  <c r="M45" i="4"/>
  <c r="Y83" i="4"/>
  <c r="X83" i="4"/>
  <c r="AP34" i="1"/>
  <c r="I138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I139" i="1"/>
  <c r="AO34" i="4" l="1"/>
  <c r="AO30" i="4"/>
  <c r="AO26" i="4"/>
  <c r="AP26" i="4" s="1"/>
  <c r="AW26" i="4" s="1"/>
  <c r="AO22" i="4"/>
  <c r="AO37" i="4"/>
  <c r="AO33" i="4"/>
  <c r="AO29" i="4"/>
  <c r="AP29" i="4" s="1"/>
  <c r="AW29" i="4" s="1"/>
  <c r="AO25" i="4"/>
  <c r="AO21" i="4"/>
  <c r="AO36" i="4"/>
  <c r="AO32" i="4"/>
  <c r="AO28" i="4"/>
  <c r="AP28" i="4" s="1"/>
  <c r="AW28" i="4" s="1"/>
  <c r="AO24" i="4"/>
  <c r="AO20" i="4"/>
  <c r="AP20" i="4" s="1"/>
  <c r="AW20" i="4" s="1"/>
  <c r="AO35" i="4"/>
  <c r="AP35" i="4" s="1"/>
  <c r="AW35" i="4" s="1"/>
  <c r="AO31" i="4"/>
  <c r="AP31" i="4" s="1"/>
  <c r="AW31" i="4" s="1"/>
  <c r="AO27" i="4"/>
  <c r="AP27" i="4" s="1"/>
  <c r="AW27" i="4" s="1"/>
  <c r="AO23" i="4"/>
  <c r="P43" i="1"/>
  <c r="AQ40" i="1"/>
  <c r="BG40" i="1" s="1"/>
  <c r="Q43" i="1"/>
  <c r="S43" i="1"/>
  <c r="AQ21" i="1"/>
  <c r="BG21" i="1" s="1"/>
  <c r="AQ24" i="1"/>
  <c r="BG24" i="1" s="1"/>
  <c r="AQ33" i="1"/>
  <c r="BG33" i="1" s="1"/>
  <c r="Q21" i="4"/>
  <c r="Q34" i="4"/>
  <c r="Q30" i="4"/>
  <c r="Q37" i="4"/>
  <c r="Q27" i="4"/>
  <c r="Q29" i="4"/>
  <c r="Q20" i="4"/>
  <c r="Q36" i="4"/>
  <c r="Q33" i="4"/>
  <c r="Q23" i="4"/>
  <c r="Q26" i="4"/>
  <c r="Q28" i="4"/>
  <c r="Q31" i="4"/>
  <c r="Q24" i="4"/>
  <c r="Q32" i="4"/>
  <c r="Q22" i="4"/>
  <c r="Q25" i="4"/>
  <c r="Q35" i="4"/>
  <c r="O34" i="4"/>
  <c r="R34" i="4" s="1"/>
  <c r="O21" i="4"/>
  <c r="R21" i="4" s="1"/>
  <c r="O30" i="4"/>
  <c r="R30" i="4" s="1"/>
  <c r="O37" i="4"/>
  <c r="R37" i="4" s="1"/>
  <c r="O33" i="4"/>
  <c r="R33" i="4" s="1"/>
  <c r="O22" i="4"/>
  <c r="R22" i="4" s="1"/>
  <c r="O24" i="4"/>
  <c r="R24" i="4" s="1"/>
  <c r="O32" i="4"/>
  <c r="R32" i="4" s="1"/>
  <c r="O35" i="4"/>
  <c r="R35" i="4" s="1"/>
  <c r="O25" i="4"/>
  <c r="R25" i="4" s="1"/>
  <c r="O23" i="4"/>
  <c r="R23" i="4" s="1"/>
  <c r="O26" i="4"/>
  <c r="R26" i="4" s="1"/>
  <c r="O29" i="4"/>
  <c r="R29" i="4" s="1"/>
  <c r="O20" i="4"/>
  <c r="O36" i="4"/>
  <c r="R36" i="4" s="1"/>
  <c r="O27" i="4"/>
  <c r="R27" i="4" s="1"/>
  <c r="O28" i="4"/>
  <c r="R28" i="4" s="1"/>
  <c r="O31" i="4"/>
  <c r="R31" i="4" s="1"/>
  <c r="AP21" i="4"/>
  <c r="AW21" i="4" s="1"/>
  <c r="AP32" i="4"/>
  <c r="AW32" i="4" s="1"/>
  <c r="AP37" i="4"/>
  <c r="AW37" i="4" s="1"/>
  <c r="H142" i="1"/>
  <c r="H146" i="1"/>
  <c r="H150" i="1"/>
  <c r="H154" i="1"/>
  <c r="H158" i="1"/>
  <c r="H162" i="1"/>
  <c r="H166" i="1"/>
  <c r="H170" i="1"/>
  <c r="H174" i="1"/>
  <c r="H147" i="1"/>
  <c r="H151" i="1"/>
  <c r="H159" i="1"/>
  <c r="H163" i="1"/>
  <c r="H171" i="1"/>
  <c r="H144" i="1"/>
  <c r="H148" i="1"/>
  <c r="H152" i="1"/>
  <c r="H156" i="1"/>
  <c r="H160" i="1"/>
  <c r="H164" i="1"/>
  <c r="H168" i="1"/>
  <c r="H172" i="1"/>
  <c r="H176" i="1"/>
  <c r="H145" i="1"/>
  <c r="H149" i="1"/>
  <c r="H153" i="1"/>
  <c r="H157" i="1"/>
  <c r="H161" i="1"/>
  <c r="H165" i="1"/>
  <c r="H169" i="1"/>
  <c r="H173" i="1"/>
  <c r="H143" i="1"/>
  <c r="H155" i="1"/>
  <c r="H167" i="1"/>
  <c r="H175" i="1"/>
  <c r="AQ39" i="1"/>
  <c r="BG39" i="1" s="1"/>
  <c r="AQ32" i="1"/>
  <c r="BG32" i="1" s="1"/>
  <c r="AQ28" i="1"/>
  <c r="BG28" i="1" s="1"/>
  <c r="AQ31" i="1"/>
  <c r="BG31" i="1" s="1"/>
  <c r="G177" i="1"/>
  <c r="AQ25" i="1"/>
  <c r="BG25" i="1" s="1"/>
  <c r="AQ35" i="1"/>
  <c r="BG35" i="1" s="1"/>
  <c r="AQ38" i="1"/>
  <c r="AQ22" i="1"/>
  <c r="BG22" i="1" s="1"/>
  <c r="O46" i="4" l="1"/>
  <c r="Q46" i="4"/>
  <c r="R20" i="1"/>
  <c r="U20" i="1" s="1"/>
  <c r="W20" i="1" s="1"/>
  <c r="R28" i="1"/>
  <c r="U28" i="1" s="1"/>
  <c r="W28" i="1" s="1"/>
  <c r="W61" i="1" s="1"/>
  <c r="T20" i="1"/>
  <c r="R29" i="1"/>
  <c r="U29" i="1" s="1"/>
  <c r="Y29" i="1" s="1"/>
  <c r="Y62" i="1" s="1"/>
  <c r="T40" i="1"/>
  <c r="R32" i="1"/>
  <c r="U32" i="1" s="1"/>
  <c r="AB32" i="1" s="1"/>
  <c r="R31" i="1"/>
  <c r="U31" i="1" s="1"/>
  <c r="W31" i="1" s="1"/>
  <c r="W64" i="1" s="1"/>
  <c r="R25" i="1"/>
  <c r="U25" i="1" s="1"/>
  <c r="Y25" i="1" s="1"/>
  <c r="Y58" i="1" s="1"/>
  <c r="R39" i="1"/>
  <c r="U39" i="1" s="1"/>
  <c r="AB39" i="1" s="1"/>
  <c r="T34" i="1"/>
  <c r="R22" i="1"/>
  <c r="U22" i="1" s="1"/>
  <c r="AB22" i="1" s="1"/>
  <c r="R21" i="1"/>
  <c r="U21" i="1" s="1"/>
  <c r="Y21" i="1" s="1"/>
  <c r="Y54" i="1" s="1"/>
  <c r="R40" i="1"/>
  <c r="U40" i="1" s="1"/>
  <c r="AA40" i="1" s="1"/>
  <c r="T39" i="1"/>
  <c r="T28" i="1"/>
  <c r="T24" i="1"/>
  <c r="R34" i="1"/>
  <c r="U34" i="1" s="1"/>
  <c r="X34" i="1" s="1"/>
  <c r="R38" i="1"/>
  <c r="U38" i="1" s="1"/>
  <c r="W38" i="1" s="1"/>
  <c r="W71" i="1" s="1"/>
  <c r="R33" i="1"/>
  <c r="U33" i="1" s="1"/>
  <c r="AA33" i="1" s="1"/>
  <c r="R30" i="1"/>
  <c r="U30" i="1" s="1"/>
  <c r="Y30" i="1" s="1"/>
  <c r="Y63" i="1" s="1"/>
  <c r="R35" i="1"/>
  <c r="U35" i="1" s="1"/>
  <c r="X35" i="1" s="1"/>
  <c r="X68" i="1" s="1"/>
  <c r="R36" i="1"/>
  <c r="U36" i="1" s="1"/>
  <c r="Z36" i="1" s="1"/>
  <c r="Z69" i="1" s="1"/>
  <c r="R24" i="1"/>
  <c r="U24" i="1" s="1"/>
  <c r="Y24" i="1" s="1"/>
  <c r="Y57" i="1" s="1"/>
  <c r="R37" i="1"/>
  <c r="U37" i="1" s="1"/>
  <c r="Z37" i="1" s="1"/>
  <c r="Z70" i="1" s="1"/>
  <c r="T30" i="1"/>
  <c r="T29" i="1"/>
  <c r="T25" i="1"/>
  <c r="T32" i="1"/>
  <c r="T38" i="1"/>
  <c r="T37" i="1"/>
  <c r="T22" i="1"/>
  <c r="T21" i="1"/>
  <c r="T36" i="1"/>
  <c r="T31" i="1"/>
  <c r="T35" i="1"/>
  <c r="T33" i="1"/>
  <c r="S28" i="4"/>
  <c r="S36" i="4"/>
  <c r="S35" i="4"/>
  <c r="S24" i="4"/>
  <c r="S23" i="4"/>
  <c r="S29" i="4"/>
  <c r="S34" i="4"/>
  <c r="U27" i="4"/>
  <c r="U65" i="4" s="1"/>
  <c r="Y27" i="4"/>
  <c r="Y65" i="4" s="1"/>
  <c r="V27" i="4"/>
  <c r="V65" i="4" s="1"/>
  <c r="T27" i="4"/>
  <c r="T65" i="4" s="1"/>
  <c r="W27" i="4"/>
  <c r="W65" i="4" s="1"/>
  <c r="X27" i="4"/>
  <c r="X65" i="4" s="1"/>
  <c r="U26" i="4"/>
  <c r="U64" i="4" s="1"/>
  <c r="Y26" i="4"/>
  <c r="Y64" i="4" s="1"/>
  <c r="V26" i="4"/>
  <c r="V64" i="4" s="1"/>
  <c r="W26" i="4"/>
  <c r="W64" i="4" s="1"/>
  <c r="X26" i="4"/>
  <c r="X64" i="4" s="1"/>
  <c r="T26" i="4"/>
  <c r="T64" i="4" s="1"/>
  <c r="V32" i="4"/>
  <c r="V70" i="4" s="1"/>
  <c r="X32" i="4"/>
  <c r="X70" i="4" s="1"/>
  <c r="Y32" i="4"/>
  <c r="Y70" i="4" s="1"/>
  <c r="U32" i="4"/>
  <c r="U70" i="4" s="1"/>
  <c r="T32" i="4"/>
  <c r="T70" i="4" s="1"/>
  <c r="W32" i="4"/>
  <c r="W70" i="4" s="1"/>
  <c r="X37" i="4"/>
  <c r="T37" i="4"/>
  <c r="T75" i="4" s="1"/>
  <c r="V37" i="4"/>
  <c r="V75" i="4" s="1"/>
  <c r="W37" i="4"/>
  <c r="W75" i="4" s="1"/>
  <c r="U37" i="4"/>
  <c r="U75" i="4" s="1"/>
  <c r="Y37" i="4"/>
  <c r="S22" i="4"/>
  <c r="S37" i="4"/>
  <c r="AW48" i="4"/>
  <c r="V36" i="4"/>
  <c r="V74" i="4" s="1"/>
  <c r="X36" i="4"/>
  <c r="U36" i="4"/>
  <c r="U74" i="4" s="1"/>
  <c r="T36" i="4"/>
  <c r="T74" i="4" s="1"/>
  <c r="Y36" i="4"/>
  <c r="W36" i="4"/>
  <c r="W74" i="4" s="1"/>
  <c r="V23" i="4"/>
  <c r="V61" i="4" s="1"/>
  <c r="U23" i="4"/>
  <c r="U61" i="4" s="1"/>
  <c r="T23" i="4"/>
  <c r="T61" i="4" s="1"/>
  <c r="Y23" i="4"/>
  <c r="X23" i="4"/>
  <c r="W23" i="4"/>
  <c r="W61" i="4" s="1"/>
  <c r="Y24" i="4"/>
  <c r="Y62" i="4" s="1"/>
  <c r="V24" i="4"/>
  <c r="V62" i="4" s="1"/>
  <c r="W24" i="4"/>
  <c r="W62" i="4" s="1"/>
  <c r="X24" i="4"/>
  <c r="X62" i="4" s="1"/>
  <c r="U24" i="4"/>
  <c r="U62" i="4" s="1"/>
  <c r="T24" i="4"/>
  <c r="T62" i="4" s="1"/>
  <c r="T30" i="4"/>
  <c r="T68" i="4" s="1"/>
  <c r="W30" i="4"/>
  <c r="W68" i="4" s="1"/>
  <c r="X30" i="4"/>
  <c r="X68" i="4" s="1"/>
  <c r="U30" i="4"/>
  <c r="U68" i="4" s="1"/>
  <c r="Y30" i="4"/>
  <c r="Y68" i="4" s="1"/>
  <c r="V30" i="4"/>
  <c r="V68" i="4" s="1"/>
  <c r="S32" i="4"/>
  <c r="S26" i="4"/>
  <c r="S20" i="4"/>
  <c r="S30" i="4"/>
  <c r="V31" i="4"/>
  <c r="V69" i="4" s="1"/>
  <c r="Y31" i="4"/>
  <c r="Y69" i="4" s="1"/>
  <c r="T31" i="4"/>
  <c r="T69" i="4" s="1"/>
  <c r="U31" i="4"/>
  <c r="U69" i="4" s="1"/>
  <c r="X31" i="4"/>
  <c r="X69" i="4" s="1"/>
  <c r="W31" i="4"/>
  <c r="W69" i="4" s="1"/>
  <c r="R20" i="4"/>
  <c r="V25" i="4"/>
  <c r="V63" i="4" s="1"/>
  <c r="U25" i="4"/>
  <c r="U63" i="4" s="1"/>
  <c r="X25" i="4"/>
  <c r="X63" i="4" s="1"/>
  <c r="T25" i="4"/>
  <c r="T63" i="4" s="1"/>
  <c r="Y25" i="4"/>
  <c r="Y63" i="4" s="1"/>
  <c r="W25" i="4"/>
  <c r="W63" i="4" s="1"/>
  <c r="U22" i="4"/>
  <c r="U60" i="4" s="1"/>
  <c r="Y22" i="4"/>
  <c r="V22" i="4"/>
  <c r="V60" i="4" s="1"/>
  <c r="W22" i="4"/>
  <c r="W60" i="4" s="1"/>
  <c r="X22" i="4"/>
  <c r="T22" i="4"/>
  <c r="T60" i="4" s="1"/>
  <c r="W21" i="4"/>
  <c r="V21" i="4"/>
  <c r="T21" i="4"/>
  <c r="Y21" i="4"/>
  <c r="U21" i="4"/>
  <c r="X21" i="4"/>
  <c r="V28" i="4"/>
  <c r="V66" i="4" s="1"/>
  <c r="T28" i="4"/>
  <c r="T66" i="4" s="1"/>
  <c r="U28" i="4"/>
  <c r="U66" i="4" s="1"/>
  <c r="X28" i="4"/>
  <c r="X66" i="4" s="1"/>
  <c r="Y28" i="4"/>
  <c r="Y66" i="4" s="1"/>
  <c r="W28" i="4"/>
  <c r="W66" i="4" s="1"/>
  <c r="V29" i="4"/>
  <c r="V67" i="4" s="1"/>
  <c r="Y29" i="4"/>
  <c r="Y67" i="4" s="1"/>
  <c r="T29" i="4"/>
  <c r="T67" i="4" s="1"/>
  <c r="X29" i="4"/>
  <c r="X67" i="4" s="1"/>
  <c r="W29" i="4"/>
  <c r="W67" i="4" s="1"/>
  <c r="U29" i="4"/>
  <c r="U67" i="4" s="1"/>
  <c r="U35" i="4"/>
  <c r="U73" i="4" s="1"/>
  <c r="Y35" i="4"/>
  <c r="V35" i="4"/>
  <c r="V73" i="4" s="1"/>
  <c r="X35" i="4"/>
  <c r="T35" i="4"/>
  <c r="T73" i="4" s="1"/>
  <c r="W35" i="4"/>
  <c r="W73" i="4" s="1"/>
  <c r="Y33" i="4"/>
  <c r="Y71" i="4" s="1"/>
  <c r="U33" i="4"/>
  <c r="U71" i="4" s="1"/>
  <c r="V33" i="4"/>
  <c r="V71" i="4" s="1"/>
  <c r="X33" i="4"/>
  <c r="X71" i="4" s="1"/>
  <c r="W33" i="4"/>
  <c r="W71" i="4" s="1"/>
  <c r="T33" i="4"/>
  <c r="T71" i="4" s="1"/>
  <c r="W34" i="4"/>
  <c r="W72" i="4" s="1"/>
  <c r="V34" i="4"/>
  <c r="V72" i="4" s="1"/>
  <c r="T34" i="4"/>
  <c r="T72" i="4" s="1"/>
  <c r="Y34" i="4"/>
  <c r="Y72" i="4" s="1"/>
  <c r="U34" i="4"/>
  <c r="U72" i="4" s="1"/>
  <c r="X34" i="4"/>
  <c r="X72" i="4" s="1"/>
  <c r="S25" i="4"/>
  <c r="S31" i="4"/>
  <c r="S33" i="4"/>
  <c r="S27" i="4"/>
  <c r="S21" i="4"/>
  <c r="H177" i="1"/>
  <c r="AA20" i="1" l="1"/>
  <c r="AA53" i="1" s="1"/>
  <c r="V31" i="1"/>
  <c r="V40" i="1"/>
  <c r="Y20" i="1"/>
  <c r="Y53" i="1" s="1"/>
  <c r="AA30" i="1"/>
  <c r="AA63" i="1" s="1"/>
  <c r="W39" i="1"/>
  <c r="W72" i="1" s="1"/>
  <c r="X20" i="1"/>
  <c r="W40" i="1"/>
  <c r="W73" i="1" s="1"/>
  <c r="Z20" i="1"/>
  <c r="Z53" i="1" s="1"/>
  <c r="AB20" i="1"/>
  <c r="AB53" i="1" s="1"/>
  <c r="AL53" i="1" s="1"/>
  <c r="Z34" i="1"/>
  <c r="AA32" i="1"/>
  <c r="AA65" i="1" s="1"/>
  <c r="Z32" i="1"/>
  <c r="Z65" i="1" s="1"/>
  <c r="Z35" i="1"/>
  <c r="Z68" i="1" s="1"/>
  <c r="Y28" i="1"/>
  <c r="Y61" i="1" s="1"/>
  <c r="X22" i="1"/>
  <c r="X55" i="1" s="1"/>
  <c r="Z28" i="1"/>
  <c r="Z61" i="1" s="1"/>
  <c r="X32" i="1"/>
  <c r="X65" i="1" s="1"/>
  <c r="X28" i="1"/>
  <c r="X61" i="1" s="1"/>
  <c r="W32" i="1"/>
  <c r="W65" i="1" s="1"/>
  <c r="Y32" i="1"/>
  <c r="Y65" i="1" s="1"/>
  <c r="AB28" i="1"/>
  <c r="AL28" i="1" s="1"/>
  <c r="V28" i="1"/>
  <c r="V20" i="1"/>
  <c r="AA28" i="1"/>
  <c r="AA61" i="1" s="1"/>
  <c r="V32" i="1"/>
  <c r="AD32" i="1" s="1"/>
  <c r="AD65" i="1" s="1"/>
  <c r="Y31" i="1"/>
  <c r="Y64" i="1" s="1"/>
  <c r="AB21" i="1"/>
  <c r="AB54" i="1" s="1"/>
  <c r="AL54" i="1" s="1"/>
  <c r="AB25" i="1"/>
  <c r="AB58" i="1" s="1"/>
  <c r="AL58" i="1" s="1"/>
  <c r="W29" i="1"/>
  <c r="W62" i="1" s="1"/>
  <c r="X31" i="1"/>
  <c r="X64" i="1" s="1"/>
  <c r="X29" i="1"/>
  <c r="X62" i="1" s="1"/>
  <c r="V38" i="1"/>
  <c r="V29" i="1"/>
  <c r="Y22" i="1"/>
  <c r="Y55" i="1" s="1"/>
  <c r="Z29" i="1"/>
  <c r="Z62" i="1" s="1"/>
  <c r="Z30" i="1"/>
  <c r="Z63" i="1" s="1"/>
  <c r="Y40" i="1"/>
  <c r="Y73" i="1" s="1"/>
  <c r="X24" i="1"/>
  <c r="X57" i="1" s="1"/>
  <c r="X39" i="1"/>
  <c r="X72" i="1" s="1"/>
  <c r="X30" i="1"/>
  <c r="X63" i="1" s="1"/>
  <c r="X21" i="1"/>
  <c r="X54" i="1" s="1"/>
  <c r="AA29" i="1"/>
  <c r="AA62" i="1" s="1"/>
  <c r="AB30" i="1"/>
  <c r="AL30" i="1" s="1"/>
  <c r="Z40" i="1"/>
  <c r="Z73" i="1" s="1"/>
  <c r="AB31" i="1"/>
  <c r="AD31" i="1" s="1"/>
  <c r="AD64" i="1" s="1"/>
  <c r="AB29" i="1"/>
  <c r="AL29" i="1" s="1"/>
  <c r="AA39" i="1"/>
  <c r="AA72" i="1" s="1"/>
  <c r="X33" i="1"/>
  <c r="X66" i="1" s="1"/>
  <c r="AA31" i="1"/>
  <c r="AA64" i="1" s="1"/>
  <c r="Z31" i="1"/>
  <c r="Z64" i="1" s="1"/>
  <c r="Z21" i="1"/>
  <c r="Z54" i="1" s="1"/>
  <c r="X36" i="1"/>
  <c r="X69" i="1" s="1"/>
  <c r="Z25" i="1"/>
  <c r="Z58" i="1" s="1"/>
  <c r="W25" i="1"/>
  <c r="W58" i="1" s="1"/>
  <c r="V21" i="1"/>
  <c r="AC21" i="1" s="1"/>
  <c r="AC54" i="1" s="1"/>
  <c r="AA21" i="1"/>
  <c r="AA54" i="1" s="1"/>
  <c r="W36" i="1"/>
  <c r="W69" i="1" s="1"/>
  <c r="X25" i="1"/>
  <c r="X58" i="1" s="1"/>
  <c r="AA38" i="1"/>
  <c r="AA71" i="1" s="1"/>
  <c r="W21" i="1"/>
  <c r="W54" i="1" s="1"/>
  <c r="Z22" i="1"/>
  <c r="Z55" i="1" s="1"/>
  <c r="Y36" i="1"/>
  <c r="Y69" i="1" s="1"/>
  <c r="AA25" i="1"/>
  <c r="AA58" i="1" s="1"/>
  <c r="V22" i="1"/>
  <c r="AC22" i="1" s="1"/>
  <c r="AC55" i="1" s="1"/>
  <c r="V25" i="1"/>
  <c r="W33" i="1"/>
  <c r="W66" i="1" s="1"/>
  <c r="Y34" i="1"/>
  <c r="AB40" i="1"/>
  <c r="W22" i="1"/>
  <c r="W55" i="1" s="1"/>
  <c r="W24" i="1"/>
  <c r="W57" i="1" s="1"/>
  <c r="AA35" i="1"/>
  <c r="AA68" i="1" s="1"/>
  <c r="Z39" i="1"/>
  <c r="Z72" i="1" s="1"/>
  <c r="V39" i="1"/>
  <c r="AD39" i="1" s="1"/>
  <c r="AD72" i="1" s="1"/>
  <c r="X40" i="1"/>
  <c r="X73" i="1" s="1"/>
  <c r="AA22" i="1"/>
  <c r="AA55" i="1" s="1"/>
  <c r="Z24" i="1"/>
  <c r="Z57" i="1" s="1"/>
  <c r="Y39" i="1"/>
  <c r="Y72" i="1" s="1"/>
  <c r="V34" i="1"/>
  <c r="V33" i="1"/>
  <c r="Z33" i="1"/>
  <c r="Z66" i="1" s="1"/>
  <c r="Y35" i="1"/>
  <c r="Y68" i="1" s="1"/>
  <c r="V35" i="1"/>
  <c r="AB33" i="1"/>
  <c r="AB35" i="1"/>
  <c r="AB68" i="1" s="1"/>
  <c r="AL68" i="1" s="1"/>
  <c r="Y33" i="1"/>
  <c r="Y66" i="1" s="1"/>
  <c r="W35" i="1"/>
  <c r="W68" i="1" s="1"/>
  <c r="W30" i="1"/>
  <c r="W63" i="1" s="1"/>
  <c r="Z38" i="1"/>
  <c r="Z71" i="1" s="1"/>
  <c r="W37" i="1"/>
  <c r="W70" i="1" s="1"/>
  <c r="AB36" i="1"/>
  <c r="AA36" i="1"/>
  <c r="AA69" i="1" s="1"/>
  <c r="V30" i="1"/>
  <c r="V36" i="1"/>
  <c r="X38" i="1"/>
  <c r="X71" i="1" s="1"/>
  <c r="Y37" i="1"/>
  <c r="Y70" i="1" s="1"/>
  <c r="AB38" i="1"/>
  <c r="W34" i="1"/>
  <c r="AB34" i="1"/>
  <c r="AA37" i="1"/>
  <c r="AA70" i="1" s="1"/>
  <c r="X37" i="1"/>
  <c r="X70" i="1" s="1"/>
  <c r="AA24" i="1"/>
  <c r="AA57" i="1" s="1"/>
  <c r="V37" i="1"/>
  <c r="V24" i="1"/>
  <c r="Y38" i="1"/>
  <c r="Y71" i="1" s="1"/>
  <c r="AB37" i="1"/>
  <c r="AB70" i="1" s="1"/>
  <c r="AL70" i="1" s="1"/>
  <c r="AA34" i="1"/>
  <c r="AB24" i="1"/>
  <c r="AL24" i="1" s="1"/>
  <c r="X60" i="4"/>
  <c r="AA24" i="4"/>
  <c r="AA62" i="4" s="1"/>
  <c r="AB24" i="4"/>
  <c r="AB62" i="4" s="1"/>
  <c r="Z24" i="4"/>
  <c r="Z62" i="4" s="1"/>
  <c r="AC24" i="4"/>
  <c r="AC62" i="4" s="1"/>
  <c r="AD24" i="4"/>
  <c r="AD62" i="4" s="1"/>
  <c r="AA36" i="4"/>
  <c r="AA74" i="4" s="1"/>
  <c r="AB36" i="4"/>
  <c r="AB74" i="4" s="1"/>
  <c r="AC36" i="4"/>
  <c r="AC74" i="4" s="1"/>
  <c r="Y74" i="4"/>
  <c r="Z36" i="4"/>
  <c r="Z74" i="4" s="1"/>
  <c r="AD36" i="4"/>
  <c r="AD74" i="4" s="1"/>
  <c r="AC26" i="4"/>
  <c r="AC64" i="4" s="1"/>
  <c r="Z26" i="4"/>
  <c r="Z64" i="4" s="1"/>
  <c r="AD26" i="4"/>
  <c r="AD64" i="4" s="1"/>
  <c r="AA26" i="4"/>
  <c r="AA64" i="4" s="1"/>
  <c r="AB26" i="4"/>
  <c r="AB64" i="4" s="1"/>
  <c r="AB34" i="4"/>
  <c r="AB72" i="4" s="1"/>
  <c r="AC34" i="4"/>
  <c r="AC72" i="4" s="1"/>
  <c r="Z34" i="4"/>
  <c r="Z72" i="4" s="1"/>
  <c r="AA34" i="4"/>
  <c r="AA72" i="4" s="1"/>
  <c r="AD34" i="4"/>
  <c r="AD72" i="4" s="1"/>
  <c r="W49" i="4"/>
  <c r="W50" i="4" s="1"/>
  <c r="X75" i="4"/>
  <c r="Z32" i="4"/>
  <c r="Z70" i="4" s="1"/>
  <c r="AD32" i="4"/>
  <c r="AD70" i="4" s="1"/>
  <c r="AA32" i="4"/>
  <c r="AA70" i="4" s="1"/>
  <c r="AC32" i="4"/>
  <c r="AC70" i="4" s="1"/>
  <c r="AB32" i="4"/>
  <c r="AB70" i="4" s="1"/>
  <c r="AA33" i="4"/>
  <c r="AA71" i="4" s="1"/>
  <c r="AB33" i="4"/>
  <c r="AB71" i="4" s="1"/>
  <c r="Z33" i="4"/>
  <c r="Z71" i="4" s="1"/>
  <c r="AC33" i="4"/>
  <c r="AC71" i="4" s="1"/>
  <c r="AD33" i="4"/>
  <c r="AD71" i="4" s="1"/>
  <c r="Z25" i="4"/>
  <c r="Z63" i="4" s="1"/>
  <c r="AD25" i="4"/>
  <c r="AD63" i="4" s="1"/>
  <c r="AA25" i="4"/>
  <c r="AA63" i="4" s="1"/>
  <c r="AC25" i="4"/>
  <c r="AC63" i="4" s="1"/>
  <c r="AB25" i="4"/>
  <c r="AB63" i="4" s="1"/>
  <c r="AC30" i="4"/>
  <c r="AC68" i="4" s="1"/>
  <c r="Z30" i="4"/>
  <c r="Z68" i="4" s="1"/>
  <c r="AA30" i="4"/>
  <c r="AA68" i="4" s="1"/>
  <c r="AB30" i="4"/>
  <c r="AB68" i="4" s="1"/>
  <c r="AD30" i="4"/>
  <c r="AD68" i="4" s="1"/>
  <c r="X61" i="4"/>
  <c r="AC27" i="4"/>
  <c r="AC65" i="4" s="1"/>
  <c r="Z27" i="4"/>
  <c r="Z65" i="4" s="1"/>
  <c r="AD27" i="4"/>
  <c r="AD65" i="4" s="1"/>
  <c r="AB27" i="4"/>
  <c r="AB65" i="4" s="1"/>
  <c r="AA27" i="4"/>
  <c r="AA65" i="4" s="1"/>
  <c r="Z28" i="4"/>
  <c r="Z66" i="4" s="1"/>
  <c r="AD28" i="4"/>
  <c r="AD66" i="4" s="1"/>
  <c r="AA28" i="4"/>
  <c r="AA66" i="4" s="1"/>
  <c r="AB28" i="4"/>
  <c r="AB66" i="4" s="1"/>
  <c r="AC28" i="4"/>
  <c r="AC66" i="4" s="1"/>
  <c r="AC37" i="4"/>
  <c r="AC75" i="4" s="1"/>
  <c r="AD37" i="4"/>
  <c r="AD75" i="4" s="1"/>
  <c r="Y75" i="4"/>
  <c r="Z37" i="4"/>
  <c r="Z75" i="4" s="1"/>
  <c r="AA37" i="4"/>
  <c r="AA75" i="4" s="1"/>
  <c r="AB37" i="4"/>
  <c r="AB75" i="4" s="1"/>
  <c r="X73" i="4"/>
  <c r="AA29" i="4"/>
  <c r="AA67" i="4" s="1"/>
  <c r="AB29" i="4"/>
  <c r="AB67" i="4" s="1"/>
  <c r="AC29" i="4"/>
  <c r="AC67" i="4" s="1"/>
  <c r="AD29" i="4"/>
  <c r="AD67" i="4" s="1"/>
  <c r="Z29" i="4"/>
  <c r="Z67" i="4" s="1"/>
  <c r="Z31" i="4"/>
  <c r="Z69" i="4" s="1"/>
  <c r="AD31" i="4"/>
  <c r="AD69" i="4" s="1"/>
  <c r="AA31" i="4"/>
  <c r="AA69" i="4" s="1"/>
  <c r="AB31" i="4"/>
  <c r="AB69" i="4" s="1"/>
  <c r="AC31" i="4"/>
  <c r="AC69" i="4" s="1"/>
  <c r="AC35" i="4"/>
  <c r="AC73" i="4" s="1"/>
  <c r="Z35" i="4"/>
  <c r="Z73" i="4" s="1"/>
  <c r="AD35" i="4"/>
  <c r="AD73" i="4" s="1"/>
  <c r="AA35" i="4"/>
  <c r="AA73" i="4" s="1"/>
  <c r="AB35" i="4"/>
  <c r="AB73" i="4" s="1"/>
  <c r="Y73" i="4"/>
  <c r="AB21" i="4"/>
  <c r="AC21" i="4"/>
  <c r="Z21" i="4"/>
  <c r="AD21" i="4"/>
  <c r="AA21" i="4"/>
  <c r="AC22" i="4"/>
  <c r="AC60" i="4" s="1"/>
  <c r="Z22" i="4"/>
  <c r="Z60" i="4" s="1"/>
  <c r="AD22" i="4"/>
  <c r="AD60" i="4" s="1"/>
  <c r="AA22" i="4"/>
  <c r="AA60" i="4" s="1"/>
  <c r="AB22" i="4"/>
  <c r="AB60" i="4" s="1"/>
  <c r="Y60" i="4"/>
  <c r="X20" i="4"/>
  <c r="X46" i="4" s="1"/>
  <c r="Y20" i="4"/>
  <c r="Y46" i="4" s="1"/>
  <c r="W20" i="4"/>
  <c r="W46" i="4" s="1"/>
  <c r="T20" i="4"/>
  <c r="T46" i="4" s="1"/>
  <c r="V20" i="4"/>
  <c r="V46" i="4" s="1"/>
  <c r="U20" i="4"/>
  <c r="U46" i="4" s="1"/>
  <c r="AB23" i="4"/>
  <c r="AB61" i="4" s="1"/>
  <c r="AC23" i="4"/>
  <c r="AC61" i="4" s="1"/>
  <c r="AA23" i="4"/>
  <c r="AA61" i="4" s="1"/>
  <c r="AD23" i="4"/>
  <c r="AD61" i="4" s="1"/>
  <c r="Y61" i="4"/>
  <c r="Z23" i="4"/>
  <c r="Z61" i="4" s="1"/>
  <c r="X74" i="4"/>
  <c r="AA66" i="1"/>
  <c r="W53" i="1"/>
  <c r="AL39" i="1"/>
  <c r="AB72" i="1"/>
  <c r="AL72" i="1" s="1"/>
  <c r="X53" i="1"/>
  <c r="AL32" i="1"/>
  <c r="AB65" i="1"/>
  <c r="AL65" i="1" s="1"/>
  <c r="AA73" i="1"/>
  <c r="AL22" i="1"/>
  <c r="AB55" i="1"/>
  <c r="AL55" i="1" s="1"/>
  <c r="AD40" i="1" l="1"/>
  <c r="AD73" i="1" s="1"/>
  <c r="AB47" i="4"/>
  <c r="AC47" i="4"/>
  <c r="Z47" i="4"/>
  <c r="AD47" i="4"/>
  <c r="AA47" i="4"/>
  <c r="AL20" i="1"/>
  <c r="AD20" i="1"/>
  <c r="AD53" i="1" s="1"/>
  <c r="AL25" i="1"/>
  <c r="AB61" i="1"/>
  <c r="AL61" i="1" s="1"/>
  <c r="AL21" i="1"/>
  <c r="AF32" i="1"/>
  <c r="AF65" i="1" s="1"/>
  <c r="AG20" i="1"/>
  <c r="AG53" i="1" s="1"/>
  <c r="AC30" i="1"/>
  <c r="AC63" i="1" s="1"/>
  <c r="AG40" i="1"/>
  <c r="AG73" i="1" s="1"/>
  <c r="AE32" i="1"/>
  <c r="AE65" i="1" s="1"/>
  <c r="AG32" i="1"/>
  <c r="AG65" i="1" s="1"/>
  <c r="AD28" i="1"/>
  <c r="AD61" i="1" s="1"/>
  <c r="AL35" i="1"/>
  <c r="AE28" i="1"/>
  <c r="AE61" i="1" s="1"/>
  <c r="AC32" i="1"/>
  <c r="AC65" i="1" s="1"/>
  <c r="AE20" i="1"/>
  <c r="AF20" i="1"/>
  <c r="AF53" i="1" s="1"/>
  <c r="AL40" i="1"/>
  <c r="AC28" i="1"/>
  <c r="AC61" i="1" s="1"/>
  <c r="AF28" i="1"/>
  <c r="AF61" i="1" s="1"/>
  <c r="AG28" i="1"/>
  <c r="AG61" i="1" s="1"/>
  <c r="AC20" i="1"/>
  <c r="AC53" i="1" s="1"/>
  <c r="AE40" i="1"/>
  <c r="AE73" i="1" s="1"/>
  <c r="AL31" i="1"/>
  <c r="AF22" i="1"/>
  <c r="AF55" i="1" s="1"/>
  <c r="AG22" i="1"/>
  <c r="AG55" i="1" s="1"/>
  <c r="AG29" i="1"/>
  <c r="AG62" i="1" s="1"/>
  <c r="AE29" i="1"/>
  <c r="AE62" i="1" s="1"/>
  <c r="AE31" i="1"/>
  <c r="AE64" i="1" s="1"/>
  <c r="AG31" i="1"/>
  <c r="AG64" i="1" s="1"/>
  <c r="AE34" i="1"/>
  <c r="AF29" i="1"/>
  <c r="AF62" i="1" s="1"/>
  <c r="AG39" i="1"/>
  <c r="AG72" i="1" s="1"/>
  <c r="AC29" i="1"/>
  <c r="AC62" i="1" s="1"/>
  <c r="AD29" i="1"/>
  <c r="AD62" i="1" s="1"/>
  <c r="AE22" i="1"/>
  <c r="AE55" i="1" s="1"/>
  <c r="AB62" i="1"/>
  <c r="AL62" i="1" s="1"/>
  <c r="AD22" i="1"/>
  <c r="AD55" i="1" s="1"/>
  <c r="AE25" i="1"/>
  <c r="AE58" i="1" s="1"/>
  <c r="AF30" i="1"/>
  <c r="AF63" i="1" s="1"/>
  <c r="AG25" i="1"/>
  <c r="AG58" i="1" s="1"/>
  <c r="AC39" i="1"/>
  <c r="AC72" i="1" s="1"/>
  <c r="AB57" i="1"/>
  <c r="AL57" i="1" s="1"/>
  <c r="AB73" i="1"/>
  <c r="AL73" i="1" s="1"/>
  <c r="AF40" i="1"/>
  <c r="AF73" i="1" s="1"/>
  <c r="AD38" i="1"/>
  <c r="AD71" i="1" s="1"/>
  <c r="AF36" i="1"/>
  <c r="AF69" i="1" s="1"/>
  <c r="AC40" i="1"/>
  <c r="AC73" i="1" s="1"/>
  <c r="AL34" i="1"/>
  <c r="AB63" i="1"/>
  <c r="AL63" i="1" s="1"/>
  <c r="AB44" i="1"/>
  <c r="AF39" i="1"/>
  <c r="AF72" i="1" s="1"/>
  <c r="AC31" i="1"/>
  <c r="AC64" i="1" s="1"/>
  <c r="AD25" i="1"/>
  <c r="AD58" i="1" s="1"/>
  <c r="AD35" i="1"/>
  <c r="AD68" i="1" s="1"/>
  <c r="AF34" i="1"/>
  <c r="AE39" i="1"/>
  <c r="AE72" i="1" s="1"/>
  <c r="AB64" i="1"/>
  <c r="AL64" i="1" s="1"/>
  <c r="AF31" i="1"/>
  <c r="AF64" i="1" s="1"/>
  <c r="AB66" i="1"/>
  <c r="AL66" i="1" s="1"/>
  <c r="AE21" i="1"/>
  <c r="AE54" i="1" s="1"/>
  <c r="AF25" i="1"/>
  <c r="AF58" i="1" s="1"/>
  <c r="AL36" i="1"/>
  <c r="AG33" i="1"/>
  <c r="AG66" i="1" s="1"/>
  <c r="AL38" i="1"/>
  <c r="AG21" i="1"/>
  <c r="AG54" i="1" s="1"/>
  <c r="AC25" i="1"/>
  <c r="AC58" i="1" s="1"/>
  <c r="AF21" i="1"/>
  <c r="AF54" i="1" s="1"/>
  <c r="AD21" i="1"/>
  <c r="AD54" i="1" s="1"/>
  <c r="AF33" i="1"/>
  <c r="AF66" i="1" s="1"/>
  <c r="AE33" i="1"/>
  <c r="AE66" i="1" s="1"/>
  <c r="AC38" i="1"/>
  <c r="AC71" i="1" s="1"/>
  <c r="AC36" i="1"/>
  <c r="AC69" i="1" s="1"/>
  <c r="AF35" i="1"/>
  <c r="AF68" i="1" s="1"/>
  <c r="AL33" i="1"/>
  <c r="AD33" i="1"/>
  <c r="AD66" i="1" s="1"/>
  <c r="AD34" i="1"/>
  <c r="AC33" i="1"/>
  <c r="AC66" i="1" s="1"/>
  <c r="AB71" i="1"/>
  <c r="AL71" i="1" s="1"/>
  <c r="AG35" i="1"/>
  <c r="AG68" i="1" s="1"/>
  <c r="AC37" i="1"/>
  <c r="AC70" i="1" s="1"/>
  <c r="AG34" i="1"/>
  <c r="AG30" i="1"/>
  <c r="AG63" i="1" s="1"/>
  <c r="AE24" i="1"/>
  <c r="AE57" i="1" s="1"/>
  <c r="W44" i="1"/>
  <c r="AE35" i="1"/>
  <c r="AE68" i="1" s="1"/>
  <c r="W76" i="1"/>
  <c r="AC35" i="1"/>
  <c r="AC68" i="1" s="1"/>
  <c r="AE37" i="1"/>
  <c r="AE70" i="1" s="1"/>
  <c r="AA76" i="1"/>
  <c r="AC34" i="1"/>
  <c r="Z44" i="1"/>
  <c r="AA44" i="1"/>
  <c r="AD36" i="1"/>
  <c r="AD69" i="1" s="1"/>
  <c r="AD30" i="1"/>
  <c r="AD63" i="1" s="1"/>
  <c r="AB69" i="1"/>
  <c r="AL69" i="1" s="1"/>
  <c r="AG36" i="1"/>
  <c r="AG69" i="1" s="1"/>
  <c r="AL37" i="1"/>
  <c r="Y44" i="1"/>
  <c r="AF24" i="1"/>
  <c r="AF57" i="1" s="1"/>
  <c r="AE30" i="1"/>
  <c r="AE63" i="1" s="1"/>
  <c r="AE36" i="1"/>
  <c r="AE69" i="1" s="1"/>
  <c r="Y76" i="1"/>
  <c r="X44" i="1"/>
  <c r="AB76" i="1"/>
  <c r="Z76" i="1"/>
  <c r="AG37" i="1"/>
  <c r="AG70" i="1" s="1"/>
  <c r="AC24" i="1"/>
  <c r="AC57" i="1" s="1"/>
  <c r="AF37" i="1"/>
  <c r="AF70" i="1" s="1"/>
  <c r="X76" i="1"/>
  <c r="AG24" i="1"/>
  <c r="AG57" i="1" s="1"/>
  <c r="AE38" i="1"/>
  <c r="AE71" i="1" s="1"/>
  <c r="AD37" i="1"/>
  <c r="AD70" i="1" s="1"/>
  <c r="AF38" i="1"/>
  <c r="AF71" i="1" s="1"/>
  <c r="AG38" i="1"/>
  <c r="AG71" i="1" s="1"/>
  <c r="AD24" i="1"/>
  <c r="AE69" i="4"/>
  <c r="AE71" i="4"/>
  <c r="AE67" i="4"/>
  <c r="AE66" i="4"/>
  <c r="AE65" i="4"/>
  <c r="AE63" i="4"/>
  <c r="AE72" i="4"/>
  <c r="AE62" i="4"/>
  <c r="AE68" i="4"/>
  <c r="AE70" i="4"/>
  <c r="AE64" i="4"/>
  <c r="AE34" i="4"/>
  <c r="AE30" i="4"/>
  <c r="AA20" i="4"/>
  <c r="AA46" i="4" s="1"/>
  <c r="AB20" i="4"/>
  <c r="AB46" i="4" s="1"/>
  <c r="AD20" i="4"/>
  <c r="AD46" i="4" s="1"/>
  <c r="Z20" i="4"/>
  <c r="Z46" i="4" s="1"/>
  <c r="AC20" i="4"/>
  <c r="AC46" i="4" s="1"/>
  <c r="Y58" i="4"/>
  <c r="V58" i="4"/>
  <c r="AE31" i="4"/>
  <c r="AE28" i="4"/>
  <c r="AE74" i="4"/>
  <c r="T58" i="4"/>
  <c r="AE25" i="4"/>
  <c r="AE32" i="4"/>
  <c r="AE75" i="4"/>
  <c r="AE60" i="4"/>
  <c r="U58" i="4"/>
  <c r="AE21" i="4"/>
  <c r="AE73" i="4"/>
  <c r="AE27" i="4"/>
  <c r="AE23" i="4"/>
  <c r="X49" i="4"/>
  <c r="X50" i="4" s="1"/>
  <c r="X58" i="4"/>
  <c r="X82" i="4" s="1"/>
  <c r="AE36" i="4"/>
  <c r="W58" i="4"/>
  <c r="AE29" i="4"/>
  <c r="AE33" i="4"/>
  <c r="AE35" i="4"/>
  <c r="AE61" i="4"/>
  <c r="AE26" i="4"/>
  <c r="AE37" i="4"/>
  <c r="AE24" i="4"/>
  <c r="AE22" i="4"/>
  <c r="AS36" i="4" l="1"/>
  <c r="AU36" i="4" s="1"/>
  <c r="AS34" i="4"/>
  <c r="AU34" i="4" s="1"/>
  <c r="AS32" i="4"/>
  <c r="AS30" i="4"/>
  <c r="AS28" i="4"/>
  <c r="AS26" i="4"/>
  <c r="AS24" i="4"/>
  <c r="AS22" i="4"/>
  <c r="AU22" i="4" s="1"/>
  <c r="AS20" i="4"/>
  <c r="AS37" i="4"/>
  <c r="AS35" i="4"/>
  <c r="AS33" i="4"/>
  <c r="AU33" i="4" s="1"/>
  <c r="AS31" i="4"/>
  <c r="AS29" i="4"/>
  <c r="AS27" i="4"/>
  <c r="AS25" i="4"/>
  <c r="AS23" i="4"/>
  <c r="AS21" i="4"/>
  <c r="Y82" i="4"/>
  <c r="Z83" i="4" s="1"/>
  <c r="T82" i="4"/>
  <c r="V82" i="4"/>
  <c r="W82" i="4"/>
  <c r="U82" i="4"/>
  <c r="AH65" i="1"/>
  <c r="AH32" i="1"/>
  <c r="AH20" i="1"/>
  <c r="AH55" i="1"/>
  <c r="AE53" i="1"/>
  <c r="AH53" i="1" s="1"/>
  <c r="AH61" i="1"/>
  <c r="AH28" i="1"/>
  <c r="AH62" i="1"/>
  <c r="AH31" i="1"/>
  <c r="AH40" i="1"/>
  <c r="AH73" i="1"/>
  <c r="AH58" i="1"/>
  <c r="AH64" i="1"/>
  <c r="AL76" i="1"/>
  <c r="AH29" i="1"/>
  <c r="AH22" i="1"/>
  <c r="AC44" i="1"/>
  <c r="AL44" i="1"/>
  <c r="AH25" i="1"/>
  <c r="AH21" i="1"/>
  <c r="AH35" i="1"/>
  <c r="AH68" i="1"/>
  <c r="AH66" i="1"/>
  <c r="AH54" i="1"/>
  <c r="AH72" i="1"/>
  <c r="AH33" i="1"/>
  <c r="AH70" i="1"/>
  <c r="AH39" i="1"/>
  <c r="AF44" i="1"/>
  <c r="AH69" i="1"/>
  <c r="AH34" i="1"/>
  <c r="AG44" i="1"/>
  <c r="AD76" i="1"/>
  <c r="AE76" i="1"/>
  <c r="AH36" i="1"/>
  <c r="AH24" i="1"/>
  <c r="AH71" i="1"/>
  <c r="AH38" i="1"/>
  <c r="AC76" i="1"/>
  <c r="AH30" i="1"/>
  <c r="AH63" i="1" s="1"/>
  <c r="AE44" i="1"/>
  <c r="AH37" i="1"/>
  <c r="AG76" i="1"/>
  <c r="AF76" i="1"/>
  <c r="AD57" i="1"/>
  <c r="AH57" i="1" s="1"/>
  <c r="AD44" i="1"/>
  <c r="AD58" i="4"/>
  <c r="AB58" i="4"/>
  <c r="Z58" i="4"/>
  <c r="AE20" i="4"/>
  <c r="Y49" i="4"/>
  <c r="Y50" i="4" s="1"/>
  <c r="AC58" i="4"/>
  <c r="AA58" i="4"/>
  <c r="AU34" i="1"/>
  <c r="AT37" i="4" l="1"/>
  <c r="AU37" i="4" s="1"/>
  <c r="AT35" i="4"/>
  <c r="AU35" i="4" s="1"/>
  <c r="AT33" i="4"/>
  <c r="AT31" i="4"/>
  <c r="AU31" i="4" s="1"/>
  <c r="AT29" i="4"/>
  <c r="AU29" i="4" s="1"/>
  <c r="AT27" i="4"/>
  <c r="AU27" i="4" s="1"/>
  <c r="AT25" i="4"/>
  <c r="AT23" i="4"/>
  <c r="AT21" i="4"/>
  <c r="AU21" i="4" s="1"/>
  <c r="AT36" i="4"/>
  <c r="AT34" i="4"/>
  <c r="AT32" i="4"/>
  <c r="AU32" i="4" s="1"/>
  <c r="AT30" i="4"/>
  <c r="AU30" i="4" s="1"/>
  <c r="AX30" i="4" s="1"/>
  <c r="AT28" i="4"/>
  <c r="AU28" i="4" s="1"/>
  <c r="AT26" i="4"/>
  <c r="AU26" i="4" s="1"/>
  <c r="AT24" i="4"/>
  <c r="AU24" i="4" s="1"/>
  <c r="AT22" i="4"/>
  <c r="AT20" i="4"/>
  <c r="AU20" i="4" s="1"/>
  <c r="AC83" i="4"/>
  <c r="AB83" i="4"/>
  <c r="AA83" i="4"/>
  <c r="Z82" i="4"/>
  <c r="AD83" i="4"/>
  <c r="AA82" i="4"/>
  <c r="AB82" i="4"/>
  <c r="AC82" i="4"/>
  <c r="AD82" i="4"/>
  <c r="AP63" i="1"/>
  <c r="AU30" i="1" s="1"/>
  <c r="AP64" i="1"/>
  <c r="AU31" i="1" s="1"/>
  <c r="AP53" i="1"/>
  <c r="AU20" i="1" s="1"/>
  <c r="AP69" i="1"/>
  <c r="AU36" i="1" s="1"/>
  <c r="AP62" i="1"/>
  <c r="AU29" i="1" s="1"/>
  <c r="AP71" i="1"/>
  <c r="AU38" i="1" s="1"/>
  <c r="AP68" i="1"/>
  <c r="AU35" i="1" s="1"/>
  <c r="AP57" i="1"/>
  <c r="AU24" i="1" s="1"/>
  <c r="AP73" i="1"/>
  <c r="AU40" i="1" s="1"/>
  <c r="AP66" i="1"/>
  <c r="AU33" i="1" s="1"/>
  <c r="AP72" i="1"/>
  <c r="AU39" i="1" s="1"/>
  <c r="AP61" i="1"/>
  <c r="AU28" i="1" s="1"/>
  <c r="AP54" i="1"/>
  <c r="AP70" i="1"/>
  <c r="AU37" i="1" s="1"/>
  <c r="AP55" i="1"/>
  <c r="AU22" i="1" s="1"/>
  <c r="AP65" i="1"/>
  <c r="AU32" i="1" s="1"/>
  <c r="AP58" i="1"/>
  <c r="AU25" i="1" s="1"/>
  <c r="AV36" i="1"/>
  <c r="BH36" i="1" s="1"/>
  <c r="AT37" i="1"/>
  <c r="AT33" i="1"/>
  <c r="AT29" i="1"/>
  <c r="AT22" i="1"/>
  <c r="AT35" i="1"/>
  <c r="AT20" i="1"/>
  <c r="AT38" i="1"/>
  <c r="AT30" i="1"/>
  <c r="AT40" i="1"/>
  <c r="AT36" i="1"/>
  <c r="AT32" i="1"/>
  <c r="AT28" i="1"/>
  <c r="AT21" i="1"/>
  <c r="AT39" i="1"/>
  <c r="AT31" i="1"/>
  <c r="AT25" i="1"/>
  <c r="AT34" i="1"/>
  <c r="AV34" i="1" s="1"/>
  <c r="BH34" i="1" s="1"/>
  <c r="AT24" i="1"/>
  <c r="AU21" i="1"/>
  <c r="AV37" i="1"/>
  <c r="AV29" i="1"/>
  <c r="BH29" i="1" s="1"/>
  <c r="AV20" i="1"/>
  <c r="BH20" i="1" s="1"/>
  <c r="AV30" i="1"/>
  <c r="BH30" i="1" s="1"/>
  <c r="AE58" i="4"/>
  <c r="AX22" i="4"/>
  <c r="AX33" i="4"/>
  <c r="AX34" i="4"/>
  <c r="AX36" i="4"/>
  <c r="AX24" i="4" l="1"/>
  <c r="AU23" i="4"/>
  <c r="AX23" i="4" s="1"/>
  <c r="AU25" i="4"/>
  <c r="AX25" i="4" s="1"/>
  <c r="AV21" i="1"/>
  <c r="BH21" i="1" s="1"/>
  <c r="AV31" i="1"/>
  <c r="BH31" i="1" s="1"/>
  <c r="AV33" i="1"/>
  <c r="BH33" i="1" s="1"/>
  <c r="AV32" i="1"/>
  <c r="BH32" i="1" s="1"/>
  <c r="AV39" i="1"/>
  <c r="BH39" i="1" s="1"/>
  <c r="AV38" i="1"/>
  <c r="AV25" i="1"/>
  <c r="BH25" i="1" s="1"/>
  <c r="AV22" i="1"/>
  <c r="BH22" i="1" s="1"/>
  <c r="AV24" i="1"/>
  <c r="BH24" i="1" s="1"/>
  <c r="AV40" i="1"/>
  <c r="BH40" i="1" s="1"/>
  <c r="AV35" i="1"/>
  <c r="BH35" i="1" s="1"/>
  <c r="AV28" i="1"/>
  <c r="BH28" i="1" s="1"/>
  <c r="AX29" i="4"/>
  <c r="AX27" i="4"/>
  <c r="AX32" i="4"/>
  <c r="AX37" i="4"/>
  <c r="AX31" i="4"/>
  <c r="AX26" i="4"/>
  <c r="AX20" i="4"/>
  <c r="AX35" i="4"/>
  <c r="AX21" i="4"/>
  <c r="AX28" i="4"/>
  <c r="BH43" i="1" l="1"/>
  <c r="AC45" i="1" s="1"/>
  <c r="AX48" i="4"/>
  <c r="AD45" i="1" l="1"/>
  <c r="AC46" i="1"/>
  <c r="Z49" i="4"/>
  <c r="Z50" i="4" s="1"/>
  <c r="AE45" i="1" l="1"/>
  <c r="AD46" i="1"/>
  <c r="AA49" i="4"/>
  <c r="AA50" i="4" s="1"/>
  <c r="AF45" i="1" l="1"/>
  <c r="AE46" i="1"/>
  <c r="AB49" i="4"/>
  <c r="AB50" i="4" s="1"/>
  <c r="AG45" i="1" l="1"/>
  <c r="AG46" i="1" s="1"/>
  <c r="AF46" i="1"/>
  <c r="AC49" i="4"/>
  <c r="AC50" i="4" s="1"/>
  <c r="BH47" i="1" l="1"/>
  <c r="AD49" i="4"/>
  <c r="AD50" i="4" s="1"/>
  <c r="D36" i="12" l="1"/>
  <c r="D37" i="12" s="1"/>
  <c r="AX51" i="4"/>
  <c r="D42" i="12" s="1"/>
  <c r="F36" i="12" l="1"/>
  <c r="F37" i="12" s="1"/>
  <c r="F42" i="12"/>
  <c r="D43" i="12"/>
  <c r="H36" i="12" l="1"/>
  <c r="H37" i="12" s="1"/>
  <c r="J37" i="12" s="1"/>
  <c r="H42" i="12"/>
  <c r="H43" i="12" s="1"/>
  <c r="F43" i="12"/>
  <c r="J43" i="12" l="1"/>
  <c r="J36" i="12"/>
  <c r="C47" i="12"/>
  <c r="C8" i="19"/>
  <c r="J42" i="12"/>
  <c r="C48" i="12" l="1"/>
  <c r="C9" i="19"/>
  <c r="C10" i="19" s="1"/>
</calcChain>
</file>

<file path=xl/comments1.xml><?xml version="1.0" encoding="utf-8"?>
<comments xmlns="http://schemas.openxmlformats.org/spreadsheetml/2006/main">
  <authors>
    <author>Teddy Spasova</author>
  </authors>
  <commentList>
    <comment ref="C28" authorId="0" shapeId="0">
      <text>
        <r>
          <rPr>
            <sz val="9"/>
            <color indexed="81"/>
            <rFont val="Tahoma"/>
            <family val="2"/>
          </rPr>
          <t>Insert convergence assumption for worst performer in 2015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>Should be higher than above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>Select from dropdown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Company-specific adjustments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>Insert convergence assumption for worst performer</t>
        </r>
      </text>
    </comment>
    <comment ref="C60" authorId="0" shapeId="0">
      <text>
        <r>
          <rPr>
            <sz val="9"/>
            <color indexed="81"/>
            <rFont val="Tahoma"/>
            <family val="2"/>
          </rPr>
          <t>Should be higher than above</t>
        </r>
      </text>
    </comment>
    <comment ref="C61" authorId="0" shapeId="0">
      <text>
        <r>
          <rPr>
            <sz val="9"/>
            <color indexed="81"/>
            <rFont val="Tahoma"/>
            <family val="2"/>
          </rPr>
          <t>Select from dropdown</t>
        </r>
      </text>
    </comment>
    <comment ref="B63" authorId="0" shapeId="0">
      <text>
        <r>
          <rPr>
            <sz val="9"/>
            <color indexed="81"/>
            <rFont val="Tahoma"/>
            <family val="2"/>
          </rPr>
          <t>Company-specific adjustments</t>
        </r>
      </text>
    </comment>
  </commentList>
</comments>
</file>

<file path=xl/comments2.xml><?xml version="1.0" encoding="utf-8"?>
<comments xmlns="http://schemas.openxmlformats.org/spreadsheetml/2006/main">
  <authors>
    <author>Teddy Spasova</author>
  </authors>
  <commentList>
    <comment ref="F116" authorId="0" shapeId="0">
      <text>
        <r>
          <rPr>
            <sz val="9"/>
            <color indexed="81"/>
            <rFont val="Tahoma"/>
            <family val="2"/>
          </rPr>
          <t>Originally measured as £m/0.01hrs/property/year</t>
        </r>
      </text>
    </comment>
    <comment ref="F122" authorId="0" shapeId="0">
      <text>
        <r>
          <rPr>
            <sz val="9"/>
            <color indexed="81"/>
            <rFont val="Tahoma"/>
            <family val="2"/>
          </rPr>
          <t>Originally measured as £m/0.01hrs/year</t>
        </r>
      </text>
    </comment>
  </commentList>
</comments>
</file>

<file path=xl/sharedStrings.xml><?xml version="1.0" encoding="utf-8"?>
<sst xmlns="http://schemas.openxmlformats.org/spreadsheetml/2006/main" count="1210" uniqueCount="286">
  <si>
    <t>Modelled (normally distributed)</t>
  </si>
  <si>
    <t>Actual distruibution</t>
  </si>
  <si>
    <t>Change in rank*</t>
  </si>
  <si>
    <t>Standard deviation</t>
  </si>
  <si>
    <t>Mean</t>
  </si>
  <si>
    <t>YKY</t>
  </si>
  <si>
    <t>WSX</t>
  </si>
  <si>
    <t>UU</t>
  </si>
  <si>
    <t>TMS</t>
  </si>
  <si>
    <t>SES</t>
  </si>
  <si>
    <t>SRN</t>
  </si>
  <si>
    <t>SWT</t>
  </si>
  <si>
    <t>SSC</t>
  </si>
  <si>
    <t>SEW</t>
  </si>
  <si>
    <t>SVT</t>
  </si>
  <si>
    <t>SBW</t>
  </si>
  <si>
    <t>PRT</t>
  </si>
  <si>
    <t>NES</t>
  </si>
  <si>
    <t>WSH</t>
  </si>
  <si>
    <t>DVW</t>
  </si>
  <si>
    <t>BRL</t>
  </si>
  <si>
    <t>ANH</t>
  </si>
  <si>
    <t>AFW</t>
  </si>
  <si>
    <t>Upper quartile post merger</t>
  </si>
  <si>
    <t>Yorkshire</t>
  </si>
  <si>
    <t>Wessex</t>
  </si>
  <si>
    <t>United Utilities</t>
  </si>
  <si>
    <t>Thames</t>
  </si>
  <si>
    <t>Sutton &amp; East Surrey</t>
  </si>
  <si>
    <t>Southern</t>
  </si>
  <si>
    <t>South West</t>
  </si>
  <si>
    <t>South Staffs</t>
  </si>
  <si>
    <t>South East Water</t>
  </si>
  <si>
    <t>Severn Trent</t>
  </si>
  <si>
    <t>Sembcorp Bournemouth</t>
  </si>
  <si>
    <t>Portsmouth</t>
  </si>
  <si>
    <t>Northumbrian</t>
  </si>
  <si>
    <t>Hartlepool</t>
  </si>
  <si>
    <t>Essex and Suffolk</t>
  </si>
  <si>
    <t>Welsh</t>
  </si>
  <si>
    <t>Dee Valley</t>
  </si>
  <si>
    <t>Cambridge</t>
  </si>
  <si>
    <t>Bristol</t>
  </si>
  <si>
    <t>Anglian</t>
  </si>
  <si>
    <t>Affinity</t>
  </si>
  <si>
    <t>UQ performance level (all comps)</t>
  </si>
  <si>
    <t>AMP7 Adjustment</t>
  </si>
  <si>
    <t>AMP7 contacts used</t>
  </si>
  <si>
    <t>AMP6 Adjustment</t>
  </si>
  <si>
    <t>AMP6 contacts used</t>
  </si>
  <si>
    <t>Average</t>
  </si>
  <si>
    <t>2024-25</t>
  </si>
  <si>
    <t>2023-24</t>
  </si>
  <si>
    <t>2022-23</t>
  </si>
  <si>
    <t>2021-22</t>
  </si>
  <si>
    <t>2020-21</t>
  </si>
  <si>
    <t>2019-20</t>
  </si>
  <si>
    <t>2018-19</t>
  </si>
  <si>
    <t>2017-18</t>
  </si>
  <si>
    <t>2016-17</t>
  </si>
  <si>
    <t>2015-16</t>
  </si>
  <si>
    <t>2014-15</t>
  </si>
  <si>
    <t>Average (2011-2013)</t>
  </si>
  <si>
    <t>Rank - based on average performance 2011-13</t>
  </si>
  <si>
    <t>2020-25</t>
  </si>
  <si>
    <t>Rate per 1,000 population</t>
  </si>
  <si>
    <t>Number</t>
  </si>
  <si>
    <t>Reward rate</t>
  </si>
  <si>
    <t>Penalty rate</t>
  </si>
  <si>
    <t>PV</t>
  </si>
  <si>
    <t>Impact</t>
  </si>
  <si>
    <t>year</t>
  </si>
  <si>
    <t>Discount rate</t>
  </si>
  <si>
    <t>Forward looking impact (NPV)</t>
  </si>
  <si>
    <t>Annual impact starting 2017-18</t>
  </si>
  <si>
    <t xml:space="preserve">Upper quartile pre merger </t>
  </si>
  <si>
    <t>£m/Number/year</t>
  </si>
  <si>
    <t>£m/nr/year</t>
  </si>
  <si>
    <t>Excluded</t>
  </si>
  <si>
    <t>UQ</t>
  </si>
  <si>
    <t>£m/Contacts/year</t>
  </si>
  <si>
    <t>£m/contacts/1000 per year</t>
  </si>
  <si>
    <t>£m/No./1000 population/year</t>
  </si>
  <si>
    <t>Enhanced</t>
  </si>
  <si>
    <t>£m/nr/1000/year</t>
  </si>
  <si>
    <t>£m/0.01 contacts/1000 population/year</t>
  </si>
  <si>
    <t>£m/No/year</t>
  </si>
  <si>
    <t>No limit</t>
  </si>
  <si>
    <t>£m/1.00 Contacts/ 1000 pop/year</t>
  </si>
  <si>
    <t>£m/contact/year</t>
  </si>
  <si>
    <t>£m/complaint/1000 population/year</t>
  </si>
  <si>
    <t>£m/Complaints per 1000 population/year</t>
  </si>
  <si>
    <t>£m/contact</t>
  </si>
  <si>
    <t>£m/contact/1000 popultation/year</t>
  </si>
  <si>
    <t>£m/nr./000/popn/year</t>
  </si>
  <si>
    <t>Customer value (£m per annum)</t>
  </si>
  <si>
    <t>Normalised reward rate / £m / 1000 population</t>
  </si>
  <si>
    <t>Normalised penalty rate / £m / 1000 population</t>
  </si>
  <si>
    <t>Incentive rate</t>
  </si>
  <si>
    <t>Population  ('000)</t>
  </si>
  <si>
    <t>Maximum range to which penalty rate applies (collar - deadband)</t>
  </si>
  <si>
    <t>Comment</t>
  </si>
  <si>
    <t>Diff.</t>
  </si>
  <si>
    <t>UQ performance level (selected comps)</t>
  </si>
  <si>
    <t>UQ performance level (post merger)</t>
  </si>
  <si>
    <t>UQ performance level (pre Merger)</t>
  </si>
  <si>
    <t>Annual shift from 2019-2024</t>
  </si>
  <si>
    <t>Annual shift to 2020</t>
  </si>
  <si>
    <t>2024-25 values</t>
  </si>
  <si>
    <t>2024-25 worst performer</t>
  </si>
  <si>
    <t>2019-20 values</t>
  </si>
  <si>
    <t>2019-20 worst performer</t>
  </si>
  <si>
    <t>Frontier company</t>
  </si>
  <si>
    <t>Current gap to UQ</t>
  </si>
  <si>
    <t>Distribution</t>
  </si>
  <si>
    <t>ODI Specifications</t>
  </si>
  <si>
    <t>AMP7 Upper Quartile Challenge</t>
  </si>
  <si>
    <t>AMP6 Upper Quartile Challenge</t>
  </si>
  <si>
    <t>AMP7 Impact (5 Years)</t>
  </si>
  <si>
    <t>AMP6 Impact (3 years)</t>
  </si>
  <si>
    <t>Convergence Calculations</t>
  </si>
  <si>
    <t>Standard Penalty Rate</t>
  </si>
  <si>
    <t>UQ gap made up by 2025 (worst company)</t>
  </si>
  <si>
    <t>Company Specific</t>
  </si>
  <si>
    <t>Adopted Penalty Rate</t>
  </si>
  <si>
    <t>UQ gap made up by 2020 (worst company)</t>
  </si>
  <si>
    <t>Frontier Company</t>
  </si>
  <si>
    <t>£m/min/total
props/year</t>
  </si>
  <si>
    <t>NES is committed to better than UQ in 2017-18 to 2019-20</t>
  </si>
  <si>
    <t>PC is per second and so has been adjusted</t>
  </si>
  <si>
    <t>SVT is committed to better than UQ in 2017-18 to 2019-20</t>
  </si>
  <si>
    <t>SRN is committed to better than UQ in 2017-18 to 2019-20</t>
  </si>
  <si>
    <t>Calculated in line with "Non-standard calculations" description</t>
  </si>
  <si>
    <t>£m/min/totalprops/year</t>
  </si>
  <si>
    <t>Incentive rate is in £/property/ year - not comparable.  We have not made a conversion because AFW is an enhanced company and so no impact on customer value</t>
  </si>
  <si>
    <t>PRT is committed to better than UQ in 2017-18 to 2019-20</t>
  </si>
  <si>
    <t>SBW is committed to better than UQ in 2017-18 to 2019-20</t>
  </si>
  <si>
    <t>SSC is committed to better than UQ in 2017-18 to 2019-20</t>
  </si>
  <si>
    <t>SST</t>
  </si>
  <si>
    <t>VCE</t>
  </si>
  <si>
    <t>CAM</t>
  </si>
  <si>
    <t>VEA</t>
  </si>
  <si>
    <t>VSE</t>
  </si>
  <si>
    <t>Target for AMP (pre merger)</t>
  </si>
  <si>
    <t>Forward-looking impact (NPV)</t>
  </si>
  <si>
    <t xml:space="preserve"> </t>
  </si>
  <si>
    <t>Target for AMP (post merger)</t>
  </si>
  <si>
    <t>HPL</t>
  </si>
  <si>
    <t>ESK</t>
  </si>
  <si>
    <t>SSE</t>
  </si>
  <si>
    <t>NNE</t>
  </si>
  <si>
    <t>Drinking water quality contacts</t>
  </si>
  <si>
    <t>TMS's measure is "Average hours lost supply per property served, due to interruptions &gt;4hr"</t>
  </si>
  <si>
    <t>We translated the TMS standardised data into TMS's measure using the calculations below</t>
  </si>
  <si>
    <t>Example calculation for PC level in 2019-20</t>
  </si>
  <si>
    <t>2013-14 KPI data</t>
  </si>
  <si>
    <t>minutes</t>
  </si>
  <si>
    <t>2013-14 outturn on TMS measure</t>
  </si>
  <si>
    <t>Ratio</t>
  </si>
  <si>
    <t>BRL's measure is "Unplanned customer minutes lost" i.e. all unplanned interruptions not just those over 3 hours</t>
  </si>
  <si>
    <t>BRL's measure does not include planned interruptions.</t>
  </si>
  <si>
    <t>2013-14 outturn on BRL measure</t>
  </si>
  <si>
    <t>Non Standard Calculations for Supply Interruptions</t>
  </si>
  <si>
    <t xml:space="preserve">Adjustments based on scope of company measure </t>
  </si>
  <si>
    <t>Contacts</t>
  </si>
  <si>
    <t>SI</t>
  </si>
  <si>
    <t>Rank at PR14</t>
  </si>
  <si>
    <t>NUQ</t>
  </si>
  <si>
    <t>MC</t>
  </si>
  <si>
    <t>Scenario 1</t>
  </si>
  <si>
    <t>Scenario 2</t>
  </si>
  <si>
    <t>Scenario 3</t>
  </si>
  <si>
    <t>Scenario 4</t>
  </si>
  <si>
    <t>Scenario 5</t>
  </si>
  <si>
    <t>Scenario 6</t>
  </si>
  <si>
    <t>Prob of MC outcome</t>
  </si>
  <si>
    <t>Starting rank</t>
  </si>
  <si>
    <t>Discrete probability of reaching rank x in year x + 5</t>
  </si>
  <si>
    <t>Rate per thousand - Taste and Odour</t>
  </si>
  <si>
    <t>Rate per thousand - Appearance</t>
  </si>
  <si>
    <t>Population</t>
  </si>
  <si>
    <t>YKS</t>
  </si>
  <si>
    <t>UUT</t>
  </si>
  <si>
    <t>Sum</t>
  </si>
  <si>
    <t>Std. dev</t>
  </si>
  <si>
    <t>DWR</t>
  </si>
  <si>
    <t>-</t>
  </si>
  <si>
    <t>BWH</t>
  </si>
  <si>
    <t>ANG</t>
  </si>
  <si>
    <t>Nml prob.</t>
  </si>
  <si>
    <t>Prob.</t>
  </si>
  <si>
    <t>Frequency</t>
  </si>
  <si>
    <t>Change</t>
  </si>
  <si>
    <t>5 year changes</t>
  </si>
  <si>
    <t>Rankings</t>
  </si>
  <si>
    <t>Appearance plus taste &amp; odour (cont's/1000 pop)</t>
  </si>
  <si>
    <t>Ofwat has also published a statement of methods on the approach to assessing impacts in the case of a merger. That document can be used as a guide to our approach.</t>
  </si>
  <si>
    <t>Legend</t>
  </si>
  <si>
    <t>Input cells</t>
  </si>
  <si>
    <t>Copied cells</t>
  </si>
  <si>
    <t>Calculation cells</t>
  </si>
  <si>
    <t>Text cells</t>
  </si>
  <si>
    <t>ODIs</t>
  </si>
  <si>
    <t>This workbook contains the approach used by Ofwat in the assessment of the impact on Output Delivery Incentives (ODIs) from the loss of a comparator in the South West Water/Bournemouth Water merger.</t>
  </si>
  <si>
    <t>Total</t>
  </si>
  <si>
    <t>Summary and control</t>
  </si>
  <si>
    <t>Probability not UQ at PR19</t>
  </si>
  <si>
    <t>Probability UQ at PR19</t>
  </si>
  <si>
    <t>Scenario impacts</t>
  </si>
  <si>
    <t>The expected impact is the calculated based on impact * probability of scenario.</t>
  </si>
  <si>
    <t>Ranks and probabilities</t>
  </si>
  <si>
    <t>Scenarios</t>
  </si>
  <si>
    <t>Probability of MC outcome</t>
  </si>
  <si>
    <t>Merged company (MC)</t>
  </si>
  <si>
    <t>This section combines the probability of a scenario occurring with the impact under that scenario.</t>
  </si>
  <si>
    <t>Scenario definitions</t>
  </si>
  <si>
    <t>Scenario impact</t>
  </si>
  <si>
    <t>Scenario probability</t>
  </si>
  <si>
    <t>Water quality contacts</t>
  </si>
  <si>
    <t>Supply interruptions</t>
  </si>
  <si>
    <t>Expected merger impact</t>
  </si>
  <si>
    <t>Discounted impact</t>
  </si>
  <si>
    <t>Year counter</t>
  </si>
  <si>
    <t>Year 1</t>
  </si>
  <si>
    <t>Convergence calculations</t>
  </si>
  <si>
    <t xml:space="preserve">  </t>
  </si>
  <si>
    <t>Rank</t>
  </si>
  <si>
    <t>(based on average performance 2011-13)</t>
  </si>
  <si>
    <t>Hours lost per property due to SI of 3+hours</t>
  </si>
  <si>
    <t>Upper quartile pre merger</t>
  </si>
  <si>
    <t>Assumptions</t>
  </si>
  <si>
    <t>TMS measure is different. Value supported by non-standard calculations</t>
  </si>
  <si>
    <t>BRL measure is different. Value supported by non-standard calculations</t>
  </si>
  <si>
    <t>Measurement adjustment</t>
  </si>
  <si>
    <t>UQ performance level
(post merger)</t>
  </si>
  <si>
    <t>UQ performance level
(pre merger)</t>
  </si>
  <si>
    <t>UQ performance level
(pre-merger)</t>
  </si>
  <si>
    <t>AMP6 Impact</t>
  </si>
  <si>
    <t>AMP7 Impact</t>
  </si>
  <si>
    <t>£m/hour/property/year</t>
  </si>
  <si>
    <t>5-year changes matrix - raw</t>
  </si>
  <si>
    <t>5-year changes matrix - normalised</t>
  </si>
  <si>
    <t>3-year average (ODIs set on 3-year averages)</t>
  </si>
  <si>
    <t>Ranking and rank changes for distribution of ranks</t>
  </si>
  <si>
    <t>Distribution and 5-year rank changes matrix</t>
  </si>
  <si>
    <t>Customer contacts rank changes matrix</t>
  </si>
  <si>
    <t>Cleansed data</t>
  </si>
  <si>
    <t>Raw data</t>
  </si>
  <si>
    <t>Assumptions/parameters</t>
  </si>
  <si>
    <t>Calculations</t>
  </si>
  <si>
    <t>Post merger specific calculations</t>
  </si>
  <si>
    <t>Post-merger specific calculations</t>
  </si>
  <si>
    <t xml:space="preserve">Min/hour </t>
  </si>
  <si>
    <t>Adjustment factor for UQ</t>
  </si>
  <si>
    <t>Number of contacts</t>
  </si>
  <si>
    <t>Data for customer contacts changes matrix</t>
  </si>
  <si>
    <t>Incentive rate unit</t>
  </si>
  <si>
    <t>Adjustments to UQ</t>
  </si>
  <si>
    <t>Data for supply interruptions</t>
  </si>
  <si>
    <t>This sheet provides data used in the calculation of impacts on supply interruptions and water quality contacts.</t>
  </si>
  <si>
    <t>This sheet provides data used in the calculation of the changes matrix for customer contacts.</t>
  </si>
  <si>
    <t>This sheet has supporting calculations for TMS and BRL adjustments. Adjustments are required as their ODIs are specified differently to other companies.</t>
  </si>
  <si>
    <t>This sheet calculates the impact on supply interruption ODI from a loss in an upper quartile company.</t>
  </si>
  <si>
    <t>This sheet calculates the impact on water quality contacts ODI from a loss in an upper quartile company.</t>
  </si>
  <si>
    <t>This sheet calculates the impact on water quality contacts ODI from a loss in a non-upper quartile company.</t>
  </si>
  <si>
    <t>This sheet calculates the impact on supply interruption ODI from a loss in a non-upper quartile company.</t>
  </si>
  <si>
    <t>This sheet calculates the changes matrix for water quality contacts. This changes matrix is used for both contacts and supply interruptions scenarios.</t>
  </si>
  <si>
    <t>Summary impacts</t>
  </si>
  <si>
    <t>General controls</t>
  </si>
  <si>
    <t>Water quality contacts controls</t>
  </si>
  <si>
    <t>Supply interruptions controls</t>
  </si>
  <si>
    <t>Scenario inputs</t>
  </si>
  <si>
    <t>Convergence / penalty rates</t>
  </si>
  <si>
    <t>Adjustements for different ODIs</t>
  </si>
  <si>
    <t>There are grouped columns on this sheet.</t>
  </si>
  <si>
    <t>£m</t>
  </si>
  <si>
    <t>Scenario discounted impact</t>
  </si>
  <si>
    <t>Discounting</t>
  </si>
  <si>
    <t>Adjustment</t>
  </si>
  <si>
    <t>£m/hour/year</t>
  </si>
  <si>
    <t>Data for water quality contacts</t>
  </si>
  <si>
    <t xml:space="preserve">At PR14, to calculate the upper quartile benchmark, Ofwat made conversion adjustments for some companies </t>
  </si>
  <si>
    <t>with non-KPI supply interruption measurement data. These adjustments are stated below.</t>
  </si>
  <si>
    <t>The adjustments were set out in the final determinations at:</t>
  </si>
  <si>
    <t>http://webarchive.nationalarchives.gov.uk/20150624091829/https:/www.ofwat.gov.uk/pricereview/pr14/prs_web201412pr14uq</t>
  </si>
  <si>
    <t>This worksheet summarises total impacts and allows the user to adjust input parameters. Negative means no detriment and positive means detriment.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</si>
</sst>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(* #,##0.00_);_(* \(#,##0.00\);_(* &quot;-&quot;??_);_(@_)"/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0.0%"/>
    <numFmt numFmtId="168" formatCode="0.000"/>
    <numFmt numFmtId="169" formatCode="#,##0.0"/>
    <numFmt numFmtId="170" formatCode="#,##0.0;[Red]\-#,##0.0;\-"/>
    <numFmt numFmtId="171" formatCode="0.000%"/>
    <numFmt numFmtId="172" formatCode="&quot;£&quot;#,##0.0;[Red]\-&quot;£&quot;#,##0.0"/>
    <numFmt numFmtId="173" formatCode="dd\ mmm\ yy_);;&quot;-  &quot;;&quot; &quot;@&quot; &quot;"/>
    <numFmt numFmtId="174" formatCode="dd\ mmm\ yyyy_);;&quot;-  &quot;;&quot; &quot;@&quot; &quot;"/>
    <numFmt numFmtId="175" formatCode="#,##0_);\(#,##0\);&quot;-  &quot;;&quot; &quot;@"/>
    <numFmt numFmtId="176" formatCode="#,##0.0000_);\(#,##0.0000\);&quot;-  &quot;;&quot; &quot;@&quot; &quot;"/>
    <numFmt numFmtId="177" formatCode="_(* #,##0.0_);_(* \(#,##0.0\);_(* &quot;-&quot;??_);_(@_)"/>
    <numFmt numFmtId="178" formatCode="_-* #,##0.0_-;\-* #,##0.0_-;_-* &quot;-&quot;??_-;_-@_-"/>
    <numFmt numFmtId="179" formatCode="_-* #,##0_-;\-* #,##0_-;_-* &quot;-&quot;??_-;_-@_-"/>
    <numFmt numFmtId="180" formatCode="0.0000%"/>
    <numFmt numFmtId="181" formatCode="&quot;£&quot;#,##0.00"/>
  </numFmts>
  <fonts count="5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u/>
      <sz val="12"/>
      <color theme="1"/>
      <name val="Arial"/>
      <family val="2"/>
    </font>
    <font>
      <sz val="11"/>
      <name val="CG Omega"/>
      <family val="2"/>
    </font>
    <font>
      <sz val="12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0"/>
      <color indexed="18"/>
      <name val="Arial"/>
      <family val="2"/>
    </font>
    <font>
      <sz val="10"/>
      <color theme="1"/>
      <name val="Verdana"/>
      <family val="2"/>
    </font>
    <font>
      <sz val="11"/>
      <color rgb="FF006100"/>
      <name val="Calibri"/>
      <family val="2"/>
      <scheme val="minor"/>
    </font>
    <font>
      <b/>
      <sz val="20"/>
      <name val="Arial"/>
      <family val="2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indexed="48"/>
      <name val="CG Omega"/>
      <family val="2"/>
    </font>
    <font>
      <sz val="11"/>
      <color rgb="FF9C6500"/>
      <name val="Calibri"/>
      <family val="2"/>
      <scheme val="minor"/>
    </font>
    <font>
      <sz val="18"/>
      <name val="Arial M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i/>
      <sz val="10"/>
      <color theme="0" tint="-0.249977111117893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5"/>
      <color theme="0"/>
      <name val="Franklin Gothic Demi"/>
      <family val="2"/>
    </font>
    <font>
      <sz val="11"/>
      <color theme="0"/>
      <name val="Franklin Gothic Demi"/>
      <family val="2"/>
    </font>
    <font>
      <u/>
      <sz val="10"/>
      <name val="Arial"/>
      <family val="2"/>
    </font>
    <font>
      <i/>
      <sz val="10"/>
      <color rgb="FF00B05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78C9"/>
      <name val="Franklin Gothic Demi"/>
      <family val="2"/>
    </font>
    <font>
      <b/>
      <sz val="10"/>
      <color rgb="FF0078C9"/>
      <name val="Arial"/>
      <family val="2"/>
    </font>
    <font>
      <b/>
      <sz val="10"/>
      <color rgb="FF0078C9"/>
      <name val="Franklin Gothic Book"/>
      <family val="2"/>
    </font>
    <font>
      <sz val="9"/>
      <color theme="0"/>
      <name val="Arial"/>
      <family val="2"/>
    </font>
    <font>
      <b/>
      <sz val="8"/>
      <color rgb="FF0078C9"/>
      <name val="Arial"/>
      <family val="2"/>
    </font>
    <font>
      <u/>
      <sz val="10"/>
      <color theme="1"/>
      <name val="Arial"/>
      <family val="2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0078C9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/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/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/>
      <diagonal/>
    </border>
    <border>
      <left style="medium">
        <color rgb="FF857362"/>
      </left>
      <right/>
      <top style="medium">
        <color rgb="FF857362"/>
      </top>
      <bottom/>
      <diagonal/>
    </border>
    <border>
      <left/>
      <right/>
      <top style="medium">
        <color rgb="FF857362"/>
      </top>
      <bottom/>
      <diagonal/>
    </border>
    <border>
      <left/>
      <right style="medium">
        <color rgb="FF857362"/>
      </right>
      <top style="medium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/>
      <diagonal/>
    </border>
    <border>
      <left style="medium">
        <color rgb="FF857362"/>
      </left>
      <right/>
      <top/>
      <bottom style="medium">
        <color rgb="FF857362"/>
      </bottom>
      <diagonal/>
    </border>
    <border>
      <left/>
      <right/>
      <top/>
      <bottom style="medium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/>
      <bottom/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/>
      <diagonal/>
    </border>
    <border>
      <left style="medium">
        <color rgb="FF857362"/>
      </left>
      <right style="thin">
        <color rgb="FF857362"/>
      </right>
      <top/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/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/>
      <diagonal/>
    </border>
    <border>
      <left style="thin">
        <color rgb="FF857362"/>
      </left>
      <right style="medium">
        <color rgb="FF857362"/>
      </right>
      <top/>
      <bottom style="thin">
        <color rgb="FF857362"/>
      </bottom>
      <diagonal/>
    </border>
    <border>
      <left/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/>
      <right style="medium">
        <color rgb="FF857362"/>
      </right>
      <top/>
      <bottom style="thin">
        <color rgb="FF857362"/>
      </bottom>
      <diagonal/>
    </border>
    <border>
      <left/>
      <right style="medium">
        <color rgb="FF857362"/>
      </right>
      <top/>
      <bottom/>
      <diagonal/>
    </border>
    <border>
      <left/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</borders>
  <cellStyleXfs count="13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" borderId="3" applyNumberFormat="0" applyFont="0" applyAlignment="0" applyProtection="0"/>
    <xf numFmtId="9" fontId="4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4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37" fontId="11" fillId="13" borderId="9">
      <alignment horizontal="left"/>
    </xf>
    <xf numFmtId="37" fontId="16" fillId="13" borderId="10"/>
    <xf numFmtId="0" fontId="7" fillId="13" borderId="8" applyNumberFormat="0" applyBorder="0"/>
    <xf numFmtId="0" fontId="7" fillId="13" borderId="8" applyNumberFormat="0" applyBorder="0"/>
    <xf numFmtId="170" fontId="7" fillId="0" borderId="11">
      <alignment vertical="center"/>
    </xf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19" fillId="13" borderId="12"/>
    <xf numFmtId="37" fontId="7" fillId="13" borderId="0">
      <alignment horizontal="right"/>
    </xf>
    <xf numFmtId="37" fontId="7" fillId="13" borderId="0">
      <alignment horizontal="right"/>
    </xf>
    <xf numFmtId="0" fontId="20" fillId="0" borderId="1" applyNumberFormat="0" applyFill="0" applyAlignment="0" applyProtection="0"/>
    <xf numFmtId="0" fontId="21" fillId="4" borderId="2" applyNumberFormat="0" applyAlignment="0" applyProtection="0"/>
    <xf numFmtId="0" fontId="22" fillId="14" borderId="0"/>
    <xf numFmtId="0" fontId="23" fillId="3" borderId="0" applyNumberFormat="0" applyBorder="0" applyAlignment="0" applyProtection="0"/>
    <xf numFmtId="0" fontId="24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5" borderId="3" applyNumberFormat="0" applyFont="0" applyAlignment="0" applyProtection="0"/>
    <xf numFmtId="40" fontId="25" fillId="15" borderId="0">
      <alignment horizontal="right"/>
    </xf>
    <xf numFmtId="0" fontId="26" fillId="15" borderId="0">
      <alignment horizontal="right"/>
    </xf>
    <xf numFmtId="0" fontId="27" fillId="15" borderId="13"/>
    <xf numFmtId="0" fontId="27" fillId="15" borderId="13"/>
    <xf numFmtId="0" fontId="27" fillId="15" borderId="13"/>
    <xf numFmtId="0" fontId="27" fillId="15" borderId="13"/>
    <xf numFmtId="0" fontId="27" fillId="0" borderId="0" applyBorder="0">
      <alignment horizontal="centerContinuous"/>
    </xf>
    <xf numFmtId="0" fontId="28" fillId="0" borderId="0" applyBorder="0">
      <alignment horizontal="centerContinuous"/>
    </xf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0" fillId="0" borderId="0"/>
    <xf numFmtId="0" fontId="7" fillId="0" borderId="0" applyFont="0" applyFill="0" applyBorder="0" applyAlignment="0" applyProtection="0"/>
    <xf numFmtId="37" fontId="31" fillId="16" borderId="14"/>
    <xf numFmtId="0" fontId="32" fillId="0" borderId="15">
      <alignment horizontal="right"/>
    </xf>
    <xf numFmtId="173" fontId="11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horizontal="right" vertical="top"/>
    </xf>
    <xf numFmtId="0" fontId="3" fillId="22" borderId="0" applyNumberFormat="0" applyFont="0" applyBorder="0" applyAlignment="0" applyProtection="0"/>
    <xf numFmtId="174" fontId="7" fillId="0" borderId="0" applyFont="0" applyFill="0" applyBorder="0" applyProtection="0">
      <alignment vertical="top"/>
    </xf>
    <xf numFmtId="173" fontId="7" fillId="0" borderId="0" applyFon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175" fontId="42" fillId="0" borderId="0" applyNumberFormat="0" applyProtection="0">
      <alignment vertical="top"/>
    </xf>
    <xf numFmtId="176" fontId="7" fillId="0" borderId="0" applyFont="0" applyFill="0" applyBorder="0" applyProtection="0">
      <alignment vertical="top"/>
    </xf>
    <xf numFmtId="175" fontId="7" fillId="13" borderId="0" applyNumberFormat="0" applyProtection="0">
      <alignment vertical="top"/>
    </xf>
    <xf numFmtId="175" fontId="43" fillId="0" borderId="0" applyNumberFormat="0" applyProtection="0">
      <alignment vertical="top"/>
    </xf>
    <xf numFmtId="0" fontId="44" fillId="0" borderId="0"/>
    <xf numFmtId="0" fontId="45" fillId="0" borderId="0"/>
    <xf numFmtId="0" fontId="46" fillId="0" borderId="0"/>
    <xf numFmtId="0" fontId="47" fillId="0" borderId="0"/>
    <xf numFmtId="0" fontId="7" fillId="0" borderId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1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31" borderId="0" applyNumberFormat="0" applyBorder="0" applyAlignment="0" applyProtection="0"/>
    <xf numFmtId="177" fontId="3" fillId="32" borderId="0" applyNumberFormat="0" applyFont="0" applyBorder="0" applyAlignment="0" applyProtection="0"/>
  </cellStyleXfs>
  <cellXfs count="329">
    <xf numFmtId="0" fontId="0" fillId="0" borderId="0" xfId="0"/>
    <xf numFmtId="0" fontId="3" fillId="0" borderId="0" xfId="0" applyFont="1"/>
    <xf numFmtId="167" fontId="5" fillId="0" borderId="4" xfId="4" applyNumberFormat="1" applyFont="1" applyBorder="1" applyAlignment="1">
      <alignment horizontal="center"/>
    </xf>
    <xf numFmtId="167" fontId="5" fillId="0" borderId="4" xfId="2" applyNumberFormat="1" applyFont="1" applyBorder="1"/>
    <xf numFmtId="0" fontId="0" fillId="0" borderId="4" xfId="0" applyBorder="1"/>
    <xf numFmtId="167" fontId="3" fillId="0" borderId="0" xfId="4" applyNumberFormat="1" applyFont="1" applyAlignment="1">
      <alignment horizontal="center"/>
    </xf>
    <xf numFmtId="167" fontId="3" fillId="0" borderId="0" xfId="2" applyNumberFormat="1" applyFont="1"/>
    <xf numFmtId="0" fontId="3" fillId="0" borderId="5" xfId="5" applyFont="1" applyBorder="1" applyAlignment="1">
      <alignment horizontal="center"/>
    </xf>
    <xf numFmtId="0" fontId="3" fillId="0" borderId="0" xfId="5" applyFont="1" applyAlignment="1">
      <alignment horizontal="center"/>
    </xf>
    <xf numFmtId="0" fontId="6" fillId="11" borderId="6" xfId="0" applyFont="1" applyFill="1" applyBorder="1" applyAlignment="1">
      <alignment horizontal="center" vertical="center" wrapText="1" readingOrder="1"/>
    </xf>
    <xf numFmtId="168" fontId="3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2" fontId="5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169" fontId="8" fillId="0" borderId="0" xfId="0" applyNumberFormat="1" applyFont="1"/>
    <xf numFmtId="2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12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8" fontId="3" fillId="0" borderId="0" xfId="0" applyNumberFormat="1" applyFont="1" applyBorder="1"/>
    <xf numFmtId="0" fontId="5" fillId="0" borderId="0" xfId="0" applyFont="1" applyBorder="1" applyAlignment="1"/>
    <xf numFmtId="9" fontId="3" fillId="0" borderId="0" xfId="2" applyFont="1" applyAlignment="1">
      <alignment horizontal="center"/>
    </xf>
    <xf numFmtId="9" fontId="3" fillId="0" borderId="0" xfId="2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12" fillId="0" borderId="0" xfId="0" applyFont="1"/>
    <xf numFmtId="0" fontId="3" fillId="0" borderId="7" xfId="0" applyFont="1" applyBorder="1"/>
    <xf numFmtId="0" fontId="5" fillId="0" borderId="7" xfId="0" applyFont="1" applyBorder="1" applyAlignment="1"/>
    <xf numFmtId="0" fontId="33" fillId="0" borderId="0" xfId="0" applyFont="1" applyFill="1"/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/>
    <xf numFmtId="1" fontId="3" fillId="0" borderId="0" xfId="0" applyNumberFormat="1" applyFont="1" applyBorder="1" applyAlignment="1">
      <alignment horizontal="center"/>
    </xf>
    <xf numFmtId="166" fontId="3" fillId="0" borderId="0" xfId="1" applyFont="1" applyAlignment="1">
      <alignment horizontal="center"/>
    </xf>
    <xf numFmtId="0" fontId="35" fillId="0" borderId="0" xfId="0" applyFont="1"/>
    <xf numFmtId="2" fontId="35" fillId="0" borderId="0" xfId="0" applyNumberFormat="1" applyFont="1" applyFill="1" applyAlignment="1">
      <alignment horizontal="center"/>
    </xf>
    <xf numFmtId="169" fontId="9" fillId="0" borderId="0" xfId="0" applyNumberFormat="1" applyFont="1"/>
    <xf numFmtId="169" fontId="3" fillId="0" borderId="0" xfId="0" applyNumberFormat="1" applyFont="1"/>
    <xf numFmtId="0" fontId="3" fillId="0" borderId="0" xfId="0" applyFont="1" applyFill="1" applyAlignment="1">
      <alignment horizontal="center"/>
    </xf>
    <xf numFmtId="168" fontId="9" fillId="0" borderId="0" xfId="3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6" fillId="0" borderId="0" xfId="0" applyFont="1"/>
    <xf numFmtId="9" fontId="0" fillId="0" borderId="0" xfId="0" applyNumberFormat="1"/>
    <xf numFmtId="0" fontId="5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/>
    </xf>
    <xf numFmtId="171" fontId="0" fillId="0" borderId="0" xfId="0" applyNumberFormat="1"/>
    <xf numFmtId="9" fontId="0" fillId="0" borderId="0" xfId="0" applyNumberFormat="1" applyBorder="1"/>
    <xf numFmtId="0" fontId="0" fillId="0" borderId="0" xfId="0" applyBorder="1"/>
    <xf numFmtId="0" fontId="0" fillId="0" borderId="0" xfId="0" applyFill="1"/>
    <xf numFmtId="1" fontId="0" fillId="0" borderId="0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right"/>
    </xf>
    <xf numFmtId="0" fontId="38" fillId="18" borderId="0" xfId="52" applyFont="1" applyFill="1" applyBorder="1" applyAlignment="1">
      <alignment vertical="center"/>
    </xf>
    <xf numFmtId="0" fontId="38" fillId="18" borderId="0" xfId="52" applyFont="1" applyFill="1" applyBorder="1" applyAlignment="1">
      <alignment horizontal="right" vertical="center"/>
    </xf>
    <xf numFmtId="0" fontId="38" fillId="18" borderId="0" xfId="52" applyFont="1" applyFill="1" applyBorder="1" applyAlignment="1">
      <alignment horizontal="left" vertical="center"/>
    </xf>
    <xf numFmtId="0" fontId="39" fillId="18" borderId="0" xfId="52" applyFont="1" applyFill="1" applyBorder="1" applyAlignment="1">
      <alignment horizontal="left" vertical="center"/>
    </xf>
    <xf numFmtId="0" fontId="1" fillId="0" borderId="0" xfId="52"/>
    <xf numFmtId="0" fontId="2" fillId="0" borderId="16" xfId="52" applyFont="1" applyBorder="1"/>
    <xf numFmtId="0" fontId="3" fillId="19" borderId="17" xfId="52" applyFont="1" applyFill="1" applyBorder="1" applyAlignment="1">
      <alignment vertical="center"/>
    </xf>
    <xf numFmtId="0" fontId="3" fillId="20" borderId="18" xfId="52" applyFont="1" applyFill="1" applyBorder="1" applyAlignment="1">
      <alignment vertical="center"/>
    </xf>
    <xf numFmtId="0" fontId="3" fillId="21" borderId="18" xfId="52" applyFont="1" applyFill="1" applyBorder="1" applyAlignment="1">
      <alignment vertical="center"/>
    </xf>
    <xf numFmtId="0" fontId="37" fillId="0" borderId="19" xfId="52" applyFont="1" applyBorder="1" applyAlignment="1">
      <alignment vertical="center"/>
    </xf>
    <xf numFmtId="0" fontId="0" fillId="0" borderId="0" xfId="0" applyFill="1" applyBorder="1"/>
    <xf numFmtId="0" fontId="10" fillId="0" borderId="20" xfId="52" applyFont="1" applyBorder="1" applyAlignment="1">
      <alignment horizontal="center" vertical="center"/>
    </xf>
    <xf numFmtId="0" fontId="10" fillId="0" borderId="22" xfId="52" applyFont="1" applyBorder="1" applyAlignment="1">
      <alignment horizontal="center" vertical="center"/>
    </xf>
    <xf numFmtId="0" fontId="10" fillId="0" borderId="24" xfId="52" applyFont="1" applyBorder="1" applyAlignment="1">
      <alignment horizontal="center" vertical="center"/>
    </xf>
    <xf numFmtId="0" fontId="51" fillId="33" borderId="26" xfId="0" applyFont="1" applyFill="1" applyBorder="1" applyAlignment="1">
      <alignment horizontal="center" vertical="center" wrapText="1"/>
    </xf>
    <xf numFmtId="4" fontId="37" fillId="19" borderId="23" xfId="52" applyNumberFormat="1" applyFont="1" applyFill="1" applyBorder="1" applyAlignment="1">
      <alignment vertical="center"/>
    </xf>
    <xf numFmtId="3" fontId="3" fillId="20" borderId="21" xfId="0" applyNumberFormat="1" applyFont="1" applyFill="1" applyBorder="1" applyAlignment="1">
      <alignment wrapText="1"/>
    </xf>
    <xf numFmtId="3" fontId="3" fillId="20" borderId="25" xfId="0" applyNumberFormat="1" applyFont="1" applyFill="1" applyBorder="1" applyAlignment="1">
      <alignment wrapText="1"/>
    </xf>
    <xf numFmtId="9" fontId="3" fillId="21" borderId="21" xfId="0" applyNumberFormat="1" applyFont="1" applyFill="1" applyBorder="1" applyAlignment="1">
      <alignment wrapText="1"/>
    </xf>
    <xf numFmtId="9" fontId="3" fillId="21" borderId="25" xfId="0" applyNumberFormat="1" applyFont="1" applyFill="1" applyBorder="1" applyAlignment="1">
      <alignment wrapText="1"/>
    </xf>
    <xf numFmtId="0" fontId="10" fillId="0" borderId="23" xfId="52" applyFont="1" applyBorder="1" applyAlignment="1">
      <alignment horizontal="center" vertical="center"/>
    </xf>
    <xf numFmtId="9" fontId="3" fillId="20" borderId="21" xfId="0" applyNumberFormat="1" applyFont="1" applyFill="1" applyBorder="1" applyAlignment="1">
      <alignment wrapText="1"/>
    </xf>
    <xf numFmtId="9" fontId="3" fillId="20" borderId="25" xfId="0" applyNumberFormat="1" applyFont="1" applyFill="1" applyBorder="1" applyAlignment="1">
      <alignment wrapText="1"/>
    </xf>
    <xf numFmtId="9" fontId="3" fillId="21" borderId="20" xfId="0" applyNumberFormat="1" applyFont="1" applyFill="1" applyBorder="1" applyAlignment="1">
      <alignment wrapText="1"/>
    </xf>
    <xf numFmtId="0" fontId="10" fillId="0" borderId="28" xfId="52" applyFont="1" applyBorder="1" applyAlignment="1">
      <alignment horizontal="center" vertical="center"/>
    </xf>
    <xf numFmtId="9" fontId="3" fillId="19" borderId="21" xfId="0" applyNumberFormat="1" applyFont="1" applyFill="1" applyBorder="1" applyAlignment="1">
      <alignment wrapText="1"/>
    </xf>
    <xf numFmtId="9" fontId="3" fillId="19" borderId="25" xfId="0" applyNumberFormat="1" applyFont="1" applyFill="1" applyBorder="1" applyAlignment="1">
      <alignment wrapText="1"/>
    </xf>
    <xf numFmtId="0" fontId="53" fillId="34" borderId="0" xfId="52" applyFont="1" applyFill="1" applyBorder="1" applyAlignment="1">
      <alignment vertical="center"/>
    </xf>
    <xf numFmtId="0" fontId="4" fillId="0" borderId="0" xfId="45"/>
    <xf numFmtId="0" fontId="37" fillId="0" borderId="0" xfId="0" applyFont="1"/>
    <xf numFmtId="0" fontId="51" fillId="33" borderId="16" xfId="0" applyFont="1" applyFill="1" applyBorder="1" applyAlignment="1">
      <alignment horizontal="center" vertical="center" wrapText="1"/>
    </xf>
    <xf numFmtId="4" fontId="3" fillId="21" borderId="20" xfId="0" applyNumberFormat="1" applyFont="1" applyFill="1" applyBorder="1" applyAlignment="1">
      <alignment wrapText="1"/>
    </xf>
    <xf numFmtId="4" fontId="3" fillId="21" borderId="23" xfId="0" applyNumberFormat="1" applyFont="1" applyFill="1" applyBorder="1" applyAlignment="1">
      <alignment wrapText="1"/>
    </xf>
    <xf numFmtId="0" fontId="51" fillId="33" borderId="32" xfId="0" applyFont="1" applyFill="1" applyBorder="1" applyAlignment="1">
      <alignment horizontal="center" vertical="center" wrapText="1"/>
    </xf>
    <xf numFmtId="3" fontId="3" fillId="20" borderId="20" xfId="0" applyNumberFormat="1" applyFont="1" applyFill="1" applyBorder="1" applyAlignment="1">
      <alignment wrapText="1"/>
    </xf>
    <xf numFmtId="0" fontId="37" fillId="19" borderId="20" xfId="52" applyFont="1" applyFill="1" applyBorder="1" applyAlignment="1">
      <alignment vertical="center"/>
    </xf>
    <xf numFmtId="0" fontId="37" fillId="19" borderId="29" xfId="52" applyFont="1" applyFill="1" applyBorder="1" applyAlignment="1">
      <alignment vertical="center"/>
    </xf>
    <xf numFmtId="0" fontId="37" fillId="19" borderId="30" xfId="52" applyFont="1" applyFill="1" applyBorder="1" applyAlignment="1">
      <alignment vertical="center"/>
    </xf>
    <xf numFmtId="0" fontId="37" fillId="19" borderId="23" xfId="52" applyFont="1" applyFill="1" applyBorder="1" applyAlignment="1">
      <alignment vertical="center"/>
    </xf>
    <xf numFmtId="0" fontId="52" fillId="33" borderId="35" xfId="0" applyFont="1" applyFill="1" applyBorder="1" applyAlignment="1">
      <alignment horizontal="centerContinuous" vertical="center"/>
    </xf>
    <xf numFmtId="0" fontId="52" fillId="33" borderId="36" xfId="0" applyFont="1" applyFill="1" applyBorder="1" applyAlignment="1">
      <alignment horizontal="centerContinuous" vertical="center"/>
    </xf>
    <xf numFmtId="3" fontId="3" fillId="20" borderId="23" xfId="0" applyNumberFormat="1" applyFont="1" applyFill="1" applyBorder="1" applyAlignment="1">
      <alignment wrapText="1"/>
    </xf>
    <xf numFmtId="178" fontId="3" fillId="21" borderId="20" xfId="0" applyNumberFormat="1" applyFont="1" applyFill="1" applyBorder="1" applyAlignment="1">
      <alignment wrapText="1"/>
    </xf>
    <xf numFmtId="178" fontId="3" fillId="35" borderId="20" xfId="0" applyNumberFormat="1" applyFont="1" applyFill="1" applyBorder="1" applyAlignment="1">
      <alignment wrapText="1"/>
    </xf>
    <xf numFmtId="9" fontId="37" fillId="19" borderId="25" xfId="52" applyNumberFormat="1" applyFont="1" applyFill="1" applyBorder="1" applyAlignment="1">
      <alignment horizontal="right" vertical="center"/>
    </xf>
    <xf numFmtId="0" fontId="51" fillId="33" borderId="33" xfId="0" applyFont="1" applyFill="1" applyBorder="1" applyAlignment="1">
      <alignment horizontal="center" vertical="center"/>
    </xf>
    <xf numFmtId="0" fontId="51" fillId="33" borderId="33" xfId="0" applyFont="1" applyFill="1" applyBorder="1" applyAlignment="1">
      <alignment horizontal="left" vertical="center"/>
    </xf>
    <xf numFmtId="9" fontId="37" fillId="19" borderId="20" xfId="52" applyNumberFormat="1" applyFont="1" applyFill="1" applyBorder="1" applyAlignment="1">
      <alignment vertical="center"/>
    </xf>
    <xf numFmtId="166" fontId="3" fillId="21" borderId="20" xfId="0" applyNumberFormat="1" applyFont="1" applyFill="1" applyBorder="1" applyAlignment="1">
      <alignment wrapText="1"/>
    </xf>
    <xf numFmtId="4" fontId="37" fillId="19" borderId="20" xfId="52" applyNumberFormat="1" applyFont="1" applyFill="1" applyBorder="1" applyAlignment="1">
      <alignment vertical="center"/>
    </xf>
    <xf numFmtId="178" fontId="3" fillId="21" borderId="22" xfId="0" applyNumberFormat="1" applyFont="1" applyFill="1" applyBorder="1" applyAlignment="1">
      <alignment wrapText="1"/>
    </xf>
    <xf numFmtId="178" fontId="3" fillId="21" borderId="23" xfId="0" applyNumberFormat="1" applyFont="1" applyFill="1" applyBorder="1" applyAlignment="1">
      <alignment wrapText="1"/>
    </xf>
    <xf numFmtId="178" fontId="3" fillId="21" borderId="24" xfId="0" applyNumberFormat="1" applyFont="1" applyFill="1" applyBorder="1" applyAlignment="1">
      <alignment wrapText="1"/>
    </xf>
    <xf numFmtId="178" fontId="3" fillId="21" borderId="21" xfId="0" applyNumberFormat="1" applyFont="1" applyFill="1" applyBorder="1" applyAlignment="1">
      <alignment wrapText="1"/>
    </xf>
    <xf numFmtId="178" fontId="3" fillId="21" borderId="25" xfId="0" applyNumberFormat="1" applyFont="1" applyFill="1" applyBorder="1" applyAlignment="1">
      <alignment wrapText="1"/>
    </xf>
    <xf numFmtId="178" fontId="3" fillId="35" borderId="22" xfId="0" applyNumberFormat="1" applyFont="1" applyFill="1" applyBorder="1" applyAlignment="1">
      <alignment wrapText="1"/>
    </xf>
    <xf numFmtId="178" fontId="3" fillId="35" borderId="23" xfId="0" applyNumberFormat="1" applyFont="1" applyFill="1" applyBorder="1" applyAlignment="1">
      <alignment wrapText="1"/>
    </xf>
    <xf numFmtId="0" fontId="52" fillId="33" borderId="34" xfId="0" applyFont="1" applyFill="1" applyBorder="1" applyAlignment="1">
      <alignment horizontal="centerContinuous" vertical="center" wrapText="1"/>
    </xf>
    <xf numFmtId="0" fontId="51" fillId="33" borderId="28" xfId="0" applyFont="1" applyFill="1" applyBorder="1" applyAlignment="1">
      <alignment horizontal="center" vertical="center" wrapText="1"/>
    </xf>
    <xf numFmtId="0" fontId="51" fillId="33" borderId="29" xfId="0" applyFont="1" applyFill="1" applyBorder="1" applyAlignment="1">
      <alignment horizontal="center" vertical="center" wrapText="1"/>
    </xf>
    <xf numFmtId="0" fontId="51" fillId="33" borderId="30" xfId="0" applyFont="1" applyFill="1" applyBorder="1" applyAlignment="1">
      <alignment horizontal="center" vertical="center" wrapText="1"/>
    </xf>
    <xf numFmtId="166" fontId="3" fillId="21" borderId="22" xfId="0" applyNumberFormat="1" applyFont="1" applyFill="1" applyBorder="1" applyAlignment="1">
      <alignment wrapText="1"/>
    </xf>
    <xf numFmtId="166" fontId="3" fillId="21" borderId="24" xfId="0" applyNumberFormat="1" applyFont="1" applyFill="1" applyBorder="1" applyAlignment="1">
      <alignment wrapText="1"/>
    </xf>
    <xf numFmtId="166" fontId="3" fillId="21" borderId="21" xfId="0" applyNumberFormat="1" applyFont="1" applyFill="1" applyBorder="1" applyAlignment="1">
      <alignment wrapText="1"/>
    </xf>
    <xf numFmtId="4" fontId="37" fillId="19" borderId="21" xfId="52" applyNumberFormat="1" applyFont="1" applyFill="1" applyBorder="1" applyAlignment="1">
      <alignment vertical="center"/>
    </xf>
    <xf numFmtId="4" fontId="37" fillId="19" borderId="29" xfId="52" applyNumberFormat="1" applyFont="1" applyFill="1" applyBorder="1" applyAlignment="1">
      <alignment vertical="center"/>
    </xf>
    <xf numFmtId="0" fontId="1" fillId="0" borderId="0" xfId="52" applyFill="1"/>
    <xf numFmtId="0" fontId="38" fillId="0" borderId="0" xfId="52" applyFont="1" applyFill="1" applyBorder="1" applyAlignment="1">
      <alignment vertical="center"/>
    </xf>
    <xf numFmtId="3" fontId="37" fillId="19" borderId="20" xfId="52" applyNumberFormat="1" applyFont="1" applyFill="1" applyBorder="1" applyAlignment="1">
      <alignment vertical="center"/>
    </xf>
    <xf numFmtId="0" fontId="0" fillId="35" borderId="0" xfId="0" applyFill="1"/>
    <xf numFmtId="0" fontId="3" fillId="35" borderId="0" xfId="0" applyFont="1" applyFill="1"/>
    <xf numFmtId="3" fontId="37" fillId="0" borderId="20" xfId="52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wrapText="1"/>
    </xf>
    <xf numFmtId="0" fontId="10" fillId="35" borderId="22" xfId="52" applyFont="1" applyFill="1" applyBorder="1" applyAlignment="1">
      <alignment horizontal="center" vertical="center"/>
    </xf>
    <xf numFmtId="3" fontId="3" fillId="35" borderId="20" xfId="0" applyNumberFormat="1" applyFont="1" applyFill="1" applyBorder="1" applyAlignment="1">
      <alignment wrapText="1"/>
    </xf>
    <xf numFmtId="3" fontId="3" fillId="35" borderId="23" xfId="0" applyNumberFormat="1" applyFont="1" applyFill="1" applyBorder="1" applyAlignment="1">
      <alignment wrapText="1"/>
    </xf>
    <xf numFmtId="2" fontId="3" fillId="35" borderId="0" xfId="0" applyNumberFormat="1" applyFont="1" applyFill="1" applyAlignment="1">
      <alignment horizontal="center"/>
    </xf>
    <xf numFmtId="9" fontId="3" fillId="21" borderId="23" xfId="0" applyNumberFormat="1" applyFont="1" applyFill="1" applyBorder="1" applyAlignment="1">
      <alignment wrapText="1"/>
    </xf>
    <xf numFmtId="9" fontId="3" fillId="35" borderId="23" xfId="0" applyNumberFormat="1" applyFont="1" applyFill="1" applyBorder="1" applyAlignment="1">
      <alignment wrapText="1"/>
    </xf>
    <xf numFmtId="9" fontId="3" fillId="35" borderId="20" xfId="0" applyNumberFormat="1" applyFont="1" applyFill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9" fontId="3" fillId="20" borderId="20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right"/>
    </xf>
    <xf numFmtId="4" fontId="37" fillId="20" borderId="22" xfId="52" applyNumberFormat="1" applyFont="1" applyFill="1" applyBorder="1" applyAlignment="1">
      <alignment vertical="center"/>
    </xf>
    <xf numFmtId="4" fontId="37" fillId="20" borderId="20" xfId="52" applyNumberFormat="1" applyFont="1" applyFill="1" applyBorder="1" applyAlignment="1">
      <alignment vertical="center"/>
    </xf>
    <xf numFmtId="4" fontId="37" fillId="20" borderId="29" xfId="52" applyNumberFormat="1" applyFont="1" applyFill="1" applyBorder="1" applyAlignment="1">
      <alignment vertical="center"/>
    </xf>
    <xf numFmtId="4" fontId="37" fillId="20" borderId="24" xfId="52" applyNumberFormat="1" applyFont="1" applyFill="1" applyBorder="1" applyAlignment="1">
      <alignment vertical="center"/>
    </xf>
    <xf numFmtId="4" fontId="37" fillId="20" borderId="21" xfId="52" applyNumberFormat="1" applyFont="1" applyFill="1" applyBorder="1" applyAlignment="1">
      <alignment vertical="center"/>
    </xf>
    <xf numFmtId="9" fontId="37" fillId="20" borderId="20" xfId="52" applyNumberFormat="1" applyFont="1" applyFill="1" applyBorder="1" applyAlignment="1">
      <alignment vertical="center"/>
    </xf>
    <xf numFmtId="0" fontId="10" fillId="0" borderId="40" xfId="52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34" fillId="0" borderId="42" xfId="0" applyFont="1" applyFill="1" applyBorder="1" applyAlignment="1">
      <alignment horizontal="center"/>
    </xf>
    <xf numFmtId="2" fontId="3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0" fillId="0" borderId="0" xfId="52" applyFont="1" applyFill="1" applyBorder="1" applyAlignment="1">
      <alignment horizontal="center" vertical="center"/>
    </xf>
    <xf numFmtId="0" fontId="37" fillId="0" borderId="0" xfId="52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wrapText="1"/>
    </xf>
    <xf numFmtId="178" fontId="3" fillId="0" borderId="0" xfId="0" applyNumberFormat="1" applyFont="1" applyFill="1" applyBorder="1" applyAlignment="1">
      <alignment wrapText="1"/>
    </xf>
    <xf numFmtId="166" fontId="3" fillId="0" borderId="0" xfId="1" applyFont="1" applyFill="1" applyAlignment="1">
      <alignment horizontal="center"/>
    </xf>
    <xf numFmtId="0" fontId="5" fillId="0" borderId="0" xfId="0" applyFont="1" applyBorder="1" applyAlignment="1">
      <alignment horizontal="right"/>
    </xf>
    <xf numFmtId="0" fontId="37" fillId="0" borderId="23" xfId="52" applyFont="1" applyFill="1" applyBorder="1" applyAlignment="1">
      <alignment vertical="center"/>
    </xf>
    <xf numFmtId="0" fontId="37" fillId="20" borderId="20" xfId="52" applyFont="1" applyFill="1" applyBorder="1" applyAlignment="1">
      <alignment vertical="center"/>
    </xf>
    <xf numFmtId="0" fontId="37" fillId="20" borderId="29" xfId="52" applyFont="1" applyFill="1" applyBorder="1" applyAlignment="1">
      <alignment vertical="center"/>
    </xf>
    <xf numFmtId="0" fontId="37" fillId="20" borderId="30" xfId="52" applyFont="1" applyFill="1" applyBorder="1" applyAlignment="1">
      <alignment vertical="center"/>
    </xf>
    <xf numFmtId="0" fontId="37" fillId="20" borderId="23" xfId="52" applyFont="1" applyFill="1" applyBorder="1" applyAlignment="1">
      <alignment vertical="center"/>
    </xf>
    <xf numFmtId="0" fontId="10" fillId="0" borderId="44" xfId="52" applyFont="1" applyBorder="1" applyAlignment="1">
      <alignment horizontal="center" vertical="center"/>
    </xf>
    <xf numFmtId="0" fontId="10" fillId="0" borderId="45" xfId="52" applyFont="1" applyBorder="1" applyAlignment="1">
      <alignment horizontal="center" vertical="center"/>
    </xf>
    <xf numFmtId="0" fontId="10" fillId="0" borderId="46" xfId="52" applyFont="1" applyBorder="1" applyAlignment="1">
      <alignment horizontal="center" vertical="center"/>
    </xf>
    <xf numFmtId="166" fontId="3" fillId="21" borderId="18" xfId="0" applyNumberFormat="1" applyFont="1" applyFill="1" applyBorder="1" applyAlignment="1">
      <alignment wrapText="1"/>
    </xf>
    <xf numFmtId="166" fontId="3" fillId="21" borderId="19" xfId="0" applyNumberFormat="1" applyFont="1" applyFill="1" applyBorder="1" applyAlignment="1">
      <alignment wrapText="1"/>
    </xf>
    <xf numFmtId="0" fontId="37" fillId="0" borderId="25" xfId="52" applyFont="1" applyFill="1" applyBorder="1" applyAlignment="1">
      <alignment vertical="center"/>
    </xf>
    <xf numFmtId="4" fontId="3" fillId="20" borderId="18" xfId="0" applyNumberFormat="1" applyFont="1" applyFill="1" applyBorder="1" applyAlignment="1">
      <alignment wrapText="1"/>
    </xf>
    <xf numFmtId="4" fontId="3" fillId="20" borderId="19" xfId="0" applyNumberFormat="1" applyFont="1" applyFill="1" applyBorder="1" applyAlignment="1">
      <alignment wrapText="1"/>
    </xf>
    <xf numFmtId="0" fontId="37" fillId="35" borderId="20" xfId="52" applyFont="1" applyFill="1" applyBorder="1" applyAlignment="1">
      <alignment vertical="center"/>
    </xf>
    <xf numFmtId="0" fontId="5" fillId="35" borderId="0" xfId="0" applyFont="1" applyFill="1" applyBorder="1" applyAlignment="1">
      <alignment horizontal="center" wrapText="1"/>
    </xf>
    <xf numFmtId="4" fontId="37" fillId="20" borderId="23" xfId="52" applyNumberFormat="1" applyFont="1" applyFill="1" applyBorder="1" applyAlignment="1">
      <alignment vertical="center"/>
    </xf>
    <xf numFmtId="4" fontId="37" fillId="20" borderId="28" xfId="52" applyNumberFormat="1" applyFont="1" applyFill="1" applyBorder="1" applyAlignment="1">
      <alignment vertical="center"/>
    </xf>
    <xf numFmtId="4" fontId="37" fillId="20" borderId="30" xfId="52" applyNumberFormat="1" applyFont="1" applyFill="1" applyBorder="1" applyAlignment="1">
      <alignment vertical="center"/>
    </xf>
    <xf numFmtId="4" fontId="3" fillId="21" borderId="22" xfId="0" applyNumberFormat="1" applyFont="1" applyFill="1" applyBorder="1" applyAlignment="1">
      <alignment wrapText="1"/>
    </xf>
    <xf numFmtId="4" fontId="3" fillId="21" borderId="24" xfId="0" applyNumberFormat="1" applyFont="1" applyFill="1" applyBorder="1" applyAlignment="1">
      <alignment wrapText="1"/>
    </xf>
    <xf numFmtId="4" fontId="3" fillId="21" borderId="25" xfId="0" applyNumberFormat="1" applyFont="1" applyFill="1" applyBorder="1" applyAlignment="1">
      <alignment wrapText="1"/>
    </xf>
    <xf numFmtId="4" fontId="3" fillId="21" borderId="21" xfId="0" applyNumberFormat="1" applyFont="1" applyFill="1" applyBorder="1" applyAlignment="1">
      <alignment wrapText="1"/>
    </xf>
    <xf numFmtId="0" fontId="51" fillId="33" borderId="34" xfId="0" applyFont="1" applyFill="1" applyBorder="1" applyAlignment="1">
      <alignment horizontal="centerContinuous" vertical="center" wrapText="1"/>
    </xf>
    <xf numFmtId="0" fontId="51" fillId="33" borderId="35" xfId="0" applyFont="1" applyFill="1" applyBorder="1" applyAlignment="1">
      <alignment horizontal="centerContinuous" vertical="center" wrapText="1"/>
    </xf>
    <xf numFmtId="0" fontId="51" fillId="33" borderId="47" xfId="0" applyFont="1" applyFill="1" applyBorder="1" applyAlignment="1">
      <alignment horizontal="centerContinuous" vertical="center" wrapText="1"/>
    </xf>
    <xf numFmtId="9" fontId="3" fillId="21" borderId="48" xfId="0" applyNumberFormat="1" applyFont="1" applyFill="1" applyBorder="1" applyAlignment="1">
      <alignment wrapText="1"/>
    </xf>
    <xf numFmtId="9" fontId="3" fillId="21" borderId="19" xfId="0" applyNumberFormat="1" applyFont="1" applyFill="1" applyBorder="1" applyAlignment="1">
      <alignment wrapText="1"/>
    </xf>
    <xf numFmtId="4" fontId="37" fillId="20" borderId="25" xfId="52" applyNumberFormat="1" applyFont="1" applyFill="1" applyBorder="1" applyAlignment="1">
      <alignment vertical="center"/>
    </xf>
    <xf numFmtId="3" fontId="3" fillId="21" borderId="20" xfId="0" applyNumberFormat="1" applyFont="1" applyFill="1" applyBorder="1" applyAlignment="1">
      <alignment wrapText="1"/>
    </xf>
    <xf numFmtId="3" fontId="3" fillId="21" borderId="23" xfId="0" applyNumberFormat="1" applyFont="1" applyFill="1" applyBorder="1" applyAlignment="1">
      <alignment wrapText="1"/>
    </xf>
    <xf numFmtId="3" fontId="3" fillId="21" borderId="21" xfId="0" applyNumberFormat="1" applyFont="1" applyFill="1" applyBorder="1" applyAlignment="1">
      <alignment wrapText="1"/>
    </xf>
    <xf numFmtId="3" fontId="3" fillId="21" borderId="25" xfId="0" applyNumberFormat="1" applyFont="1" applyFill="1" applyBorder="1" applyAlignment="1">
      <alignment wrapText="1"/>
    </xf>
    <xf numFmtId="166" fontId="0" fillId="0" borderId="0" xfId="0" applyNumberFormat="1"/>
    <xf numFmtId="178" fontId="3" fillId="21" borderId="30" xfId="0" applyNumberFormat="1" applyFont="1" applyFill="1" applyBorder="1" applyAlignment="1">
      <alignment wrapText="1"/>
    </xf>
    <xf numFmtId="4" fontId="3" fillId="19" borderId="20" xfId="0" applyNumberFormat="1" applyFont="1" applyFill="1" applyBorder="1" applyAlignment="1">
      <alignment wrapText="1"/>
    </xf>
    <xf numFmtId="4" fontId="3" fillId="19" borderId="23" xfId="0" applyNumberFormat="1" applyFont="1" applyFill="1" applyBorder="1" applyAlignment="1">
      <alignment wrapText="1"/>
    </xf>
    <xf numFmtId="4" fontId="3" fillId="19" borderId="21" xfId="0" applyNumberFormat="1" applyFont="1" applyFill="1" applyBorder="1" applyAlignment="1">
      <alignment wrapText="1"/>
    </xf>
    <xf numFmtId="4" fontId="3" fillId="19" borderId="25" xfId="0" applyNumberFormat="1" applyFont="1" applyFill="1" applyBorder="1" applyAlignment="1">
      <alignment wrapText="1"/>
    </xf>
    <xf numFmtId="3" fontId="3" fillId="19" borderId="20" xfId="0" applyNumberFormat="1" applyFont="1" applyFill="1" applyBorder="1" applyAlignment="1">
      <alignment wrapText="1"/>
    </xf>
    <xf numFmtId="3" fontId="3" fillId="19" borderId="23" xfId="0" applyNumberFormat="1" applyFont="1" applyFill="1" applyBorder="1" applyAlignment="1">
      <alignment wrapText="1"/>
    </xf>
    <xf numFmtId="3" fontId="3" fillId="19" borderId="21" xfId="0" applyNumberFormat="1" applyFont="1" applyFill="1" applyBorder="1" applyAlignment="1">
      <alignment wrapText="1"/>
    </xf>
    <xf numFmtId="3" fontId="3" fillId="19" borderId="25" xfId="0" applyNumberFormat="1" applyFont="1" applyFill="1" applyBorder="1" applyAlignment="1">
      <alignment wrapText="1"/>
    </xf>
    <xf numFmtId="4" fontId="3" fillId="20" borderId="23" xfId="0" applyNumberFormat="1" applyFont="1" applyFill="1" applyBorder="1" applyAlignment="1">
      <alignment wrapText="1"/>
    </xf>
    <xf numFmtId="4" fontId="3" fillId="20" borderId="25" xfId="0" applyNumberFormat="1" applyFont="1" applyFill="1" applyBorder="1" applyAlignment="1">
      <alignment wrapText="1"/>
    </xf>
    <xf numFmtId="0" fontId="51" fillId="33" borderId="50" xfId="0" applyFont="1" applyFill="1" applyBorder="1" applyAlignment="1">
      <alignment horizontal="left" vertical="center"/>
    </xf>
    <xf numFmtId="0" fontId="51" fillId="33" borderId="51" xfId="0" applyFont="1" applyFill="1" applyBorder="1" applyAlignment="1">
      <alignment horizontal="center" vertical="center" wrapText="1"/>
    </xf>
    <xf numFmtId="0" fontId="10" fillId="0" borderId="49" xfId="52" applyFont="1" applyBorder="1" applyAlignment="1">
      <alignment horizontal="center" vertical="center"/>
    </xf>
    <xf numFmtId="0" fontId="10" fillId="0" borderId="37" xfId="52" applyFont="1" applyBorder="1" applyAlignment="1">
      <alignment horizontal="center" vertical="center"/>
    </xf>
    <xf numFmtId="4" fontId="3" fillId="20" borderId="20" xfId="0" applyNumberFormat="1" applyFont="1" applyFill="1" applyBorder="1" applyAlignment="1">
      <alignment wrapText="1"/>
    </xf>
    <xf numFmtId="9" fontId="3" fillId="0" borderId="23" xfId="0" applyNumberFormat="1" applyFont="1" applyFill="1" applyBorder="1" applyAlignment="1">
      <alignment wrapText="1"/>
    </xf>
    <xf numFmtId="178" fontId="3" fillId="21" borderId="21" xfId="0" applyNumberFormat="1" applyFont="1" applyFill="1" applyBorder="1" applyAlignment="1"/>
    <xf numFmtId="178" fontId="3" fillId="21" borderId="25" xfId="0" applyNumberFormat="1" applyFont="1" applyFill="1" applyBorder="1" applyAlignment="1"/>
    <xf numFmtId="0" fontId="37" fillId="20" borderId="21" xfId="52" applyFont="1" applyFill="1" applyBorder="1" applyAlignment="1">
      <alignment vertical="center"/>
    </xf>
    <xf numFmtId="0" fontId="37" fillId="20" borderId="25" xfId="52" applyFont="1" applyFill="1" applyBorder="1" applyAlignment="1">
      <alignment vertical="center"/>
    </xf>
    <xf numFmtId="0" fontId="37" fillId="35" borderId="23" xfId="52" applyFont="1" applyFill="1" applyBorder="1" applyAlignment="1">
      <alignment vertical="center"/>
    </xf>
    <xf numFmtId="166" fontId="3" fillId="35" borderId="18" xfId="0" applyNumberFormat="1" applyFont="1" applyFill="1" applyBorder="1" applyAlignment="1">
      <alignment wrapText="1"/>
    </xf>
    <xf numFmtId="4" fontId="3" fillId="21" borderId="38" xfId="0" applyNumberFormat="1" applyFont="1" applyFill="1" applyBorder="1" applyAlignment="1">
      <alignment wrapText="1"/>
    </xf>
    <xf numFmtId="4" fontId="3" fillId="21" borderId="39" xfId="0" applyNumberFormat="1" applyFont="1" applyFill="1" applyBorder="1" applyAlignment="1">
      <alignment wrapText="1"/>
    </xf>
    <xf numFmtId="4" fontId="3" fillId="21" borderId="18" xfId="0" applyNumberFormat="1" applyFont="1" applyFill="1" applyBorder="1" applyAlignment="1">
      <alignment wrapText="1"/>
    </xf>
    <xf numFmtId="4" fontId="3" fillId="21" borderId="19" xfId="0" applyNumberFormat="1" applyFont="1" applyFill="1" applyBorder="1" applyAlignment="1">
      <alignment wrapText="1"/>
    </xf>
    <xf numFmtId="178" fontId="3" fillId="21" borderId="18" xfId="0" applyNumberFormat="1" applyFont="1" applyFill="1" applyBorder="1" applyAlignment="1">
      <alignment wrapText="1"/>
    </xf>
    <xf numFmtId="178" fontId="3" fillId="21" borderId="19" xfId="0" applyNumberFormat="1" applyFont="1" applyFill="1" applyBorder="1" applyAlignment="1">
      <alignment wrapText="1"/>
    </xf>
    <xf numFmtId="178" fontId="3" fillId="21" borderId="43" xfId="0" applyNumberFormat="1" applyFont="1" applyFill="1" applyBorder="1" applyAlignment="1">
      <alignment wrapText="1"/>
    </xf>
    <xf numFmtId="178" fontId="3" fillId="35" borderId="43" xfId="0" applyNumberFormat="1" applyFont="1" applyFill="1" applyBorder="1" applyAlignment="1">
      <alignment wrapText="1"/>
    </xf>
    <xf numFmtId="178" fontId="3" fillId="35" borderId="18" xfId="0" applyNumberFormat="1" applyFont="1" applyFill="1" applyBorder="1" applyAlignment="1">
      <alignment wrapText="1"/>
    </xf>
    <xf numFmtId="4" fontId="3" fillId="20" borderId="22" xfId="0" applyNumberFormat="1" applyFont="1" applyFill="1" applyBorder="1" applyAlignment="1">
      <alignment wrapText="1"/>
    </xf>
    <xf numFmtId="4" fontId="3" fillId="20" borderId="24" xfId="0" applyNumberFormat="1" applyFont="1" applyFill="1" applyBorder="1" applyAlignment="1">
      <alignment wrapText="1"/>
    </xf>
    <xf numFmtId="4" fontId="3" fillId="20" borderId="21" xfId="0" applyNumberFormat="1" applyFont="1" applyFill="1" applyBorder="1" applyAlignment="1">
      <alignment wrapText="1"/>
    </xf>
    <xf numFmtId="3" fontId="3" fillId="20" borderId="22" xfId="0" applyNumberFormat="1" applyFont="1" applyFill="1" applyBorder="1" applyAlignment="1">
      <alignment wrapText="1"/>
    </xf>
    <xf numFmtId="3" fontId="3" fillId="20" borderId="24" xfId="0" applyNumberFormat="1" applyFont="1" applyFill="1" applyBorder="1" applyAlignment="1">
      <alignment wrapText="1"/>
    </xf>
    <xf numFmtId="3" fontId="3" fillId="35" borderId="22" xfId="0" applyNumberFormat="1" applyFont="1" applyFill="1" applyBorder="1" applyAlignment="1">
      <alignment wrapText="1"/>
    </xf>
    <xf numFmtId="166" fontId="3" fillId="21" borderId="23" xfId="0" applyNumberFormat="1" applyFont="1" applyFill="1" applyBorder="1" applyAlignment="1">
      <alignment wrapText="1"/>
    </xf>
    <xf numFmtId="166" fontId="3" fillId="21" borderId="25" xfId="0" applyNumberFormat="1" applyFont="1" applyFill="1" applyBorder="1" applyAlignment="1">
      <alignment wrapText="1"/>
    </xf>
    <xf numFmtId="9" fontId="37" fillId="20" borderId="23" xfId="52" applyNumberFormat="1" applyFont="1" applyFill="1" applyBorder="1" applyAlignment="1">
      <alignment vertical="center"/>
    </xf>
    <xf numFmtId="9" fontId="37" fillId="20" borderId="21" xfId="52" applyNumberFormat="1" applyFont="1" applyFill="1" applyBorder="1" applyAlignment="1">
      <alignment vertical="center"/>
    </xf>
    <xf numFmtId="9" fontId="37" fillId="20" borderId="25" xfId="52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top" wrapText="1"/>
    </xf>
    <xf numFmtId="0" fontId="7" fillId="0" borderId="0" xfId="0" applyFont="1"/>
    <xf numFmtId="0" fontId="55" fillId="0" borderId="0" xfId="0" applyFont="1"/>
    <xf numFmtId="0" fontId="7" fillId="0" borderId="0" xfId="0" applyFont="1" applyAlignment="1">
      <alignment horizontal="right"/>
    </xf>
    <xf numFmtId="0" fontId="37" fillId="19" borderId="21" xfId="52" applyFont="1" applyFill="1" applyBorder="1" applyAlignment="1">
      <alignment vertical="center"/>
    </xf>
    <xf numFmtId="0" fontId="37" fillId="19" borderId="25" xfId="52" applyFont="1" applyFill="1" applyBorder="1" applyAlignment="1">
      <alignment vertical="center"/>
    </xf>
    <xf numFmtId="9" fontId="37" fillId="19" borderId="23" xfId="52" applyNumberFormat="1" applyFont="1" applyFill="1" applyBorder="1" applyAlignment="1">
      <alignment vertical="center"/>
    </xf>
    <xf numFmtId="9" fontId="37" fillId="19" borderId="21" xfId="52" applyNumberFormat="1" applyFont="1" applyFill="1" applyBorder="1" applyAlignment="1">
      <alignment vertical="center"/>
    </xf>
    <xf numFmtId="9" fontId="37" fillId="19" borderId="25" xfId="52" applyNumberFormat="1" applyFont="1" applyFill="1" applyBorder="1" applyAlignment="1">
      <alignment vertical="center"/>
    </xf>
    <xf numFmtId="0" fontId="37" fillId="19" borderId="38" xfId="52" applyFont="1" applyFill="1" applyBorder="1" applyAlignment="1">
      <alignment vertical="center"/>
    </xf>
    <xf numFmtId="0" fontId="37" fillId="19" borderId="39" xfId="52" applyFont="1" applyFill="1" applyBorder="1" applyAlignment="1">
      <alignment vertical="center"/>
    </xf>
    <xf numFmtId="4" fontId="37" fillId="19" borderId="30" xfId="52" applyNumberFormat="1" applyFont="1" applyFill="1" applyBorder="1" applyAlignment="1">
      <alignment vertical="center"/>
    </xf>
    <xf numFmtId="4" fontId="37" fillId="19" borderId="25" xfId="52" applyNumberFormat="1" applyFont="1" applyFill="1" applyBorder="1" applyAlignment="1">
      <alignment vertical="center"/>
    </xf>
    <xf numFmtId="4" fontId="37" fillId="19" borderId="27" xfId="52" applyNumberFormat="1" applyFont="1" applyFill="1" applyBorder="1" applyAlignment="1">
      <alignment vertical="center"/>
    </xf>
    <xf numFmtId="0" fontId="37" fillId="19" borderId="54" xfId="52" applyFont="1" applyFill="1" applyBorder="1" applyAlignment="1">
      <alignment vertical="center"/>
    </xf>
    <xf numFmtId="0" fontId="48" fillId="0" borderId="0" xfId="52" applyFont="1" applyFill="1" applyBorder="1" applyAlignment="1">
      <alignment vertical="center"/>
    </xf>
    <xf numFmtId="0" fontId="3" fillId="0" borderId="0" xfId="52" applyFont="1" applyFill="1"/>
    <xf numFmtId="9" fontId="37" fillId="19" borderId="25" xfId="52" applyNumberFormat="1" applyFont="1" applyFill="1" applyBorder="1" applyAlignment="1">
      <alignment horizontal="left" vertical="center"/>
    </xf>
    <xf numFmtId="167" fontId="37" fillId="19" borderId="20" xfId="52" applyNumberFormat="1" applyFont="1" applyFill="1" applyBorder="1" applyAlignment="1">
      <alignment vertical="center"/>
    </xf>
    <xf numFmtId="0" fontId="50" fillId="33" borderId="28" xfId="52" applyFont="1" applyFill="1" applyBorder="1" applyAlignment="1">
      <alignment horizontal="center" vertical="center" wrapText="1"/>
    </xf>
    <xf numFmtId="0" fontId="50" fillId="33" borderId="30" xfId="52" applyFont="1" applyFill="1" applyBorder="1" applyAlignment="1">
      <alignment horizontal="center" vertical="center" wrapText="1"/>
    </xf>
    <xf numFmtId="167" fontId="37" fillId="19" borderId="52" xfId="52" applyNumberFormat="1" applyFont="1" applyFill="1" applyBorder="1" applyAlignment="1">
      <alignment vertical="center"/>
    </xf>
    <xf numFmtId="0" fontId="51" fillId="33" borderId="53" xfId="0" applyFont="1" applyFill="1" applyBorder="1" applyAlignment="1">
      <alignment horizontal="center" vertical="center" wrapText="1"/>
    </xf>
    <xf numFmtId="0" fontId="51" fillId="33" borderId="31" xfId="0" applyFont="1" applyFill="1" applyBorder="1" applyAlignment="1">
      <alignment horizontal="center" vertical="center" wrapText="1"/>
    </xf>
    <xf numFmtId="0" fontId="10" fillId="0" borderId="52" xfId="52" applyFont="1" applyBorder="1" applyAlignment="1">
      <alignment horizontal="center" vertical="center"/>
    </xf>
    <xf numFmtId="0" fontId="51" fillId="33" borderId="49" xfId="0" applyFont="1" applyFill="1" applyBorder="1" applyAlignment="1">
      <alignment horizontal="center" vertical="center" wrapText="1"/>
    </xf>
    <xf numFmtId="9" fontId="37" fillId="19" borderId="37" xfId="52" applyNumberFormat="1" applyFont="1" applyFill="1" applyBorder="1" applyAlignment="1">
      <alignment vertical="center"/>
    </xf>
    <xf numFmtId="9" fontId="37" fillId="19" borderId="52" xfId="52" applyNumberFormat="1" applyFont="1" applyFill="1" applyBorder="1" applyAlignment="1">
      <alignment vertical="center"/>
    </xf>
    <xf numFmtId="0" fontId="10" fillId="0" borderId="23" xfId="52" applyFont="1" applyBorder="1" applyAlignment="1">
      <alignment horizontal="left" vertical="center"/>
    </xf>
    <xf numFmtId="0" fontId="10" fillId="0" borderId="25" xfId="52" applyFont="1" applyBorder="1" applyAlignment="1">
      <alignment horizontal="left" vertical="center"/>
    </xf>
    <xf numFmtId="0" fontId="52" fillId="33" borderId="28" xfId="0" applyFont="1" applyFill="1" applyBorder="1" applyAlignment="1">
      <alignment horizontal="centerContinuous" vertical="center"/>
    </xf>
    <xf numFmtId="0" fontId="52" fillId="33" borderId="29" xfId="0" applyFont="1" applyFill="1" applyBorder="1" applyAlignment="1">
      <alignment horizontal="centerContinuous" vertical="center"/>
    </xf>
    <xf numFmtId="0" fontId="52" fillId="33" borderId="30" xfId="0" applyFont="1" applyFill="1" applyBorder="1" applyAlignment="1">
      <alignment horizontal="centerContinuous" vertical="center"/>
    </xf>
    <xf numFmtId="0" fontId="51" fillId="33" borderId="22" xfId="0" applyFont="1" applyFill="1" applyBorder="1" applyAlignment="1">
      <alignment horizontal="center" vertical="center" wrapText="1"/>
    </xf>
    <xf numFmtId="0" fontId="51" fillId="33" borderId="20" xfId="0" applyFont="1" applyFill="1" applyBorder="1" applyAlignment="1">
      <alignment horizontal="center" vertical="center" wrapText="1"/>
    </xf>
    <xf numFmtId="0" fontId="51" fillId="33" borderId="23" xfId="0" applyFont="1" applyFill="1" applyBorder="1" applyAlignment="1">
      <alignment horizontal="center" vertical="center" wrapText="1"/>
    </xf>
    <xf numFmtId="0" fontId="50" fillId="33" borderId="31" xfId="52" applyFont="1" applyFill="1" applyBorder="1" applyAlignment="1">
      <alignment vertical="center"/>
    </xf>
    <xf numFmtId="168" fontId="37" fillId="21" borderId="17" xfId="52" applyNumberFormat="1" applyFont="1" applyFill="1" applyBorder="1" applyAlignment="1">
      <alignment vertical="center"/>
    </xf>
    <xf numFmtId="0" fontId="52" fillId="33" borderId="29" xfId="0" applyFont="1" applyFill="1" applyBorder="1" applyAlignment="1">
      <alignment horizontal="centerContinuous" vertical="center" wrapText="1"/>
    </xf>
    <xf numFmtId="0" fontId="52" fillId="33" borderId="28" xfId="0" applyFont="1" applyFill="1" applyBorder="1" applyAlignment="1">
      <alignment horizontal="centerContinuous" vertical="center" wrapText="1"/>
    </xf>
    <xf numFmtId="0" fontId="52" fillId="33" borderId="30" xfId="0" applyFont="1" applyFill="1" applyBorder="1" applyAlignment="1">
      <alignment horizontal="centerContinuous" vertical="center" wrapText="1"/>
    </xf>
    <xf numFmtId="0" fontId="54" fillId="33" borderId="20" xfId="0" applyFont="1" applyFill="1" applyBorder="1" applyAlignment="1">
      <alignment horizontal="center" vertical="center" wrapText="1"/>
    </xf>
    <xf numFmtId="0" fontId="51" fillId="33" borderId="20" xfId="0" applyFont="1" applyFill="1" applyBorder="1" applyAlignment="1">
      <alignment horizontal="centerContinuous" vertical="center" wrapText="1"/>
    </xf>
    <xf numFmtId="9" fontId="3" fillId="20" borderId="23" xfId="0" applyNumberFormat="1" applyFont="1" applyFill="1" applyBorder="1" applyAlignment="1">
      <alignment wrapText="1"/>
    </xf>
    <xf numFmtId="0" fontId="51" fillId="33" borderId="21" xfId="0" applyFont="1" applyFill="1" applyBorder="1" applyAlignment="1">
      <alignment horizontal="center" vertical="center" wrapText="1"/>
    </xf>
    <xf numFmtId="0" fontId="51" fillId="33" borderId="41" xfId="0" applyFont="1" applyFill="1" applyBorder="1" applyAlignment="1">
      <alignment horizontal="centerContinuous" vertical="center" wrapText="1"/>
    </xf>
    <xf numFmtId="0" fontId="51" fillId="33" borderId="36" xfId="0" applyFont="1" applyFill="1" applyBorder="1" applyAlignment="1">
      <alignment horizontal="centerContinuous" vertical="center" wrapText="1"/>
    </xf>
    <xf numFmtId="0" fontId="51" fillId="33" borderId="33" xfId="0" applyFont="1" applyFill="1" applyBorder="1" applyAlignment="1">
      <alignment horizontal="centerContinuous" vertical="center" wrapText="1"/>
    </xf>
    <xf numFmtId="0" fontId="51" fillId="33" borderId="0" xfId="0" applyFont="1" applyFill="1" applyBorder="1" applyAlignment="1">
      <alignment horizontal="centerContinuous" vertical="center" wrapText="1"/>
    </xf>
    <xf numFmtId="0" fontId="51" fillId="33" borderId="55" xfId="0" applyFont="1" applyFill="1" applyBorder="1" applyAlignment="1">
      <alignment horizontal="centerContinuous" vertical="center" wrapText="1"/>
    </xf>
    <xf numFmtId="0" fontId="51" fillId="33" borderId="45" xfId="0" applyFont="1" applyFill="1" applyBorder="1" applyAlignment="1">
      <alignment horizontal="left" vertical="center"/>
    </xf>
    <xf numFmtId="0" fontId="51" fillId="33" borderId="56" xfId="0" applyFont="1" applyFill="1" applyBorder="1" applyAlignment="1">
      <alignment horizontal="centerContinuous" vertical="center" wrapText="1"/>
    </xf>
    <xf numFmtId="0" fontId="51" fillId="33" borderId="53" xfId="0" applyFont="1" applyFill="1" applyBorder="1" applyAlignment="1">
      <alignment horizontal="centerContinuous" vertical="center" wrapText="1"/>
    </xf>
    <xf numFmtId="4" fontId="10" fillId="0" borderId="23" xfId="52" applyNumberFormat="1" applyFont="1" applyBorder="1" applyAlignment="1">
      <alignment horizontal="left" vertical="center"/>
    </xf>
    <xf numFmtId="3" fontId="3" fillId="20" borderId="20" xfId="0" applyNumberFormat="1" applyFont="1" applyFill="1" applyBorder="1" applyAlignment="1">
      <alignment horizontal="left" vertical="top"/>
    </xf>
    <xf numFmtId="3" fontId="3" fillId="0" borderId="23" xfId="0" applyNumberFormat="1" applyFont="1" applyFill="1" applyBorder="1" applyAlignment="1">
      <alignment horizontal="left" vertical="top"/>
    </xf>
    <xf numFmtId="0" fontId="10" fillId="0" borderId="22" xfId="52" applyFont="1" applyFill="1" applyBorder="1" applyAlignment="1">
      <alignment horizontal="center" vertical="center"/>
    </xf>
    <xf numFmtId="0" fontId="51" fillId="33" borderId="18" xfId="0" applyFont="1" applyFill="1" applyBorder="1" applyAlignment="1">
      <alignment horizontal="center" vertical="center" wrapText="1"/>
    </xf>
    <xf numFmtId="4" fontId="3" fillId="20" borderId="17" xfId="0" applyNumberFormat="1" applyFont="1" applyFill="1" applyBorder="1" applyAlignment="1">
      <alignment wrapText="1"/>
    </xf>
    <xf numFmtId="179" fontId="37" fillId="19" borderId="20" xfId="1" applyNumberFormat="1" applyFont="1" applyFill="1" applyBorder="1" applyAlignment="1">
      <alignment vertical="center"/>
    </xf>
    <xf numFmtId="179" fontId="37" fillId="19" borderId="23" xfId="1" applyNumberFormat="1" applyFont="1" applyFill="1" applyBorder="1" applyAlignment="1">
      <alignment vertical="center"/>
    </xf>
    <xf numFmtId="179" fontId="37" fillId="19" borderId="21" xfId="1" applyNumberFormat="1" applyFont="1" applyFill="1" applyBorder="1" applyAlignment="1">
      <alignment vertical="center"/>
    </xf>
    <xf numFmtId="179" fontId="37" fillId="19" borderId="25" xfId="1" applyNumberFormat="1" applyFont="1" applyFill="1" applyBorder="1" applyAlignment="1">
      <alignment vertical="center"/>
    </xf>
    <xf numFmtId="180" fontId="3" fillId="21" borderId="21" xfId="0" applyNumberFormat="1" applyFont="1" applyFill="1" applyBorder="1" applyAlignment="1">
      <alignment wrapText="1"/>
    </xf>
    <xf numFmtId="180" fontId="3" fillId="21" borderId="25" xfId="0" applyNumberFormat="1" applyFont="1" applyFill="1" applyBorder="1" applyAlignment="1">
      <alignment wrapText="1"/>
    </xf>
    <xf numFmtId="164" fontId="3" fillId="21" borderId="23" xfId="0" applyNumberFormat="1" applyFont="1" applyFill="1" applyBorder="1" applyAlignment="1">
      <alignment wrapText="1"/>
    </xf>
    <xf numFmtId="164" fontId="3" fillId="21" borderId="25" xfId="0" applyNumberFormat="1" applyFont="1" applyFill="1" applyBorder="1" applyAlignment="1">
      <alignment wrapText="1"/>
    </xf>
    <xf numFmtId="164" fontId="3" fillId="20" borderId="20" xfId="0" applyNumberFormat="1" applyFont="1" applyFill="1" applyBorder="1" applyAlignment="1">
      <alignment wrapText="1"/>
    </xf>
    <xf numFmtId="164" fontId="3" fillId="20" borderId="23" xfId="0" applyNumberFormat="1" applyFont="1" applyFill="1" applyBorder="1" applyAlignment="1">
      <alignment wrapText="1"/>
    </xf>
    <xf numFmtId="164" fontId="0" fillId="0" borderId="0" xfId="0" applyNumberFormat="1"/>
    <xf numFmtId="164" fontId="37" fillId="21" borderId="18" xfId="52" applyNumberFormat="1" applyFont="1" applyFill="1" applyBorder="1" applyAlignment="1">
      <alignment vertical="center"/>
    </xf>
    <xf numFmtId="164" fontId="3" fillId="21" borderId="21" xfId="0" applyNumberFormat="1" applyFont="1" applyFill="1" applyBorder="1" applyAlignment="1">
      <alignment wrapText="1"/>
    </xf>
    <xf numFmtId="164" fontId="3" fillId="20" borderId="52" xfId="52" applyNumberFormat="1" applyFont="1" applyFill="1" applyBorder="1" applyAlignment="1">
      <alignment vertical="center"/>
    </xf>
    <xf numFmtId="164" fontId="3" fillId="20" borderId="25" xfId="52" applyNumberFormat="1" applyFont="1" applyFill="1" applyBorder="1" applyAlignment="1">
      <alignment vertical="center"/>
    </xf>
    <xf numFmtId="179" fontId="3" fillId="21" borderId="20" xfId="0" applyNumberFormat="1" applyFont="1" applyFill="1" applyBorder="1" applyAlignment="1">
      <alignment wrapText="1"/>
    </xf>
    <xf numFmtId="179" fontId="3" fillId="21" borderId="21" xfId="0" applyNumberFormat="1" applyFont="1" applyFill="1" applyBorder="1" applyAlignment="1">
      <alignment wrapText="1"/>
    </xf>
    <xf numFmtId="164" fontId="3" fillId="21" borderId="22" xfId="0" applyNumberFormat="1" applyFont="1" applyFill="1" applyBorder="1" applyAlignment="1">
      <alignment wrapText="1"/>
    </xf>
    <xf numFmtId="164" fontId="3" fillId="21" borderId="24" xfId="0" applyNumberFormat="1" applyFont="1" applyFill="1" applyBorder="1" applyAlignment="1">
      <alignment wrapText="1"/>
    </xf>
    <xf numFmtId="181" fontId="3" fillId="21" borderId="20" xfId="0" applyNumberFormat="1" applyFont="1" applyFill="1" applyBorder="1" applyAlignment="1">
      <alignment wrapText="1"/>
    </xf>
    <xf numFmtId="164" fontId="3" fillId="21" borderId="20" xfId="0" applyNumberFormat="1" applyFont="1" applyFill="1" applyBorder="1" applyAlignment="1">
      <alignment wrapText="1"/>
    </xf>
    <xf numFmtId="0" fontId="0" fillId="0" borderId="0" xfId="0" applyAlignment="1"/>
    <xf numFmtId="164" fontId="37" fillId="19" borderId="20" xfId="52" applyNumberFormat="1" applyFont="1" applyFill="1" applyBorder="1" applyAlignment="1">
      <alignment vertical="center"/>
    </xf>
    <xf numFmtId="164" fontId="37" fillId="19" borderId="27" xfId="52" applyNumberFormat="1" applyFont="1" applyFill="1" applyBorder="1" applyAlignment="1">
      <alignment vertical="center"/>
    </xf>
    <xf numFmtId="164" fontId="5" fillId="21" borderId="25" xfId="0" applyNumberFormat="1" applyFont="1" applyFill="1" applyBorder="1" applyAlignment="1">
      <alignment wrapText="1"/>
    </xf>
    <xf numFmtId="0" fontId="52" fillId="33" borderId="45" xfId="0" applyFont="1" applyFill="1" applyBorder="1" applyAlignment="1">
      <alignment horizontal="center" vertical="center" wrapText="1"/>
    </xf>
    <xf numFmtId="0" fontId="52" fillId="33" borderId="56" xfId="0" applyFont="1" applyFill="1" applyBorder="1" applyAlignment="1">
      <alignment horizontal="center" vertical="center" wrapText="1"/>
    </xf>
    <xf numFmtId="0" fontId="52" fillId="33" borderId="53" xfId="0" applyFont="1" applyFill="1" applyBorder="1" applyAlignment="1">
      <alignment horizontal="center" vertical="center" wrapText="1"/>
    </xf>
    <xf numFmtId="0" fontId="52" fillId="33" borderId="5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33">
    <cellStyle name="%" xfId="6"/>
    <cellStyle name="=C:\WINNT\SYSTEM32\COMMAND.COM" xfId="7"/>
    <cellStyle name="=C:\WINNT\SYSTEM32\COMMAND.COM 2" xfId="8"/>
    <cellStyle name="=C:\WINNT\SYSTEM32\COMMAND.COM 2 2" xfId="9"/>
    <cellStyle name="=C:\WINNT\SYSTEM32\COMMAND.COM 2 2 2" xfId="10"/>
    <cellStyle name="=C:\WINNT\SYSTEM32\COMMAND.COM 3" xfId="11"/>
    <cellStyle name="=C:\WINNT\SYSTEM32\COMMAND.COM 4" xfId="12"/>
    <cellStyle name="=C:\WINNT\SYSTEM32\COMMAND.COM_Gas_Run_060918" xfId="13"/>
    <cellStyle name="20% - Accent1 2" xfId="14"/>
    <cellStyle name="20% - Accent2 2" xfId="15"/>
    <cellStyle name="40% - Accent5 2" xfId="16"/>
    <cellStyle name="Accent1 2" xfId="17"/>
    <cellStyle name="Accent4 2" xfId="18"/>
    <cellStyle name="Att1" xfId="19"/>
    <cellStyle name="Att1 2" xfId="20"/>
    <cellStyle name="bold_text" xfId="21"/>
    <cellStyle name="boldbluetxt_green" xfId="22"/>
    <cellStyle name="box" xfId="23"/>
    <cellStyle name="box 2" xfId="24"/>
    <cellStyle name="Calculation - Column total" xfId="25"/>
    <cellStyle name="Column 1" xfId="104"/>
    <cellStyle name="Column 2 + 3" xfId="105"/>
    <cellStyle name="Column 4" xfId="106"/>
    <cellStyle name="Comma" xfId="1" builtinId="3"/>
    <cellStyle name="Comma 2" xfId="26"/>
    <cellStyle name="Comma 2 2 2" xfId="27"/>
    <cellStyle name="Comma 3" xfId="28"/>
    <cellStyle name="Comma 4" xfId="29"/>
    <cellStyle name="Comma 4 2" xfId="30"/>
    <cellStyle name="Comma 5" xfId="31"/>
    <cellStyle name="Counterflow" xfId="107"/>
    <cellStyle name="Currency 2" xfId="32"/>
    <cellStyle name="DateLong" xfId="108"/>
    <cellStyle name="DateShort" xfId="109"/>
    <cellStyle name="Documentation" xfId="110"/>
    <cellStyle name="Export" xfId="111"/>
    <cellStyle name="Factor" xfId="112"/>
    <cellStyle name="Good 2" xfId="33"/>
    <cellStyle name="Hard coded" xfId="113"/>
    <cellStyle name="Header" xfId="34"/>
    <cellStyle name="Header3rdlevel" xfId="35"/>
    <cellStyle name="Header3rdlevel 2" xfId="36"/>
    <cellStyle name="Heading 2 2" xfId="37"/>
    <cellStyle name="Import" xfId="114"/>
    <cellStyle name="Input 2" xfId="38"/>
    <cellStyle name="InputData" xfId="39"/>
    <cellStyle name="Level 1 Heading" xfId="115"/>
    <cellStyle name="Level 2 Heading" xfId="116"/>
    <cellStyle name="Level 3 Heading" xfId="117"/>
    <cellStyle name="Neutral 2" xfId="40"/>
    <cellStyle name="NJS" xfId="41"/>
    <cellStyle name="Normal" xfId="0" builtinId="0"/>
    <cellStyle name="Normal 10" xfId="42"/>
    <cellStyle name="Normal 11" xfId="5"/>
    <cellStyle name="Normal 13" xfId="118"/>
    <cellStyle name="Normal 13 2" xfId="43"/>
    <cellStyle name="Normal 13 2 2" xfId="44"/>
    <cellStyle name="Normal 14" xfId="119"/>
    <cellStyle name="Normal 2" xfId="45"/>
    <cellStyle name="Normal 2 2" xfId="46"/>
    <cellStyle name="Normal 2 2 2" xfId="47"/>
    <cellStyle name="Normal 2 2 3" xfId="48"/>
    <cellStyle name="Normal 2 2 3 2" xfId="49"/>
    <cellStyle name="Normal 2 2 4" xfId="50"/>
    <cellStyle name="Normal 2 3" xfId="51"/>
    <cellStyle name="Normal 3" xfId="52"/>
    <cellStyle name="Normal 3 2" xfId="53"/>
    <cellStyle name="Normal 3 2 2" xfId="54"/>
    <cellStyle name="Normal 3 3" xfId="55"/>
    <cellStyle name="Normal 3 3 2" xfId="56"/>
    <cellStyle name="Normal 3 3 2 2" xfId="57"/>
    <cellStyle name="Normal 3 3 3" xfId="58"/>
    <cellStyle name="Normal 3 4" xfId="59"/>
    <cellStyle name="Normal 4" xfId="60"/>
    <cellStyle name="Normal 4 2" xfId="61"/>
    <cellStyle name="Normal 5" xfId="62"/>
    <cellStyle name="Normal 5 2" xfId="63"/>
    <cellStyle name="Normal 6" xfId="64"/>
    <cellStyle name="Normal 6 2" xfId="65"/>
    <cellStyle name="Normal 6 2 2" xfId="66"/>
    <cellStyle name="Normal 6 3" xfId="67"/>
    <cellStyle name="Normal 7" xfId="68"/>
    <cellStyle name="Normal 7 2" xfId="69"/>
    <cellStyle name="Normal 8" xfId="70"/>
    <cellStyle name="Normal 9" xfId="71"/>
    <cellStyle name="Note" xfId="3" builtinId="10"/>
    <cellStyle name="Note 2" xfId="72"/>
    <cellStyle name="Output Amounts" xfId="73"/>
    <cellStyle name="Output Column Headings" xfId="74"/>
    <cellStyle name="Output Line Items" xfId="75"/>
    <cellStyle name="Output Line Items 2" xfId="76"/>
    <cellStyle name="Output Line Items 2 2" xfId="77"/>
    <cellStyle name="Output Line Items 3" xfId="78"/>
    <cellStyle name="Output Report Heading" xfId="79"/>
    <cellStyle name="Output Report Title" xfId="80"/>
    <cellStyle name="Pantone 130C" xfId="120"/>
    <cellStyle name="Pantone 179C" xfId="121"/>
    <cellStyle name="Pantone 232C" xfId="122"/>
    <cellStyle name="Pantone 2745C" xfId="123"/>
    <cellStyle name="Pantone 279C" xfId="124"/>
    <cellStyle name="Pantone 281C" xfId="125"/>
    <cellStyle name="Pantone 451C" xfId="126"/>
    <cellStyle name="Pantone 583C" xfId="127"/>
    <cellStyle name="Pantone 633C" xfId="128"/>
    <cellStyle name="Percent" xfId="2" builtinId="5"/>
    <cellStyle name="Percent [0]" xfId="129"/>
    <cellStyle name="Percent 11" xfId="130"/>
    <cellStyle name="Percent 2" xfId="4"/>
    <cellStyle name="Percent 2 2" xfId="81"/>
    <cellStyle name="Percent 2 2 2" xfId="82"/>
    <cellStyle name="Percent 2 2 3" xfId="83"/>
    <cellStyle name="Percent 2 3" xfId="84"/>
    <cellStyle name="Percent 3" xfId="85"/>
    <cellStyle name="Percent 3 2" xfId="86"/>
    <cellStyle name="Percent 4" xfId="87"/>
    <cellStyle name="Percent 4 2" xfId="88"/>
    <cellStyle name="Percent 4 2 2" xfId="89"/>
    <cellStyle name="Percent 4 3" xfId="90"/>
    <cellStyle name="Percent 5" xfId="91"/>
    <cellStyle name="Percent 5 2" xfId="92"/>
    <cellStyle name="Percent 6" xfId="93"/>
    <cellStyle name="Percent 7" xfId="94"/>
    <cellStyle name="Percent 8" xfId="95"/>
    <cellStyle name="Percent 9 2 2" xfId="96"/>
    <cellStyle name="Percent 9 2 2 2" xfId="97"/>
    <cellStyle name="Percent 9 3" xfId="98"/>
    <cellStyle name="Percent 9 3 2" xfId="99"/>
    <cellStyle name="RangeName" xfId="100"/>
    <cellStyle name="Style 1" xfId="101"/>
    <cellStyle name="Warning Text 2" xfId="131"/>
    <cellStyle name="white_text_on_blue" xfId="102"/>
    <cellStyle name="WIP" xfId="132"/>
    <cellStyle name="year_formats_pink" xfId="103"/>
  </cellStyles>
  <dxfs count="0"/>
  <tableStyles count="0" defaultTableStyle="TableStyleMedium2" defaultPivotStyle="PivotStyleLight16"/>
  <colors>
    <mruColors>
      <color rgb="FFCA0083"/>
      <color rgb="FF003479"/>
      <color rgb="FF719500"/>
      <color rgb="FFF4AA00"/>
      <color rgb="FF857362"/>
      <color rgb="FF859B62"/>
      <color rgb="FF0078C9"/>
      <color rgb="FFFCEABF"/>
      <color rgb="FFF2BFE0"/>
      <color rgb="FFBFD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'Water Quality Contacts (ben)'!$G$141</c:f>
              <c:strCache>
                <c:ptCount val="1"/>
                <c:pt idx="0">
                  <c:v>Actual distruibution</c:v>
                </c:pt>
              </c:strCache>
            </c:strRef>
          </c:tx>
          <c:invertIfNegative val="0"/>
          <c:val>
            <c:numRef>
              <c:f>'Water Quality Contacts (ben)'!$G$142:$G$176</c:f>
              <c:numCache>
                <c:formatCode>0.0%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020048"/>
        <c:axId val="459020440"/>
      </c:barChart>
      <c:lineChart>
        <c:grouping val="standard"/>
        <c:varyColors val="0"/>
        <c:ser>
          <c:idx val="0"/>
          <c:order val="0"/>
          <c:tx>
            <c:strRef>
              <c:f>'Water Quality Contacts (ben)'!$H$141</c:f>
              <c:strCache>
                <c:ptCount val="1"/>
                <c:pt idx="0">
                  <c:v>Modelled (normally distributed)</c:v>
                </c:pt>
              </c:strCache>
            </c:strRef>
          </c:tx>
          <c:marker>
            <c:symbol val="none"/>
          </c:marker>
          <c:cat>
            <c:numRef>
              <c:f>'Water Quality Contacts (ben)'!$E$142:$E$176</c:f>
              <c:numCache>
                <c:formatCode>General</c:formatCode>
                <c:ptCount val="35"/>
                <c:pt idx="0">
                  <c:v>-17</c:v>
                </c:pt>
                <c:pt idx="1">
                  <c:v>-16</c:v>
                </c:pt>
                <c:pt idx="2">
                  <c:v>-15</c:v>
                </c:pt>
                <c:pt idx="3">
                  <c:v>-14</c:v>
                </c:pt>
                <c:pt idx="4">
                  <c:v>-13</c:v>
                </c:pt>
                <c:pt idx="5">
                  <c:v>-12</c:v>
                </c:pt>
                <c:pt idx="6">
                  <c:v>-11</c:v>
                </c:pt>
                <c:pt idx="7">
                  <c:v>-10</c:v>
                </c:pt>
                <c:pt idx="8">
                  <c:v>-9</c:v>
                </c:pt>
                <c:pt idx="9">
                  <c:v>-8</c:v>
                </c:pt>
                <c:pt idx="10">
                  <c:v>-7</c:v>
                </c:pt>
                <c:pt idx="11">
                  <c:v>-6</c:v>
                </c:pt>
                <c:pt idx="12">
                  <c:v>-5</c:v>
                </c:pt>
                <c:pt idx="13">
                  <c:v>-4</c:v>
                </c:pt>
                <c:pt idx="14">
                  <c:v>-3</c:v>
                </c:pt>
                <c:pt idx="15">
                  <c:v>-2</c:v>
                </c:pt>
                <c:pt idx="16">
                  <c:v>-1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</c:numCache>
            </c:numRef>
          </c:cat>
          <c:val>
            <c:numRef>
              <c:f>'Water Quality Contacts (ben)'!$H$142:$H$176</c:f>
              <c:numCache>
                <c:formatCode>0.0%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20048"/>
        <c:axId val="459020440"/>
      </c:lineChart>
      <c:catAx>
        <c:axId val="45902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59020440"/>
        <c:crosses val="autoZero"/>
        <c:auto val="1"/>
        <c:lblAlgn val="ctr"/>
        <c:lblOffset val="100"/>
        <c:noMultiLvlLbl val="0"/>
      </c:catAx>
      <c:valAx>
        <c:axId val="4590204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902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'Water Quality Contacts (det)'!$G$141</c:f>
              <c:strCache>
                <c:ptCount val="1"/>
                <c:pt idx="0">
                  <c:v>Actual distruibution</c:v>
                </c:pt>
              </c:strCache>
            </c:strRef>
          </c:tx>
          <c:invertIfNegative val="0"/>
          <c:val>
            <c:numRef>
              <c:f>'Water Quality Contacts (det)'!$G$142:$G$176</c:f>
              <c:numCache>
                <c:formatCode>0.0%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019656"/>
        <c:axId val="459018872"/>
      </c:barChart>
      <c:lineChart>
        <c:grouping val="standard"/>
        <c:varyColors val="0"/>
        <c:ser>
          <c:idx val="0"/>
          <c:order val="0"/>
          <c:tx>
            <c:strRef>
              <c:f>'Water Quality Contacts (det)'!$H$141</c:f>
              <c:strCache>
                <c:ptCount val="1"/>
                <c:pt idx="0">
                  <c:v>Modelled (normally distributed)</c:v>
                </c:pt>
              </c:strCache>
            </c:strRef>
          </c:tx>
          <c:marker>
            <c:symbol val="none"/>
          </c:marker>
          <c:cat>
            <c:numRef>
              <c:f>'Water Quality Contacts (det)'!$E$142:$E$176</c:f>
              <c:numCache>
                <c:formatCode>General</c:formatCode>
                <c:ptCount val="35"/>
                <c:pt idx="0">
                  <c:v>-17</c:v>
                </c:pt>
                <c:pt idx="1">
                  <c:v>-16</c:v>
                </c:pt>
                <c:pt idx="2">
                  <c:v>-15</c:v>
                </c:pt>
                <c:pt idx="3">
                  <c:v>-14</c:v>
                </c:pt>
                <c:pt idx="4">
                  <c:v>-13</c:v>
                </c:pt>
                <c:pt idx="5">
                  <c:v>-12</c:v>
                </c:pt>
                <c:pt idx="6">
                  <c:v>-11</c:v>
                </c:pt>
                <c:pt idx="7">
                  <c:v>-10</c:v>
                </c:pt>
                <c:pt idx="8">
                  <c:v>-9</c:v>
                </c:pt>
                <c:pt idx="9">
                  <c:v>-8</c:v>
                </c:pt>
                <c:pt idx="10">
                  <c:v>-7</c:v>
                </c:pt>
                <c:pt idx="11">
                  <c:v>-6</c:v>
                </c:pt>
                <c:pt idx="12">
                  <c:v>-5</c:v>
                </c:pt>
                <c:pt idx="13">
                  <c:v>-4</c:v>
                </c:pt>
                <c:pt idx="14">
                  <c:v>-3</c:v>
                </c:pt>
                <c:pt idx="15">
                  <c:v>-2</c:v>
                </c:pt>
                <c:pt idx="16">
                  <c:v>-1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</c:numCache>
            </c:numRef>
          </c:cat>
          <c:val>
            <c:numRef>
              <c:f>'Water Quality Contacts (det)'!$H$142:$H$176</c:f>
              <c:numCache>
                <c:formatCode>0.0%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19656"/>
        <c:axId val="459018872"/>
      </c:lineChart>
      <c:catAx>
        <c:axId val="459019656"/>
        <c:scaling>
          <c:orientation val="minMax"/>
        </c:scaling>
        <c:delete val="0"/>
        <c:axPos val="b"/>
        <c:majorTickMark val="out"/>
        <c:minorTickMark val="none"/>
        <c:tickLblPos val="nextTo"/>
        <c:crossAx val="459018872"/>
        <c:crosses val="autoZero"/>
        <c:auto val="1"/>
        <c:lblAlgn val="ctr"/>
        <c:lblOffset val="100"/>
        <c:noMultiLvlLbl val="0"/>
      </c:catAx>
      <c:valAx>
        <c:axId val="4590188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9019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140</xdr:row>
      <xdr:rowOff>57149</xdr:rowOff>
    </xdr:from>
    <xdr:to>
      <xdr:col>41</xdr:col>
      <xdr:colOff>0</xdr:colOff>
      <xdr:row>163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140</xdr:row>
      <xdr:rowOff>57149</xdr:rowOff>
    </xdr:from>
    <xdr:to>
      <xdr:col>41</xdr:col>
      <xdr:colOff>0</xdr:colOff>
      <xdr:row>163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IPL/Cost%20assessment%20and%20menus/Menus/Analysis/Menu%20assessment/PR14%20menu%20assessment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 Panel"/>
      <sheetName val="Scenarios"/>
      <sheetName val="Menu impact --&gt;"/>
      <sheetName val="CLEAR_SHEET"/>
      <sheetName val="Menu impact"/>
      <sheetName val="Inputs --&gt;"/>
      <sheetName val="F_Inputs"/>
      <sheetName val="F_Inputs_Clean"/>
      <sheetName val="Menu design"/>
      <sheetName val="Other_Inputs"/>
      <sheetName val="Menus --&gt;"/>
      <sheetName val="Menu 1"/>
      <sheetName val="Menu 2"/>
      <sheetName val="Menu 3"/>
      <sheetName val="Menu 4"/>
      <sheetName val="Menu 5"/>
      <sheetName val="Menu 6"/>
    </sheetNames>
    <sheetDataSet>
      <sheetData sheetId="0" refreshError="1"/>
      <sheetData sheetId="1">
        <row r="12">
          <cell r="L12">
            <v>17.036876760083807</v>
          </cell>
        </row>
      </sheetData>
      <sheetData sheetId="2" refreshError="1"/>
      <sheetData sheetId="3" refreshError="1"/>
      <sheetData sheetId="4" refreshError="1"/>
      <sheetData sheetId="5">
        <row r="28">
          <cell r="I28">
            <v>11.561966424234271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14">
          <cell r="D14" t="str">
            <v>ANH</v>
          </cell>
          <cell r="E14" t="str">
            <v>NES</v>
          </cell>
          <cell r="F14" t="str">
            <v>NWT</v>
          </cell>
          <cell r="G14" t="str">
            <v>SRN</v>
          </cell>
          <cell r="H14" t="str">
            <v>SVT</v>
          </cell>
          <cell r="I14" t="str">
            <v>SWT</v>
          </cell>
          <cell r="J14" t="str">
            <v>TMS</v>
          </cell>
          <cell r="K14" t="str">
            <v>WSH</v>
          </cell>
          <cell r="L14" t="str">
            <v>WSX</v>
          </cell>
          <cell r="M14" t="str">
            <v>YKY</v>
          </cell>
          <cell r="N14" t="str">
            <v>AFW</v>
          </cell>
          <cell r="O14" t="str">
            <v>BRL</v>
          </cell>
          <cell r="P14" t="str">
            <v>DVW</v>
          </cell>
          <cell r="Q14" t="str">
            <v>PRT</v>
          </cell>
          <cell r="R14" t="str">
            <v>SBW</v>
          </cell>
          <cell r="S14" t="str">
            <v>SES</v>
          </cell>
          <cell r="T14" t="str">
            <v>SEW</v>
          </cell>
          <cell r="U14" t="str">
            <v>SSC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and control"/>
      <sheetName val="Forward looking impact"/>
      <sheetName val="Forecast (st dev)"/>
      <sheetName val="Rank changes matrices"/>
      <sheetName val="Rank changes"/>
      <sheetName val="Trend"/>
      <sheetName val="Distribution"/>
      <sheetName val="Weights"/>
      <sheetName val="Data"/>
    </sheetNames>
    <sheetDataSet>
      <sheetData sheetId="0"/>
      <sheetData sheetId="1">
        <row r="12">
          <cell r="C12">
            <v>0.06</v>
          </cell>
        </row>
        <row r="13">
          <cell r="C13">
            <v>1</v>
          </cell>
        </row>
        <row r="14">
          <cell r="C14">
            <v>-2</v>
          </cell>
        </row>
        <row r="18">
          <cell r="C18">
            <v>90</v>
          </cell>
        </row>
        <row r="19">
          <cell r="C19">
            <v>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</sheetPr>
  <dimension ref="B1:Q10"/>
  <sheetViews>
    <sheetView showGridLines="0" zoomScale="85" zoomScaleNormal="85" workbookViewId="0"/>
  </sheetViews>
  <sheetFormatPr defaultColWidth="9" defaultRowHeight="13.8"/>
  <cols>
    <col min="1" max="1" width="1.3984375" style="65" customWidth="1"/>
    <col min="2" max="2" width="20.69921875" style="65" bestFit="1" customWidth="1"/>
    <col min="3" max="3" width="14.69921875" style="65" customWidth="1"/>
    <col min="4" max="4" width="12" style="65" customWidth="1"/>
    <col min="5" max="5" width="15.59765625" style="65" bestFit="1" customWidth="1"/>
    <col min="6" max="6" width="19.69921875" style="65" bestFit="1" customWidth="1"/>
    <col min="7" max="16384" width="9" style="65"/>
  </cols>
  <sheetData>
    <row r="1" spans="2:17" ht="20.399999999999999">
      <c r="B1" s="61" t="s">
        <v>202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3"/>
      <c r="O1" s="64"/>
      <c r="P1" s="64"/>
      <c r="Q1" s="64"/>
    </row>
    <row r="3" spans="2:17">
      <c r="B3" s="65" t="s">
        <v>203</v>
      </c>
    </row>
    <row r="4" spans="2:17">
      <c r="B4" s="65" t="s">
        <v>196</v>
      </c>
    </row>
    <row r="5" spans="2:17" ht="14.4" thickBot="1"/>
    <row r="6" spans="2:17" ht="14.4" thickBot="1">
      <c r="B6" s="66" t="s">
        <v>197</v>
      </c>
    </row>
    <row r="7" spans="2:17">
      <c r="B7" s="67" t="s">
        <v>198</v>
      </c>
    </row>
    <row r="8" spans="2:17">
      <c r="B8" s="68" t="s">
        <v>199</v>
      </c>
    </row>
    <row r="9" spans="2:17">
      <c r="B9" s="69" t="s">
        <v>200</v>
      </c>
    </row>
    <row r="10" spans="2:17" ht="14.4" thickBot="1">
      <c r="B10" s="70" t="s">
        <v>201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479"/>
  </sheetPr>
  <dimension ref="A1"/>
  <sheetViews>
    <sheetView showGridLines="0" workbookViewId="0"/>
  </sheetViews>
  <sheetFormatPr defaultRowHeight="13.8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19500"/>
  </sheetPr>
  <dimension ref="B1:XFD32"/>
  <sheetViews>
    <sheetView showGridLines="0" zoomScale="85" zoomScaleNormal="85" workbookViewId="0"/>
  </sheetViews>
  <sheetFormatPr defaultRowHeight="13.8"/>
  <cols>
    <col min="1" max="1" width="1.3984375" customWidth="1"/>
    <col min="3" max="3" width="37.59765625" customWidth="1"/>
    <col min="4" max="4" width="19.5" customWidth="1"/>
    <col min="5" max="5" width="39.09765625" customWidth="1"/>
    <col min="6" max="6" width="16.69921875" customWidth="1"/>
    <col min="7" max="7" width="19.5" customWidth="1"/>
  </cols>
  <sheetData>
    <row r="1" spans="2:66 16372:16384" s="65" customFormat="1" ht="20.399999999999999">
      <c r="B1" s="61" t="s">
        <v>162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3" spans="2:66 16372:16384">
      <c r="B3" s="1" t="s">
        <v>261</v>
      </c>
    </row>
    <row r="5" spans="2:66 16372:16384" s="89" customFormat="1" ht="14.4">
      <c r="B5" s="88" t="s">
        <v>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XES5"/>
      <c r="XET5"/>
      <c r="XEU5"/>
      <c r="XEV5"/>
      <c r="XEW5"/>
      <c r="XEX5"/>
      <c r="XEY5"/>
      <c r="XEZ5"/>
      <c r="XFA5"/>
      <c r="XFB5"/>
      <c r="XFC5"/>
      <c r="XFD5"/>
    </row>
    <row r="6" spans="2:66 16372:16384">
      <c r="B6" s="1" t="s">
        <v>152</v>
      </c>
      <c r="C6" s="1"/>
      <c r="D6" s="1"/>
      <c r="E6" s="1"/>
    </row>
    <row r="7" spans="2:66 16372:16384">
      <c r="B7" s="1" t="s">
        <v>153</v>
      </c>
      <c r="C7" s="1"/>
      <c r="D7" s="1"/>
      <c r="E7" s="1"/>
    </row>
    <row r="8" spans="2:66 16372:16384">
      <c r="B8" s="1"/>
      <c r="C8" s="1"/>
      <c r="D8" s="1"/>
      <c r="E8" s="1"/>
    </row>
    <row r="9" spans="2:66 16372:16384">
      <c r="B9" s="242" t="s">
        <v>154</v>
      </c>
      <c r="D9" s="1"/>
      <c r="E9" s="1"/>
    </row>
    <row r="10" spans="2:66 16372:16384">
      <c r="B10" s="1"/>
    </row>
    <row r="11" spans="2:66 16372:16384">
      <c r="B11" s="1"/>
      <c r="C11" s="17" t="s">
        <v>155</v>
      </c>
      <c r="D11" s="96">
        <v>12</v>
      </c>
      <c r="E11" s="1" t="s">
        <v>156</v>
      </c>
    </row>
    <row r="12" spans="2:66 16372:16384">
      <c r="B12" s="1"/>
      <c r="C12" s="240" t="s">
        <v>157</v>
      </c>
      <c r="D12" s="96">
        <f>0.13*60</f>
        <v>7.8000000000000007</v>
      </c>
      <c r="E12" s="1" t="s">
        <v>156</v>
      </c>
    </row>
    <row r="13" spans="2:66 16372:16384">
      <c r="B13" s="1"/>
      <c r="C13" s="17" t="s">
        <v>158</v>
      </c>
      <c r="D13" s="92">
        <f>D12/D11</f>
        <v>0.65</v>
      </c>
      <c r="E13" s="1"/>
    </row>
    <row r="14" spans="2:66 16372:16384">
      <c r="B14" s="1"/>
      <c r="C14" s="17" t="s">
        <v>252</v>
      </c>
      <c r="D14" s="96">
        <v>60</v>
      </c>
      <c r="E14" s="1"/>
    </row>
    <row r="15" spans="2:66 16372:16384">
      <c r="B15" s="1"/>
      <c r="C15" s="1"/>
      <c r="E15" s="1"/>
    </row>
    <row r="16" spans="2:66 16372:16384">
      <c r="B16" s="1"/>
      <c r="C16" s="17" t="s">
        <v>253</v>
      </c>
      <c r="D16" s="92">
        <f>D13 / D14</f>
        <v>1.0833333333333334E-2</v>
      </c>
      <c r="E16" s="1"/>
    </row>
    <row r="17" spans="2:65 16373:16384">
      <c r="B17" s="1"/>
      <c r="C17" s="1"/>
      <c r="D17" s="1"/>
      <c r="E17" s="1"/>
    </row>
    <row r="18" spans="2:65 16373:16384" s="89" customFormat="1" ht="14.4">
      <c r="B18" s="88" t="s">
        <v>20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2:65 16373:16384">
      <c r="B19" s="1" t="s">
        <v>159</v>
      </c>
      <c r="C19" s="1"/>
      <c r="D19" s="1"/>
      <c r="E19" s="1"/>
      <c r="F19" s="1"/>
    </row>
    <row r="20" spans="2:65 16373:16384">
      <c r="B20" s="1" t="s">
        <v>160</v>
      </c>
      <c r="C20" s="1"/>
      <c r="D20" s="1"/>
      <c r="E20" s="1"/>
      <c r="F20" s="1"/>
    </row>
    <row r="21" spans="2:65 16373:16384">
      <c r="B21" s="1"/>
      <c r="C21" s="1"/>
      <c r="D21" s="1"/>
      <c r="E21" s="1"/>
      <c r="F21" s="1"/>
    </row>
    <row r="22" spans="2:65 16373:16384">
      <c r="B22" s="242" t="s">
        <v>154</v>
      </c>
      <c r="C22" s="1"/>
      <c r="D22" s="1"/>
      <c r="E22" s="1"/>
      <c r="F22" s="1"/>
    </row>
    <row r="23" spans="2:65 16373:16384">
      <c r="B23" s="1"/>
      <c r="C23" s="17" t="s">
        <v>155</v>
      </c>
      <c r="D23" s="96">
        <v>23.46</v>
      </c>
      <c r="E23" s="1" t="s">
        <v>156</v>
      </c>
      <c r="F23" s="1"/>
    </row>
    <row r="24" spans="2:65 16373:16384">
      <c r="B24" s="1"/>
      <c r="C24" s="240" t="s">
        <v>161</v>
      </c>
      <c r="D24" s="96">
        <v>14</v>
      </c>
      <c r="E24" s="1" t="s">
        <v>156</v>
      </c>
      <c r="F24" s="1"/>
    </row>
    <row r="25" spans="2:65 16373:16384">
      <c r="B25" s="1"/>
      <c r="C25" s="17" t="s">
        <v>158</v>
      </c>
      <c r="D25" s="92">
        <f>D24/D23</f>
        <v>0.5967604433077579</v>
      </c>
      <c r="E25" s="1"/>
      <c r="F25" s="1"/>
    </row>
    <row r="26" spans="2:65 16373:16384">
      <c r="B26" s="1"/>
      <c r="C26" s="241"/>
      <c r="D26" s="241"/>
      <c r="E26" s="241"/>
      <c r="F26" s="1"/>
    </row>
    <row r="27" spans="2:65 16373:16384">
      <c r="B27" s="1"/>
      <c r="C27" s="243" t="s">
        <v>253</v>
      </c>
      <c r="D27" s="92">
        <f>D25</f>
        <v>0.5967604433077579</v>
      </c>
      <c r="E27" s="241"/>
      <c r="F27" s="1"/>
    </row>
    <row r="28" spans="2:65 16373:16384">
      <c r="B28" s="1"/>
      <c r="C28" s="241"/>
      <c r="D28" s="241"/>
      <c r="E28" s="241"/>
      <c r="F28" s="241"/>
      <c r="G28" s="49"/>
    </row>
    <row r="29" spans="2:65 16373:16384">
      <c r="B29" s="1"/>
      <c r="C29" s="1"/>
      <c r="D29" s="1"/>
      <c r="E29" s="1"/>
      <c r="F29" s="1"/>
    </row>
    <row r="30" spans="2:65 16373:16384">
      <c r="B30" s="1"/>
      <c r="C30" s="1"/>
      <c r="D30" s="1"/>
      <c r="E30" s="1"/>
      <c r="F30" s="1"/>
    </row>
    <row r="31" spans="2:65 16373:16384">
      <c r="B31" s="1"/>
      <c r="C31" s="1"/>
      <c r="D31" s="1"/>
      <c r="E31" s="1"/>
      <c r="F31" s="1"/>
    </row>
    <row r="32" spans="2:65 16373:16384">
      <c r="B32" s="1"/>
      <c r="C32" s="1"/>
      <c r="D32" s="1"/>
      <c r="E32" s="1"/>
      <c r="F32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479"/>
  </sheetPr>
  <dimension ref="A1"/>
  <sheetViews>
    <sheetView showGridLines="0" workbookViewId="0"/>
  </sheetViews>
  <sheetFormatPr defaultRowHeight="13.8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A0083"/>
  </sheetPr>
  <dimension ref="B1:XFD132"/>
  <sheetViews>
    <sheetView showGridLines="0" zoomScale="85" zoomScaleNormal="85" workbookViewId="0"/>
  </sheetViews>
  <sheetFormatPr defaultRowHeight="13.8"/>
  <cols>
    <col min="1" max="1" width="1.3984375" customWidth="1"/>
    <col min="2" max="2" width="18.09765625" customWidth="1"/>
    <col min="3" max="6" width="16" customWidth="1"/>
    <col min="7" max="7" width="26.69921875" customWidth="1"/>
    <col min="8" max="8" width="16" customWidth="1"/>
    <col min="10" max="10" width="10.09765625" bestFit="1" customWidth="1"/>
  </cols>
  <sheetData>
    <row r="1" spans="2:66 16372:16384" s="65" customFormat="1" ht="20.399999999999999">
      <c r="B1" s="61" t="s">
        <v>247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3" spans="2:66 16372:16384">
      <c r="B3" t="s">
        <v>259</v>
      </c>
    </row>
    <row r="5" spans="2:66 16372:16384" s="89" customFormat="1" ht="14.4">
      <c r="B5" s="88" t="s">
        <v>280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XES5"/>
      <c r="XET5"/>
      <c r="XEU5"/>
      <c r="XEV5"/>
      <c r="XEW5"/>
      <c r="XEX5"/>
      <c r="XEY5"/>
      <c r="XEZ5"/>
      <c r="XFA5"/>
      <c r="XFB5"/>
      <c r="XFC5"/>
      <c r="XFD5"/>
    </row>
    <row r="6" spans="2:66 16372:16384" ht="14.4" thickBot="1"/>
    <row r="7" spans="2:66 16372:16384">
      <c r="B7" s="119"/>
      <c r="C7" s="278" t="s">
        <v>254</v>
      </c>
      <c r="D7" s="271"/>
      <c r="E7" s="272"/>
    </row>
    <row r="8" spans="2:66 16372:16384">
      <c r="B8" s="273"/>
      <c r="C8" s="274">
        <v>2011</v>
      </c>
      <c r="D8" s="274">
        <v>2012</v>
      </c>
      <c r="E8" s="275">
        <v>2013</v>
      </c>
    </row>
    <row r="9" spans="2:66 16372:16384">
      <c r="B9" s="73" t="s">
        <v>44</v>
      </c>
      <c r="C9" s="299">
        <v>4184</v>
      </c>
      <c r="D9" s="299">
        <v>3730</v>
      </c>
      <c r="E9" s="300">
        <v>3783</v>
      </c>
    </row>
    <row r="10" spans="2:66 16372:16384">
      <c r="B10" s="73" t="s">
        <v>43</v>
      </c>
      <c r="C10" s="299">
        <v>5852</v>
      </c>
      <c r="D10" s="299">
        <v>6591</v>
      </c>
      <c r="E10" s="300">
        <v>6466</v>
      </c>
    </row>
    <row r="11" spans="2:66 16372:16384">
      <c r="B11" s="73" t="s">
        <v>42</v>
      </c>
      <c r="C11" s="299">
        <v>2567</v>
      </c>
      <c r="D11" s="299">
        <v>2588</v>
      </c>
      <c r="E11" s="300">
        <v>2320</v>
      </c>
    </row>
    <row r="12" spans="2:66 16372:16384">
      <c r="B12" s="73" t="s">
        <v>41</v>
      </c>
      <c r="C12" s="299">
        <v>227</v>
      </c>
      <c r="D12" s="299">
        <v>290</v>
      </c>
      <c r="E12" s="300">
        <v>346</v>
      </c>
    </row>
    <row r="13" spans="2:66 16372:16384">
      <c r="B13" s="73" t="s">
        <v>40</v>
      </c>
      <c r="C13" s="299">
        <v>1242</v>
      </c>
      <c r="D13" s="299">
        <v>1312</v>
      </c>
      <c r="E13" s="300">
        <v>1671</v>
      </c>
    </row>
    <row r="14" spans="2:66 16372:16384">
      <c r="B14" s="73" t="s">
        <v>39</v>
      </c>
      <c r="C14" s="299">
        <v>9011</v>
      </c>
      <c r="D14" s="299">
        <v>9745</v>
      </c>
      <c r="E14" s="300">
        <v>11553</v>
      </c>
    </row>
    <row r="15" spans="2:66 16372:16384">
      <c r="B15" s="73" t="s">
        <v>38</v>
      </c>
      <c r="C15" s="299">
        <v>1677</v>
      </c>
      <c r="D15" s="299">
        <v>1799</v>
      </c>
      <c r="E15" s="300">
        <v>1624</v>
      </c>
    </row>
    <row r="16" spans="2:66 16372:16384">
      <c r="B16" s="73" t="s">
        <v>37</v>
      </c>
      <c r="C16" s="299">
        <v>391</v>
      </c>
      <c r="D16" s="299">
        <v>384</v>
      </c>
      <c r="E16" s="300">
        <v>290</v>
      </c>
    </row>
    <row r="17" spans="2:5">
      <c r="B17" s="73" t="s">
        <v>36</v>
      </c>
      <c r="C17" s="299">
        <v>6461</v>
      </c>
      <c r="D17" s="299">
        <v>6710</v>
      </c>
      <c r="E17" s="300">
        <v>6485</v>
      </c>
    </row>
    <row r="18" spans="2:5">
      <c r="B18" s="73" t="s">
        <v>35</v>
      </c>
      <c r="C18" s="299">
        <v>383</v>
      </c>
      <c r="D18" s="299">
        <v>365</v>
      </c>
      <c r="E18" s="300">
        <v>307</v>
      </c>
    </row>
    <row r="19" spans="2:5">
      <c r="B19" s="73" t="s">
        <v>34</v>
      </c>
      <c r="C19" s="299">
        <v>477</v>
      </c>
      <c r="D19" s="299">
        <v>533</v>
      </c>
      <c r="E19" s="300">
        <v>439</v>
      </c>
    </row>
    <row r="20" spans="2:5">
      <c r="B20" s="73" t="s">
        <v>33</v>
      </c>
      <c r="C20" s="299">
        <v>11848</v>
      </c>
      <c r="D20" s="299">
        <v>13057</v>
      </c>
      <c r="E20" s="300">
        <v>14052</v>
      </c>
    </row>
    <row r="21" spans="2:5">
      <c r="B21" s="73" t="s">
        <v>32</v>
      </c>
      <c r="C21" s="299">
        <v>4798</v>
      </c>
      <c r="D21" s="299">
        <v>4983</v>
      </c>
      <c r="E21" s="300">
        <v>5023</v>
      </c>
    </row>
    <row r="22" spans="2:5">
      <c r="B22" s="73" t="s">
        <v>31</v>
      </c>
      <c r="C22" s="299">
        <v>2850</v>
      </c>
      <c r="D22" s="299">
        <v>2609</v>
      </c>
      <c r="E22" s="300">
        <v>2679</v>
      </c>
    </row>
    <row r="23" spans="2:5">
      <c r="B23" s="73" t="s">
        <v>30</v>
      </c>
      <c r="C23" s="299">
        <v>11653</v>
      </c>
      <c r="D23" s="299">
        <v>9377</v>
      </c>
      <c r="E23" s="300">
        <v>9909</v>
      </c>
    </row>
    <row r="24" spans="2:5">
      <c r="B24" s="73" t="s">
        <v>29</v>
      </c>
      <c r="C24" s="299">
        <v>5002</v>
      </c>
      <c r="D24" s="299">
        <v>3768</v>
      </c>
      <c r="E24" s="300">
        <v>3576</v>
      </c>
    </row>
    <row r="25" spans="2:5">
      <c r="B25" s="73" t="s">
        <v>28</v>
      </c>
      <c r="C25" s="299">
        <v>271</v>
      </c>
      <c r="D25" s="299">
        <v>386</v>
      </c>
      <c r="E25" s="300">
        <v>346</v>
      </c>
    </row>
    <row r="26" spans="2:5">
      <c r="B26" s="73" t="s">
        <v>27</v>
      </c>
      <c r="C26" s="299">
        <v>5438</v>
      </c>
      <c r="D26" s="299">
        <v>6022</v>
      </c>
      <c r="E26" s="300">
        <v>5422</v>
      </c>
    </row>
    <row r="27" spans="2:5">
      <c r="B27" s="73" t="s">
        <v>26</v>
      </c>
      <c r="C27" s="299">
        <v>16246</v>
      </c>
      <c r="D27" s="299">
        <v>15740</v>
      </c>
      <c r="E27" s="300">
        <v>14566</v>
      </c>
    </row>
    <row r="28" spans="2:5">
      <c r="B28" s="73" t="s">
        <v>25</v>
      </c>
      <c r="C28" s="299">
        <v>2988</v>
      </c>
      <c r="D28" s="299">
        <v>3050</v>
      </c>
      <c r="E28" s="300">
        <v>2893</v>
      </c>
    </row>
    <row r="29" spans="2:5" ht="14.4" thickBot="1">
      <c r="B29" s="74" t="s">
        <v>24</v>
      </c>
      <c r="C29" s="301">
        <v>12043</v>
      </c>
      <c r="D29" s="301">
        <v>11506</v>
      </c>
      <c r="E29" s="302">
        <v>12879</v>
      </c>
    </row>
    <row r="30" spans="2:5" ht="14.4" thickBot="1"/>
    <row r="31" spans="2:5">
      <c r="B31" s="119"/>
      <c r="C31" s="278" t="s">
        <v>65</v>
      </c>
      <c r="D31" s="271"/>
      <c r="E31" s="272"/>
    </row>
    <row r="32" spans="2:5">
      <c r="B32" s="273"/>
      <c r="C32" s="274">
        <v>2011</v>
      </c>
      <c r="D32" s="274">
        <v>2012</v>
      </c>
      <c r="E32" s="275">
        <v>2013</v>
      </c>
    </row>
    <row r="33" spans="2:5">
      <c r="B33" s="73" t="s">
        <v>44</v>
      </c>
      <c r="C33" s="96">
        <v>1.23</v>
      </c>
      <c r="D33" s="96">
        <v>1.1000000000000001</v>
      </c>
      <c r="E33" s="99">
        <v>1.08</v>
      </c>
    </row>
    <row r="34" spans="2:5">
      <c r="B34" s="73" t="s">
        <v>43</v>
      </c>
      <c r="C34" s="96">
        <v>1.39</v>
      </c>
      <c r="D34" s="96">
        <v>1.53</v>
      </c>
      <c r="E34" s="99">
        <v>1.51</v>
      </c>
    </row>
    <row r="35" spans="2:5">
      <c r="B35" s="73" t="s">
        <v>42</v>
      </c>
      <c r="C35" s="96">
        <v>2.2200000000000002</v>
      </c>
      <c r="D35" s="96">
        <v>2.15</v>
      </c>
      <c r="E35" s="99">
        <v>1.87</v>
      </c>
    </row>
    <row r="36" spans="2:5">
      <c r="B36" s="73" t="s">
        <v>41</v>
      </c>
      <c r="C36" s="96">
        <v>0.73</v>
      </c>
      <c r="D36" s="96">
        <v>0.93</v>
      </c>
      <c r="E36" s="99">
        <v>1.1100000000000001</v>
      </c>
    </row>
    <row r="37" spans="2:5">
      <c r="B37" s="73" t="s">
        <v>40</v>
      </c>
      <c r="C37" s="96">
        <v>4.76</v>
      </c>
      <c r="D37" s="96">
        <v>5.03</v>
      </c>
      <c r="E37" s="99">
        <v>6.37</v>
      </c>
    </row>
    <row r="38" spans="2:5">
      <c r="B38" s="73" t="s">
        <v>39</v>
      </c>
      <c r="C38" s="96">
        <v>3.03</v>
      </c>
      <c r="D38" s="96">
        <v>3.3</v>
      </c>
      <c r="E38" s="99">
        <v>3.92</v>
      </c>
    </row>
    <row r="39" spans="2:5">
      <c r="B39" s="73" t="s">
        <v>38</v>
      </c>
      <c r="C39" s="96">
        <v>0.93</v>
      </c>
      <c r="D39" s="96">
        <v>0.99</v>
      </c>
      <c r="E39" s="99">
        <v>0.9</v>
      </c>
    </row>
    <row r="40" spans="2:5">
      <c r="B40" s="73" t="s">
        <v>37</v>
      </c>
      <c r="C40" s="96">
        <v>4.4400000000000004</v>
      </c>
      <c r="D40" s="96">
        <v>4.28</v>
      </c>
      <c r="E40" s="99">
        <v>3.24</v>
      </c>
    </row>
    <row r="41" spans="2:5">
      <c r="B41" s="73" t="s">
        <v>36</v>
      </c>
      <c r="C41" s="96">
        <v>2.58</v>
      </c>
      <c r="D41" s="96">
        <v>2.67</v>
      </c>
      <c r="E41" s="99">
        <v>2.57</v>
      </c>
    </row>
    <row r="42" spans="2:5">
      <c r="B42" s="73" t="s">
        <v>35</v>
      </c>
      <c r="C42" s="96">
        <v>0.56999999999999995</v>
      </c>
      <c r="D42" s="96">
        <v>0.55000000000000004</v>
      </c>
      <c r="E42" s="99">
        <v>0.43</v>
      </c>
    </row>
    <row r="43" spans="2:5">
      <c r="B43" s="73" t="s">
        <v>34</v>
      </c>
      <c r="C43" s="96">
        <v>1.1200000000000001</v>
      </c>
      <c r="D43" s="96">
        <v>1.25</v>
      </c>
      <c r="E43" s="99">
        <v>1.02</v>
      </c>
    </row>
    <row r="44" spans="2:5">
      <c r="B44" s="73" t="s">
        <v>33</v>
      </c>
      <c r="C44" s="96">
        <v>1.52</v>
      </c>
      <c r="D44" s="96">
        <v>1.73</v>
      </c>
      <c r="E44" s="99">
        <v>1.86</v>
      </c>
    </row>
    <row r="45" spans="2:5">
      <c r="B45" s="73" t="s">
        <v>32</v>
      </c>
      <c r="C45" s="96">
        <v>2.36</v>
      </c>
      <c r="D45" s="96">
        <v>2.4500000000000002</v>
      </c>
      <c r="E45" s="99">
        <v>2.4700000000000002</v>
      </c>
    </row>
    <row r="46" spans="2:5">
      <c r="B46" s="73" t="s">
        <v>31</v>
      </c>
      <c r="C46" s="96">
        <v>2.21</v>
      </c>
      <c r="D46" s="96">
        <v>2.02</v>
      </c>
      <c r="E46" s="99">
        <v>2</v>
      </c>
    </row>
    <row r="47" spans="2:5">
      <c r="B47" s="73" t="s">
        <v>30</v>
      </c>
      <c r="C47" s="96">
        <v>6.87</v>
      </c>
      <c r="D47" s="96">
        <v>5.61</v>
      </c>
      <c r="E47" s="99">
        <v>6.03</v>
      </c>
    </row>
    <row r="48" spans="2:5">
      <c r="B48" s="73" t="s">
        <v>29</v>
      </c>
      <c r="C48" s="96">
        <v>2.1</v>
      </c>
      <c r="D48" s="96">
        <v>1.57</v>
      </c>
      <c r="E48" s="99">
        <v>1.48</v>
      </c>
    </row>
    <row r="49" spans="2:7">
      <c r="B49" s="73" t="s">
        <v>28</v>
      </c>
      <c r="C49" s="96">
        <v>0.42</v>
      </c>
      <c r="D49" s="96">
        <v>0.59</v>
      </c>
      <c r="E49" s="99">
        <v>0.53</v>
      </c>
    </row>
    <row r="50" spans="2:7">
      <c r="B50" s="73" t="s">
        <v>27</v>
      </c>
      <c r="C50" s="96">
        <v>0.62</v>
      </c>
      <c r="D50" s="96">
        <v>0.69</v>
      </c>
      <c r="E50" s="99">
        <v>0.6</v>
      </c>
    </row>
    <row r="51" spans="2:7">
      <c r="B51" s="73" t="s">
        <v>26</v>
      </c>
      <c r="C51" s="96">
        <v>2.36</v>
      </c>
      <c r="D51" s="96">
        <v>2.29</v>
      </c>
      <c r="E51" s="99">
        <v>2.1</v>
      </c>
    </row>
    <row r="52" spans="2:7">
      <c r="B52" s="73" t="s">
        <v>25</v>
      </c>
      <c r="C52" s="96">
        <v>2.41</v>
      </c>
      <c r="D52" s="96">
        <v>2.4500000000000002</v>
      </c>
      <c r="E52" s="99">
        <v>2.33</v>
      </c>
    </row>
    <row r="53" spans="2:7" ht="14.4" thickBot="1">
      <c r="B53" s="74" t="s">
        <v>24</v>
      </c>
      <c r="C53" s="244">
        <v>2.57</v>
      </c>
      <c r="D53" s="244">
        <v>2.4500000000000002</v>
      </c>
      <c r="E53" s="245">
        <v>2.74</v>
      </c>
    </row>
    <row r="54" spans="2:7" ht="14.4" thickBot="1"/>
    <row r="55" spans="2:7">
      <c r="B55" s="119"/>
      <c r="C55" s="278" t="s">
        <v>115</v>
      </c>
      <c r="D55" s="271"/>
      <c r="E55" s="271"/>
      <c r="F55" s="278"/>
      <c r="G55" s="272"/>
    </row>
    <row r="56" spans="2:7" ht="52.8">
      <c r="B56" s="273"/>
      <c r="C56" s="274" t="s">
        <v>100</v>
      </c>
      <c r="D56" s="274" t="s">
        <v>68</v>
      </c>
      <c r="E56" s="274" t="s">
        <v>67</v>
      </c>
      <c r="F56" s="274" t="s">
        <v>99</v>
      </c>
      <c r="G56" s="275" t="s">
        <v>256</v>
      </c>
    </row>
    <row r="57" spans="2:7">
      <c r="B57" s="73" t="s">
        <v>44</v>
      </c>
      <c r="C57" s="110"/>
      <c r="D57" s="321">
        <v>0.438</v>
      </c>
      <c r="E57" s="321"/>
      <c r="F57" s="110">
        <v>3636.4569999999999</v>
      </c>
      <c r="G57" s="268" t="s">
        <v>94</v>
      </c>
    </row>
    <row r="58" spans="2:7">
      <c r="B58" s="73" t="s">
        <v>43</v>
      </c>
      <c r="C58" s="110">
        <v>1.23</v>
      </c>
      <c r="D58" s="321">
        <v>1.5720000000000001</v>
      </c>
      <c r="E58" s="321">
        <v>1.1779999999999999</v>
      </c>
      <c r="F58" s="110">
        <v>4661.277</v>
      </c>
      <c r="G58" s="268" t="s">
        <v>93</v>
      </c>
    </row>
    <row r="59" spans="2:7">
      <c r="B59" s="73" t="s">
        <v>42</v>
      </c>
      <c r="C59" s="110">
        <v>4.6678882388736964E-2</v>
      </c>
      <c r="D59" s="321">
        <v>5.7720000000000002E-3</v>
      </c>
      <c r="E59" s="321">
        <v>1.1069999999999999E-3</v>
      </c>
      <c r="F59" s="110">
        <v>1178.2629999999999</v>
      </c>
      <c r="G59" s="268" t="s">
        <v>92</v>
      </c>
    </row>
    <row r="60" spans="2:7">
      <c r="B60" s="73" t="s">
        <v>41</v>
      </c>
      <c r="C60" s="110"/>
      <c r="D60" s="321"/>
      <c r="E60" s="321"/>
      <c r="F60" s="110"/>
      <c r="G60" s="268"/>
    </row>
    <row r="61" spans="2:7">
      <c r="B61" s="73" t="s">
        <v>40</v>
      </c>
      <c r="C61" s="110">
        <v>3.9300000000000006</v>
      </c>
      <c r="D61" s="321">
        <v>3.0585999999999999E-2</v>
      </c>
      <c r="E61" s="321">
        <v>2.4934000000000001E-2</v>
      </c>
      <c r="F61" s="110">
        <v>267.09300000000002</v>
      </c>
      <c r="G61" s="268" t="s">
        <v>91</v>
      </c>
    </row>
    <row r="62" spans="2:7">
      <c r="B62" s="73" t="s">
        <v>39</v>
      </c>
      <c r="C62" s="110">
        <v>0.20999999999999996</v>
      </c>
      <c r="D62" s="321">
        <v>9.3000000000000007</v>
      </c>
      <c r="E62" s="321">
        <v>9.3000000000000007</v>
      </c>
      <c r="F62" s="110">
        <v>3054.799</v>
      </c>
      <c r="G62" s="268" t="s">
        <v>90</v>
      </c>
    </row>
    <row r="63" spans="2:7">
      <c r="B63" s="73" t="s">
        <v>38</v>
      </c>
      <c r="C63" s="110"/>
      <c r="D63" s="321"/>
      <c r="E63" s="321"/>
      <c r="F63" s="110"/>
      <c r="G63" s="268"/>
    </row>
    <row r="64" spans="2:7">
      <c r="B64" s="73" t="s">
        <v>37</v>
      </c>
      <c r="C64" s="110"/>
      <c r="D64" s="321"/>
      <c r="E64" s="321"/>
      <c r="F64" s="110"/>
      <c r="G64" s="268"/>
    </row>
    <row r="65" spans="2:65 16373:16384">
      <c r="B65" s="73" t="s">
        <v>36</v>
      </c>
      <c r="C65" s="110">
        <v>2.9807292388742523E-2</v>
      </c>
      <c r="D65" s="321">
        <v>2.3E-2</v>
      </c>
      <c r="E65" s="321">
        <v>1.0999999999999999E-2</v>
      </c>
      <c r="F65" s="110">
        <v>4327.8</v>
      </c>
      <c r="G65" s="268" t="s">
        <v>89</v>
      </c>
    </row>
    <row r="66" spans="2:65 16373:16384">
      <c r="B66" s="73" t="s">
        <v>35</v>
      </c>
      <c r="C66" s="110">
        <v>8.4000000000000019E-2</v>
      </c>
      <c r="D66" s="321">
        <v>0.22655</v>
      </c>
      <c r="E66" s="321">
        <v>5.8854999999999998E-2</v>
      </c>
      <c r="F66" s="110">
        <v>716.99300000000005</v>
      </c>
      <c r="G66" s="268" t="s">
        <v>85</v>
      </c>
    </row>
    <row r="67" spans="2:65 16373:16384">
      <c r="B67" s="73" t="s">
        <v>34</v>
      </c>
      <c r="C67" s="110">
        <v>1.25</v>
      </c>
      <c r="D67" s="321">
        <v>0.04</v>
      </c>
      <c r="E67" s="321"/>
      <c r="F67" s="110">
        <v>454.125</v>
      </c>
      <c r="G67" s="268" t="s">
        <v>88</v>
      </c>
    </row>
    <row r="68" spans="2:65 16373:16384">
      <c r="B68" s="73" t="s">
        <v>33</v>
      </c>
      <c r="C68" s="110" t="s">
        <v>87</v>
      </c>
      <c r="D68" s="321">
        <v>8.9999999999999998E-4</v>
      </c>
      <c r="E68" s="321">
        <v>8.9999999999999998E-4</v>
      </c>
      <c r="F68" s="110">
        <v>8123.8958205360304</v>
      </c>
      <c r="G68" s="268" t="s">
        <v>86</v>
      </c>
    </row>
    <row r="69" spans="2:65 16373:16384">
      <c r="B69" s="73" t="s">
        <v>32</v>
      </c>
      <c r="C69" s="110">
        <v>0.54000000000000015</v>
      </c>
      <c r="D69" s="321">
        <v>1.4999999999999999E-2</v>
      </c>
      <c r="E69" s="321">
        <v>1.4999999999999999E-2</v>
      </c>
      <c r="F69" s="110">
        <v>2147.4037171421501</v>
      </c>
      <c r="G69" s="268" t="s">
        <v>85</v>
      </c>
    </row>
    <row r="70" spans="2:65 16373:16384">
      <c r="B70" s="73" t="s">
        <v>31</v>
      </c>
      <c r="C70" s="110">
        <v>0.79999999999999982</v>
      </c>
      <c r="D70" s="321">
        <v>0.159</v>
      </c>
      <c r="E70" s="321">
        <v>0.121</v>
      </c>
      <c r="F70" s="110">
        <v>1515</v>
      </c>
      <c r="G70" s="268" t="s">
        <v>84</v>
      </c>
    </row>
    <row r="71" spans="2:65 16373:16384">
      <c r="B71" s="73" t="s">
        <v>30</v>
      </c>
      <c r="C71" s="110"/>
      <c r="D71" s="321">
        <v>0.65700000000000003</v>
      </c>
      <c r="E71" s="321">
        <v>0.94399999999999995</v>
      </c>
      <c r="F71" s="110">
        <v>1716.125</v>
      </c>
      <c r="G71" s="268" t="s">
        <v>82</v>
      </c>
    </row>
    <row r="72" spans="2:65 16373:16384">
      <c r="B72" s="73" t="s">
        <v>29</v>
      </c>
      <c r="C72" s="110">
        <v>0.30999999999999994</v>
      </c>
      <c r="D72" s="321">
        <v>0.55700000000000005</v>
      </c>
      <c r="E72" s="321"/>
      <c r="F72" s="110">
        <v>2474.6660000000002</v>
      </c>
      <c r="G72" s="268" t="s">
        <v>81</v>
      </c>
    </row>
    <row r="73" spans="2:65 16373:16384">
      <c r="B73" s="73" t="s">
        <v>28</v>
      </c>
      <c r="C73" s="110">
        <v>0.18301038387513313</v>
      </c>
      <c r="D73" s="321">
        <v>1E-3</v>
      </c>
      <c r="E73" s="321">
        <v>4.95E-4</v>
      </c>
      <c r="F73" s="110">
        <v>691.553</v>
      </c>
      <c r="G73" s="268" t="s">
        <v>80</v>
      </c>
    </row>
    <row r="74" spans="2:65 16373:16384">
      <c r="B74" s="73" t="s">
        <v>27</v>
      </c>
      <c r="C74" s="110"/>
      <c r="D74" s="321"/>
      <c r="E74" s="321"/>
      <c r="F74" s="110"/>
      <c r="G74" s="268"/>
    </row>
    <row r="75" spans="2:65 16373:16384">
      <c r="B75" s="73" t="s">
        <v>26</v>
      </c>
      <c r="C75" s="110"/>
      <c r="D75" s="321"/>
      <c r="E75" s="321"/>
      <c r="F75" s="110"/>
      <c r="G75" s="268"/>
    </row>
    <row r="76" spans="2:65 16373:16384">
      <c r="B76" s="73" t="s">
        <v>25</v>
      </c>
      <c r="C76" s="110">
        <v>0.30381285128360913</v>
      </c>
      <c r="D76" s="321">
        <v>1E-3</v>
      </c>
      <c r="E76" s="321">
        <v>1.75E-4</v>
      </c>
      <c r="F76" s="110">
        <v>1316.6</v>
      </c>
      <c r="G76" s="268" t="s">
        <v>77</v>
      </c>
    </row>
    <row r="77" spans="2:65 16373:16384" ht="14.4" thickBot="1">
      <c r="B77" s="74" t="s">
        <v>24</v>
      </c>
      <c r="C77" s="110">
        <v>0.58000000000000007</v>
      </c>
      <c r="D77" s="321">
        <v>3.3E-3</v>
      </c>
      <c r="E77" s="321">
        <v>2.6649999999999998E-3</v>
      </c>
      <c r="F77" s="110">
        <v>4966.1130000000003</v>
      </c>
      <c r="G77" s="268" t="s">
        <v>76</v>
      </c>
    </row>
    <row r="79" spans="2:65 16373:16384" s="89" customFormat="1" ht="14.4">
      <c r="B79" s="88" t="s">
        <v>258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XES79"/>
      <c r="XET79"/>
      <c r="XEU79"/>
      <c r="XEV79"/>
      <c r="XEW79"/>
      <c r="XEX79"/>
      <c r="XEY79"/>
      <c r="XEZ79"/>
      <c r="XFA79"/>
      <c r="XFB79"/>
      <c r="XFC79"/>
      <c r="XFD79"/>
    </row>
    <row r="80" spans="2:65 16373:16384" ht="14.4" thickBot="1"/>
    <row r="81" spans="2:5">
      <c r="B81" s="119"/>
      <c r="C81" s="278" t="s">
        <v>228</v>
      </c>
      <c r="D81" s="278"/>
      <c r="E81" s="280"/>
    </row>
    <row r="82" spans="2:5">
      <c r="B82" s="273"/>
      <c r="C82" s="274">
        <v>2011</v>
      </c>
      <c r="D82" s="274">
        <v>2012</v>
      </c>
      <c r="E82" s="275">
        <v>2013</v>
      </c>
    </row>
    <row r="83" spans="2:5">
      <c r="B83" s="73" t="s">
        <v>21</v>
      </c>
      <c r="C83" s="96">
        <v>24</v>
      </c>
      <c r="D83" s="96">
        <v>13.8</v>
      </c>
      <c r="E83" s="99">
        <v>19.8</v>
      </c>
    </row>
    <row r="84" spans="2:5">
      <c r="B84" s="73" t="s">
        <v>18</v>
      </c>
      <c r="C84" s="96">
        <v>24</v>
      </c>
      <c r="D84" s="96">
        <v>51</v>
      </c>
      <c r="E84" s="99">
        <v>50.4</v>
      </c>
    </row>
    <row r="85" spans="2:5">
      <c r="B85" s="73" t="s">
        <v>17</v>
      </c>
      <c r="C85" s="96">
        <v>9.6</v>
      </c>
      <c r="D85" s="96">
        <v>7.2</v>
      </c>
      <c r="E85" s="99">
        <v>4.5599999999999996</v>
      </c>
    </row>
    <row r="86" spans="2:5">
      <c r="B86" s="73" t="s">
        <v>14</v>
      </c>
      <c r="C86" s="96">
        <v>36.6</v>
      </c>
      <c r="D86" s="96">
        <v>28.8</v>
      </c>
      <c r="E86" s="99">
        <v>15.600000000000001</v>
      </c>
    </row>
    <row r="87" spans="2:5">
      <c r="B87" s="73" t="s">
        <v>11</v>
      </c>
      <c r="C87" s="96">
        <v>37.200000000000003</v>
      </c>
      <c r="D87" s="96">
        <v>16.2</v>
      </c>
      <c r="E87" s="99">
        <v>15</v>
      </c>
    </row>
    <row r="88" spans="2:5">
      <c r="B88" s="73" t="s">
        <v>10</v>
      </c>
      <c r="C88" s="96">
        <v>24.18</v>
      </c>
      <c r="D88" s="96">
        <v>18</v>
      </c>
      <c r="E88" s="99">
        <v>10.799999999999999</v>
      </c>
    </row>
    <row r="89" spans="2:5">
      <c r="B89" s="73" t="s">
        <v>8</v>
      </c>
      <c r="C89" s="96">
        <v>12.6</v>
      </c>
      <c r="D89" s="96">
        <v>13.2</v>
      </c>
      <c r="E89" s="99">
        <v>12</v>
      </c>
    </row>
    <row r="90" spans="2:5">
      <c r="B90" s="73" t="s">
        <v>7</v>
      </c>
      <c r="C90" s="96">
        <v>25.2</v>
      </c>
      <c r="D90" s="96">
        <v>18</v>
      </c>
      <c r="E90" s="99">
        <v>10.200000000000001</v>
      </c>
    </row>
    <row r="91" spans="2:5">
      <c r="B91" s="73" t="s">
        <v>6</v>
      </c>
      <c r="C91" s="96">
        <v>36</v>
      </c>
      <c r="D91" s="96">
        <v>24</v>
      </c>
      <c r="E91" s="99">
        <v>24</v>
      </c>
    </row>
    <row r="92" spans="2:5">
      <c r="B92" s="73" t="s">
        <v>5</v>
      </c>
      <c r="C92" s="96">
        <v>19.2</v>
      </c>
      <c r="D92" s="96">
        <v>10.199999999999999</v>
      </c>
      <c r="E92" s="99">
        <v>10.200000000000001</v>
      </c>
    </row>
    <row r="93" spans="2:5">
      <c r="B93" s="73" t="s">
        <v>22</v>
      </c>
      <c r="C93" s="96">
        <v>18.260976194869908</v>
      </c>
      <c r="D93" s="96">
        <v>20.061192101863814</v>
      </c>
      <c r="E93" s="99">
        <v>22.8</v>
      </c>
    </row>
    <row r="94" spans="2:5">
      <c r="B94" s="73" t="s">
        <v>20</v>
      </c>
      <c r="C94" s="96">
        <v>21.18</v>
      </c>
      <c r="D94" s="96">
        <v>23.58</v>
      </c>
      <c r="E94" s="99">
        <v>23.46</v>
      </c>
    </row>
    <row r="95" spans="2:5">
      <c r="B95" s="73" t="s">
        <v>19</v>
      </c>
      <c r="C95" s="96">
        <v>12</v>
      </c>
      <c r="D95" s="96">
        <v>15.6</v>
      </c>
      <c r="E95" s="99">
        <v>9</v>
      </c>
    </row>
    <row r="96" spans="2:5">
      <c r="B96" s="73" t="s">
        <v>16</v>
      </c>
      <c r="C96" s="96">
        <v>4.8</v>
      </c>
      <c r="D96" s="96">
        <v>4.0199999999999996</v>
      </c>
      <c r="E96" s="99">
        <v>5.1599999999999993</v>
      </c>
    </row>
    <row r="97" spans="2:6">
      <c r="B97" s="73" t="s">
        <v>15</v>
      </c>
      <c r="C97" s="96">
        <v>2.2799999999999998</v>
      </c>
      <c r="D97" s="96">
        <v>4.2</v>
      </c>
      <c r="E97" s="99">
        <v>1.7999999999999998</v>
      </c>
    </row>
    <row r="98" spans="2:6">
      <c r="B98" s="73" t="s">
        <v>13</v>
      </c>
      <c r="C98" s="96">
        <v>21.599999999999998</v>
      </c>
      <c r="D98" s="96">
        <v>13.2</v>
      </c>
      <c r="E98" s="99">
        <v>16.200000000000003</v>
      </c>
    </row>
    <row r="99" spans="2:6">
      <c r="B99" s="73" t="s">
        <v>12</v>
      </c>
      <c r="C99" s="96">
        <v>7.5448224018041712</v>
      </c>
      <c r="D99" s="96">
        <v>10.229543318925014</v>
      </c>
      <c r="E99" s="99">
        <v>9</v>
      </c>
    </row>
    <row r="100" spans="2:6" ht="14.4" thickBot="1">
      <c r="B100" s="74" t="s">
        <v>9</v>
      </c>
      <c r="C100" s="244">
        <v>9.6</v>
      </c>
      <c r="D100" s="244">
        <v>15</v>
      </c>
      <c r="E100" s="245">
        <v>13.44</v>
      </c>
    </row>
    <row r="101" spans="2:6">
      <c r="B101" s="170" t="s">
        <v>138</v>
      </c>
      <c r="C101" s="97">
        <v>6.6</v>
      </c>
      <c r="D101" s="97">
        <v>7.8</v>
      </c>
      <c r="E101" s="98"/>
    </row>
    <row r="102" spans="2:6">
      <c r="B102" s="169" t="s">
        <v>139</v>
      </c>
      <c r="C102" s="96">
        <v>18.600000000000001</v>
      </c>
      <c r="D102" s="96">
        <v>21</v>
      </c>
      <c r="E102" s="99"/>
    </row>
    <row r="103" spans="2:6">
      <c r="B103" s="169" t="s">
        <v>140</v>
      </c>
      <c r="C103" s="96">
        <v>10.799999999999999</v>
      </c>
      <c r="D103" s="96">
        <v>18.600000000000001</v>
      </c>
      <c r="E103" s="99"/>
    </row>
    <row r="104" spans="2:6">
      <c r="B104" s="169" t="s">
        <v>141</v>
      </c>
      <c r="C104" s="96">
        <v>11.22</v>
      </c>
      <c r="D104" s="96">
        <v>2.4</v>
      </c>
      <c r="E104" s="99"/>
    </row>
    <row r="105" spans="2:6" ht="14.4" thickBot="1">
      <c r="B105" s="171" t="s">
        <v>142</v>
      </c>
      <c r="C105" s="244">
        <v>13.8</v>
      </c>
      <c r="D105" s="244">
        <v>6</v>
      </c>
      <c r="E105" s="245"/>
    </row>
    <row r="107" spans="2:6" ht="14.4" thickBot="1"/>
    <row r="108" spans="2:6">
      <c r="B108" s="119"/>
      <c r="C108" s="278" t="s">
        <v>115</v>
      </c>
      <c r="D108" s="271"/>
      <c r="E108" s="271"/>
      <c r="F108" s="280"/>
    </row>
    <row r="109" spans="2:6" ht="52.8">
      <c r="B109" s="273"/>
      <c r="C109" s="274" t="s">
        <v>100</v>
      </c>
      <c r="D109" s="274" t="s">
        <v>68</v>
      </c>
      <c r="E109" s="274" t="s">
        <v>67</v>
      </c>
      <c r="F109" s="275" t="s">
        <v>98</v>
      </c>
    </row>
    <row r="110" spans="2:6">
      <c r="B110" s="73" t="s">
        <v>21</v>
      </c>
      <c r="C110" s="110">
        <v>1.5</v>
      </c>
      <c r="D110" s="321">
        <v>5.7080000000000002</v>
      </c>
      <c r="E110" s="321">
        <v>2.8359999999999999</v>
      </c>
      <c r="F110" s="99" t="s">
        <v>127</v>
      </c>
    </row>
    <row r="111" spans="2:6">
      <c r="B111" s="73" t="s">
        <v>18</v>
      </c>
      <c r="C111" s="110">
        <v>20</v>
      </c>
      <c r="D111" s="321">
        <v>0.19500000000000001</v>
      </c>
      <c r="E111" s="321">
        <v>0.19500000000000001</v>
      </c>
      <c r="F111" s="99" t="s">
        <v>127</v>
      </c>
    </row>
    <row r="112" spans="2:6">
      <c r="B112" s="73" t="s">
        <v>17</v>
      </c>
      <c r="C112" s="110">
        <v>0.5</v>
      </c>
      <c r="D112" s="321">
        <f>0.15*60</f>
        <v>9</v>
      </c>
      <c r="E112" s="321">
        <f>0.018*60</f>
        <v>1.0799999999999998</v>
      </c>
      <c r="F112" s="99" t="s">
        <v>127</v>
      </c>
    </row>
    <row r="113" spans="2:6">
      <c r="B113" s="73" t="s">
        <v>14</v>
      </c>
      <c r="C113" s="110" t="s">
        <v>87</v>
      </c>
      <c r="D113" s="321">
        <v>1.1000000000000001</v>
      </c>
      <c r="E113" s="321">
        <v>1.1000000000000001</v>
      </c>
      <c r="F113" s="99" t="s">
        <v>127</v>
      </c>
    </row>
    <row r="114" spans="2:6">
      <c r="B114" s="73" t="s">
        <v>11</v>
      </c>
      <c r="C114" s="110"/>
      <c r="D114" s="321">
        <f>5.553/60</f>
        <v>9.2549999999999993E-2</v>
      </c>
      <c r="E114" s="321">
        <f>6.503/60</f>
        <v>0.10838333333333333</v>
      </c>
      <c r="F114" s="99" t="s">
        <v>127</v>
      </c>
    </row>
    <row r="115" spans="2:6">
      <c r="B115" s="73" t="s">
        <v>10</v>
      </c>
      <c r="C115" s="110">
        <v>10</v>
      </c>
      <c r="D115" s="321">
        <v>5.7403000000000003E-2</v>
      </c>
      <c r="E115" s="321"/>
      <c r="F115" s="99" t="s">
        <v>127</v>
      </c>
    </row>
    <row r="116" spans="2:6">
      <c r="B116" s="73" t="s">
        <v>8</v>
      </c>
      <c r="C116" s="110">
        <f>1.8*0.65/60</f>
        <v>1.9500000000000003E-2</v>
      </c>
      <c r="D116" s="321">
        <f>5.335 * 100</f>
        <v>533.5</v>
      </c>
      <c r="E116" s="321">
        <f>3.125 * 100</f>
        <v>312.5</v>
      </c>
      <c r="F116" s="99" t="s">
        <v>239</v>
      </c>
    </row>
    <row r="117" spans="2:6">
      <c r="B117" s="73" t="s">
        <v>7</v>
      </c>
      <c r="C117" s="110">
        <v>2</v>
      </c>
      <c r="D117" s="321">
        <v>5.1840000000000002</v>
      </c>
      <c r="E117" s="321">
        <v>3.9780000000000002</v>
      </c>
      <c r="F117" s="99" t="s">
        <v>127</v>
      </c>
    </row>
    <row r="118" spans="2:6">
      <c r="B118" s="73" t="s">
        <v>6</v>
      </c>
      <c r="C118" s="110">
        <v>20</v>
      </c>
      <c r="D118" s="321">
        <v>4.19E-2</v>
      </c>
      <c r="E118" s="321">
        <v>6.4000000000000003E-3</v>
      </c>
      <c r="F118" s="99" t="s">
        <v>133</v>
      </c>
    </row>
    <row r="119" spans="2:6">
      <c r="B119" s="73" t="s">
        <v>5</v>
      </c>
      <c r="C119" s="110">
        <v>4</v>
      </c>
      <c r="D119" s="321">
        <v>2.6088819999999999</v>
      </c>
      <c r="E119" s="321">
        <v>2.6088819999999999</v>
      </c>
      <c r="F119" s="99" t="s">
        <v>127</v>
      </c>
    </row>
    <row r="120" spans="2:6">
      <c r="B120" s="73" t="s">
        <v>22</v>
      </c>
      <c r="C120" s="110"/>
      <c r="D120" s="321"/>
      <c r="E120" s="321"/>
      <c r="F120" s="99"/>
    </row>
    <row r="121" spans="2:6">
      <c r="B121" s="73" t="s">
        <v>20</v>
      </c>
      <c r="C121" s="110">
        <f>1.8*0.5967604</f>
        <v>1.0741687200000001</v>
      </c>
      <c r="D121" s="321">
        <v>0.71089999999999998</v>
      </c>
      <c r="E121" s="321">
        <v>0.4587</v>
      </c>
      <c r="F121" s="99" t="s">
        <v>127</v>
      </c>
    </row>
    <row r="122" spans="2:6">
      <c r="B122" s="73" t="s">
        <v>19</v>
      </c>
      <c r="C122" s="110">
        <v>10</v>
      </c>
      <c r="D122" s="321">
        <f>0.00696393333333333 *100</f>
        <v>0.69639333333333298</v>
      </c>
      <c r="E122" s="321">
        <f>0.0034784 *100</f>
        <v>0.34783999999999998</v>
      </c>
      <c r="F122" s="99" t="s">
        <v>279</v>
      </c>
    </row>
    <row r="123" spans="2:6">
      <c r="B123" s="73" t="s">
        <v>16</v>
      </c>
      <c r="C123" s="110">
        <v>2</v>
      </c>
      <c r="D123" s="321">
        <v>0.41865999999999998</v>
      </c>
      <c r="E123" s="321">
        <v>6.0435000000000003E-2</v>
      </c>
      <c r="F123" s="99" t="s">
        <v>127</v>
      </c>
    </row>
    <row r="124" spans="2:6">
      <c r="B124" s="73" t="s">
        <v>15</v>
      </c>
      <c r="C124" s="110">
        <v>3.9000000000000004</v>
      </c>
      <c r="D124" s="321">
        <v>7.4999999999999997E-2</v>
      </c>
      <c r="E124" s="321"/>
      <c r="F124" s="99" t="s">
        <v>127</v>
      </c>
    </row>
    <row r="125" spans="2:6">
      <c r="B125" s="73" t="s">
        <v>13</v>
      </c>
      <c r="C125" s="110">
        <v>10</v>
      </c>
      <c r="D125" s="321">
        <v>0.13300000000000001</v>
      </c>
      <c r="E125" s="321">
        <v>0.13300000000000001</v>
      </c>
      <c r="F125" s="99" t="s">
        <v>127</v>
      </c>
    </row>
    <row r="126" spans="2:6">
      <c r="B126" s="73" t="s">
        <v>12</v>
      </c>
      <c r="C126" s="110">
        <v>2</v>
      </c>
      <c r="D126" s="321">
        <v>0.45300000000000001</v>
      </c>
      <c r="E126" s="321">
        <v>0.45300000000000001</v>
      </c>
      <c r="F126" s="99" t="s">
        <v>127</v>
      </c>
    </row>
    <row r="127" spans="2:6" ht="14.4" thickBot="1">
      <c r="B127" s="151" t="s">
        <v>9</v>
      </c>
      <c r="C127" s="253">
        <v>10</v>
      </c>
      <c r="D127" s="322">
        <f>2/60</f>
        <v>3.3333333333333333E-2</v>
      </c>
      <c r="E127" s="322">
        <v>3.3000000000000002E-2</v>
      </c>
      <c r="F127" s="99" t="s">
        <v>127</v>
      </c>
    </row>
    <row r="128" spans="2:6">
      <c r="B128" s="170" t="s">
        <v>138</v>
      </c>
      <c r="C128" s="126"/>
      <c r="D128" s="126"/>
      <c r="E128" s="251"/>
      <c r="F128" s="254"/>
    </row>
    <row r="129" spans="2:6">
      <c r="B129" s="169" t="s">
        <v>139</v>
      </c>
      <c r="C129" s="110"/>
      <c r="D129" s="110"/>
      <c r="E129" s="76"/>
      <c r="F129" s="249"/>
    </row>
    <row r="130" spans="2:6">
      <c r="B130" s="169" t="s">
        <v>140</v>
      </c>
      <c r="C130" s="110"/>
      <c r="D130" s="110"/>
      <c r="E130" s="76"/>
      <c r="F130" s="249"/>
    </row>
    <row r="131" spans="2:6">
      <c r="B131" s="169" t="s">
        <v>141</v>
      </c>
      <c r="C131" s="110"/>
      <c r="D131" s="110"/>
      <c r="E131" s="76"/>
      <c r="F131" s="249"/>
    </row>
    <row r="132" spans="2:6" ht="14.4" thickBot="1">
      <c r="B132" s="171" t="s">
        <v>142</v>
      </c>
      <c r="C132" s="125"/>
      <c r="D132" s="125"/>
      <c r="E132" s="252"/>
      <c r="F132" s="250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</sheetPr>
  <dimension ref="A1:XFD119"/>
  <sheetViews>
    <sheetView showGridLines="0" zoomScale="85" zoomScaleNormal="85" workbookViewId="0"/>
  </sheetViews>
  <sheetFormatPr defaultRowHeight="13.8"/>
  <cols>
    <col min="1" max="1" width="1.3984375" customWidth="1"/>
    <col min="3" max="10" width="10.19921875" bestFit="1" customWidth="1"/>
  </cols>
  <sheetData>
    <row r="1" spans="1:65 16371:16384" s="65" customFormat="1" ht="20.399999999999999">
      <c r="B1" s="61" t="s">
        <v>255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3" spans="1:65 16371:16384">
      <c r="B3" t="s">
        <v>260</v>
      </c>
    </row>
    <row r="5" spans="1:65 16371:16384" s="89" customFormat="1" ht="14.4">
      <c r="A5"/>
      <c r="B5" s="88" t="s">
        <v>246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ER5"/>
      <c r="XES5"/>
      <c r="XET5"/>
      <c r="XEU5"/>
      <c r="XEV5"/>
      <c r="XEW5"/>
      <c r="XEX5"/>
      <c r="XEY5"/>
      <c r="XEZ5"/>
      <c r="XFA5"/>
      <c r="XFB5"/>
      <c r="XFC5"/>
    </row>
    <row r="6" spans="1:65 16371:16384" ht="14.4" thickBot="1"/>
    <row r="7" spans="1:65 16371:16384">
      <c r="B7" s="279"/>
      <c r="C7" s="278" t="s">
        <v>195</v>
      </c>
      <c r="D7" s="271"/>
      <c r="E7" s="271"/>
      <c r="F7" s="278"/>
      <c r="G7" s="271"/>
      <c r="H7" s="271"/>
      <c r="I7" s="278"/>
      <c r="J7" s="271"/>
      <c r="K7" s="272"/>
    </row>
    <row r="8" spans="1:65 16371:16384">
      <c r="B8" s="273"/>
      <c r="C8" s="274">
        <v>2006</v>
      </c>
      <c r="D8" s="274">
        <v>2007</v>
      </c>
      <c r="E8" s="274">
        <v>2008</v>
      </c>
      <c r="F8" s="274">
        <v>2009</v>
      </c>
      <c r="G8" s="274">
        <v>2010</v>
      </c>
      <c r="H8" s="274">
        <v>2011</v>
      </c>
      <c r="I8" s="274">
        <v>2012</v>
      </c>
      <c r="J8" s="274">
        <v>2013</v>
      </c>
      <c r="K8" s="275">
        <v>2014</v>
      </c>
    </row>
    <row r="9" spans="1:65 16371:16384">
      <c r="B9" s="73" t="s">
        <v>22</v>
      </c>
      <c r="C9" s="92"/>
      <c r="D9" s="92"/>
      <c r="E9" s="92"/>
      <c r="F9" s="92">
        <f>(F53+F82)*(F111/(F111+F112+F113))+(F54+F83)*(F112/(F111+F112+F113))+(F55+F84)*(F113/(F111+F112+F113))</f>
        <v>1.3931393734913984</v>
      </c>
      <c r="G9" s="92">
        <f>(G53+G82)*(G111/(G111+G112+G113))+(G54+G83)*(G112/(G111+G112+G113))+(G55+G84)*(G113/(G111+G112+G113))</f>
        <v>1.2941305360028486</v>
      </c>
      <c r="H9" s="92">
        <f>(H53+H82)*(H111/(H111+H112+H113))+(H54+H83)*(H112/(H111+H112+H113))+(H55+H84)*(H113/(H111+H112+H113))</f>
        <v>1.178122023361909</v>
      </c>
      <c r="I9" s="92">
        <f>(I53+I82)*(I111/(I111+I112+I113))+(I54+I83)*(I112/(I111+I112+I113))+(I55+I84)*(I113/(I111+I112+I113))</f>
        <v>1.0607567753701594</v>
      </c>
      <c r="J9" s="92">
        <f>J32+J61</f>
        <v>1.0321394453814545</v>
      </c>
      <c r="K9" s="199">
        <v>1.07</v>
      </c>
    </row>
    <row r="10" spans="1:65 16371:16384">
      <c r="B10" s="73" t="s">
        <v>21</v>
      </c>
      <c r="C10" s="92">
        <f t="shared" ref="C10:J10" si="0">(C33+C62)*(C91/(C91+C98))+(C40+C69)*(C98/(C91+C98))</f>
        <v>2.1857989166683232</v>
      </c>
      <c r="D10" s="92">
        <f t="shared" si="0"/>
        <v>1.952925662079301</v>
      </c>
      <c r="E10" s="92">
        <f t="shared" si="0"/>
        <v>1.7721967285144227</v>
      </c>
      <c r="F10" s="92">
        <f t="shared" si="0"/>
        <v>1.4948865144850823</v>
      </c>
      <c r="G10" s="92">
        <f t="shared" si="0"/>
        <v>1.4346579170767253</v>
      </c>
      <c r="H10" s="92">
        <f t="shared" si="0"/>
        <v>1.3916403575703695</v>
      </c>
      <c r="I10" s="92">
        <f t="shared" si="0"/>
        <v>1.5189837629254412</v>
      </c>
      <c r="J10" s="92">
        <f t="shared" si="0"/>
        <v>1.484145169332137</v>
      </c>
      <c r="K10" s="199">
        <v>1.48</v>
      </c>
    </row>
    <row r="11" spans="1:65 16371:16384">
      <c r="B11" s="73" t="s">
        <v>20</v>
      </c>
      <c r="C11" s="92">
        <f t="shared" ref="C11:J11" si="1">C34+C63</f>
        <v>2.6154470544920954</v>
      </c>
      <c r="D11" s="92">
        <f t="shared" si="1"/>
        <v>2.6328684977699521</v>
      </c>
      <c r="E11" s="92">
        <f t="shared" si="1"/>
        <v>3.9174963187622245</v>
      </c>
      <c r="F11" s="92">
        <f t="shared" si="1"/>
        <v>2.5450591773589801</v>
      </c>
      <c r="G11" s="92">
        <f t="shared" si="1"/>
        <v>2.4893045258002466</v>
      </c>
      <c r="H11" s="92">
        <f t="shared" si="1"/>
        <v>2.1405602849463987</v>
      </c>
      <c r="I11" s="92">
        <f t="shared" si="1"/>
        <v>2.0850385990272597</v>
      </c>
      <c r="J11" s="92">
        <f t="shared" si="1"/>
        <v>1.7986438016122492</v>
      </c>
      <c r="K11" s="199">
        <v>2.13</v>
      </c>
    </row>
    <row r="12" spans="1:65 16371:16384">
      <c r="B12" s="73" t="s">
        <v>19</v>
      </c>
      <c r="C12" s="92">
        <f t="shared" ref="C12:J13" si="2">C37+C66</f>
        <v>1.7095333436008007</v>
      </c>
      <c r="D12" s="92">
        <f t="shared" si="2"/>
        <v>1.8473142892256642</v>
      </c>
      <c r="E12" s="92">
        <f t="shared" si="2"/>
        <v>2.5890836561696906</v>
      </c>
      <c r="F12" s="92">
        <f t="shared" si="2"/>
        <v>2.2461711243932645</v>
      </c>
      <c r="G12" s="92">
        <f t="shared" si="2"/>
        <v>2.9160671462829737</v>
      </c>
      <c r="H12" s="92">
        <f t="shared" si="2"/>
        <v>4.71495763815477</v>
      </c>
      <c r="I12" s="92">
        <f t="shared" si="2"/>
        <v>4.9179574389851535</v>
      </c>
      <c r="J12" s="92">
        <f t="shared" si="2"/>
        <v>6.281534827512294</v>
      </c>
      <c r="K12" s="199">
        <v>3.71</v>
      </c>
    </row>
    <row r="13" spans="1:65 16371:16384">
      <c r="B13" s="73" t="s">
        <v>18</v>
      </c>
      <c r="C13" s="92">
        <f t="shared" si="2"/>
        <v>5.8479714708059243</v>
      </c>
      <c r="D13" s="92">
        <f t="shared" si="2"/>
        <v>4.849604898538705</v>
      </c>
      <c r="E13" s="92">
        <f t="shared" si="2"/>
        <v>4.3836105730251678</v>
      </c>
      <c r="F13" s="92">
        <f t="shared" si="2"/>
        <v>4.1027227869742964</v>
      </c>
      <c r="G13" s="92">
        <f t="shared" si="2"/>
        <v>3.238676748876971</v>
      </c>
      <c r="H13" s="92">
        <f t="shared" si="2"/>
        <v>2.9435359747920162</v>
      </c>
      <c r="I13" s="92">
        <f t="shared" si="2"/>
        <v>3.1751494507265452</v>
      </c>
      <c r="J13" s="92">
        <f t="shared" si="2"/>
        <v>3.7744762495304069</v>
      </c>
      <c r="K13" s="199">
        <v>3.53</v>
      </c>
    </row>
    <row r="14" spans="1:65 16371:16384">
      <c r="B14" s="73" t="s">
        <v>17</v>
      </c>
      <c r="C14" s="92">
        <f t="shared" ref="C14:J14" si="3">(C41+C70)*(C99/(C99+C97))+(C39+C68)*(C97/(C99+C97))</f>
        <v>3.5341371793014842</v>
      </c>
      <c r="D14" s="92">
        <f t="shared" si="3"/>
        <v>2.8096436534932248</v>
      </c>
      <c r="E14" s="92">
        <f t="shared" si="3"/>
        <v>2.4111499494083328</v>
      </c>
      <c r="F14" s="92">
        <f t="shared" si="3"/>
        <v>2.1463427325061737</v>
      </c>
      <c r="G14" s="92">
        <f t="shared" si="3"/>
        <v>2.4130825278664418</v>
      </c>
      <c r="H14" s="92">
        <f t="shared" si="3"/>
        <v>1.8463130587724814</v>
      </c>
      <c r="I14" s="92">
        <f t="shared" si="3"/>
        <v>1.9168360367943911</v>
      </c>
      <c r="J14" s="92">
        <f t="shared" si="3"/>
        <v>1.8279294318110979</v>
      </c>
      <c r="K14" s="199">
        <v>1.65</v>
      </c>
    </row>
    <row r="15" spans="1:65 16371:16384">
      <c r="B15" s="73" t="s">
        <v>16</v>
      </c>
      <c r="C15" s="92">
        <f t="shared" ref="C15:J15" si="4">C42+C71</f>
        <v>0.29977780288479644</v>
      </c>
      <c r="D15" s="92">
        <f t="shared" si="4"/>
        <v>0.45478376618372962</v>
      </c>
      <c r="E15" s="92">
        <f t="shared" si="4"/>
        <v>0.60889653744864791</v>
      </c>
      <c r="F15" s="92">
        <f t="shared" si="4"/>
        <v>0.52884377023541052</v>
      </c>
      <c r="G15" s="92">
        <f t="shared" si="4"/>
        <v>0.36083499891601012</v>
      </c>
      <c r="H15" s="92">
        <f t="shared" si="4"/>
        <v>0.52234269221915963</v>
      </c>
      <c r="I15" s="92">
        <f t="shared" si="4"/>
        <v>0.5184126926716941</v>
      </c>
      <c r="J15" s="92">
        <f t="shared" si="4"/>
        <v>0.42675378849969198</v>
      </c>
      <c r="K15" s="199">
        <v>0.84</v>
      </c>
    </row>
    <row r="16" spans="1:65 16371:16384">
      <c r="B16" s="73" t="s">
        <v>15</v>
      </c>
      <c r="C16" s="92">
        <f t="shared" ref="C16:H16" si="5">C35+C64</f>
        <v>1.4238765567052387</v>
      </c>
      <c r="D16" s="92">
        <f t="shared" si="5"/>
        <v>0.73422472437250774</v>
      </c>
      <c r="E16" s="92">
        <f t="shared" si="5"/>
        <v>0.84212995543044822</v>
      </c>
      <c r="F16" s="92">
        <f t="shared" si="5"/>
        <v>1.2760966455547735</v>
      </c>
      <c r="G16" s="92">
        <f t="shared" si="5"/>
        <v>1.1470795214637579</v>
      </c>
      <c r="H16" s="92">
        <f t="shared" si="5"/>
        <v>1.081398076471968</v>
      </c>
      <c r="I16" s="92">
        <f>I43+I72</f>
        <v>1.2057236687778561</v>
      </c>
      <c r="J16" s="92">
        <f>J43+J72</f>
        <v>0.97453703703703709</v>
      </c>
      <c r="K16" s="199">
        <v>0.59</v>
      </c>
    </row>
    <row r="17" spans="1:23 16372:16383">
      <c r="B17" s="73" t="s">
        <v>14</v>
      </c>
      <c r="C17" s="92">
        <f t="shared" ref="C17:J17" si="6">C49+C78</f>
        <v>1.8249193204749068</v>
      </c>
      <c r="D17" s="92">
        <f t="shared" si="6"/>
        <v>1.7881520847674837</v>
      </c>
      <c r="E17" s="92">
        <f t="shared" si="6"/>
        <v>1.6382970667398418</v>
      </c>
      <c r="F17" s="92">
        <f t="shared" si="6"/>
        <v>1.5314310837016825</v>
      </c>
      <c r="G17" s="92">
        <f t="shared" si="6"/>
        <v>1.5402435758732225</v>
      </c>
      <c r="H17" s="92">
        <f t="shared" si="6"/>
        <v>1.4721205042581795</v>
      </c>
      <c r="I17" s="92">
        <f t="shared" si="6"/>
        <v>1.6697810143224692</v>
      </c>
      <c r="J17" s="92">
        <f t="shared" si="6"/>
        <v>1.7952534552571575</v>
      </c>
      <c r="K17" s="199">
        <v>1.92</v>
      </c>
    </row>
    <row r="18" spans="1:23 16372:16383">
      <c r="B18" s="73" t="s">
        <v>13</v>
      </c>
      <c r="C18" s="92">
        <f t="shared" ref="C18:J18" si="7">C45+C74</f>
        <v>2.9717723580419309</v>
      </c>
      <c r="D18" s="92">
        <f t="shared" si="7"/>
        <v>2.0185889736617666</v>
      </c>
      <c r="E18" s="92">
        <f t="shared" si="7"/>
        <v>2.0605293178385953</v>
      </c>
      <c r="F18" s="92">
        <f t="shared" si="7"/>
        <v>1.7802453117692321</v>
      </c>
      <c r="G18" s="92">
        <f t="shared" si="7"/>
        <v>1.8029849690678308</v>
      </c>
      <c r="H18" s="92">
        <f t="shared" si="7"/>
        <v>2.2951099865033977</v>
      </c>
      <c r="I18" s="92">
        <f t="shared" si="7"/>
        <v>2.3772770855746472</v>
      </c>
      <c r="J18" s="92">
        <f t="shared" si="7"/>
        <v>2.3988842311572305</v>
      </c>
      <c r="K18" s="199">
        <v>2.37</v>
      </c>
    </row>
    <row r="19" spans="1:23 16372:16383">
      <c r="B19" s="73" t="s">
        <v>12</v>
      </c>
      <c r="C19" s="92">
        <f t="shared" ref="C19:J19" si="8">(C48+C77)*(C106/(C106+C94))+(C36+C65)*(C94/(C106+C94))</f>
        <v>1.8098936963154066</v>
      </c>
      <c r="D19" s="92">
        <f t="shared" si="8"/>
        <v>2.1097358901752381</v>
      </c>
      <c r="E19" s="92">
        <f t="shared" si="8"/>
        <v>1.8765670649026895</v>
      </c>
      <c r="F19" s="92">
        <f t="shared" si="8"/>
        <v>1.9274426629131922</v>
      </c>
      <c r="G19" s="92">
        <f t="shared" si="8"/>
        <v>1.8316429584697065</v>
      </c>
      <c r="H19" s="92">
        <f t="shared" si="8"/>
        <v>1.8647402669844373</v>
      </c>
      <c r="I19" s="92">
        <f t="shared" si="8"/>
        <v>1.7625679778498544</v>
      </c>
      <c r="J19" s="92">
        <f t="shared" si="8"/>
        <v>1.7760060191252851</v>
      </c>
      <c r="K19" s="199">
        <v>1.55</v>
      </c>
    </row>
    <row r="20" spans="1:23 16372:16383">
      <c r="B20" s="73" t="s">
        <v>11</v>
      </c>
      <c r="C20" s="92">
        <f t="shared" ref="C20:J20" si="9">C50+C79</f>
        <v>15.492966575562297</v>
      </c>
      <c r="D20" s="92">
        <f t="shared" si="9"/>
        <v>13.767027844062316</v>
      </c>
      <c r="E20" s="92">
        <f t="shared" si="9"/>
        <v>12.188894435501945</v>
      </c>
      <c r="F20" s="92">
        <f t="shared" si="9"/>
        <v>8.6867625623064875</v>
      </c>
      <c r="G20" s="92">
        <f t="shared" si="9"/>
        <v>6.5613903465462791</v>
      </c>
      <c r="H20" s="92">
        <f t="shared" si="9"/>
        <v>6.8746351903495677</v>
      </c>
      <c r="I20" s="92">
        <f t="shared" si="9"/>
        <v>5.5759982911311736</v>
      </c>
      <c r="J20" s="92">
        <f t="shared" si="9"/>
        <v>5.9946522176744574</v>
      </c>
      <c r="K20" s="199">
        <v>4.0999999999999996</v>
      </c>
    </row>
    <row r="21" spans="1:23 16372:16383">
      <c r="B21" s="73" t="s">
        <v>10</v>
      </c>
      <c r="C21" s="92">
        <f t="shared" ref="C21:J21" si="10">C46+C75</f>
        <v>1.5759799162251382</v>
      </c>
      <c r="D21" s="92">
        <f t="shared" si="10"/>
        <v>1.7327839357692914</v>
      </c>
      <c r="E21" s="92">
        <f t="shared" si="10"/>
        <v>1.3706945925133047</v>
      </c>
      <c r="F21" s="92">
        <f t="shared" si="10"/>
        <v>1.5772627753151318</v>
      </c>
      <c r="G21" s="92">
        <f t="shared" si="10"/>
        <v>1.3556053068697878</v>
      </c>
      <c r="H21" s="92">
        <f t="shared" si="10"/>
        <v>2.083415741382082</v>
      </c>
      <c r="I21" s="92">
        <f t="shared" si="10"/>
        <v>1.5397434206485849</v>
      </c>
      <c r="J21" s="92">
        <f t="shared" si="10"/>
        <v>1.4603462692113713</v>
      </c>
      <c r="K21" s="199">
        <v>1.42</v>
      </c>
    </row>
    <row r="22" spans="1:23 16372:16383">
      <c r="B22" s="73" t="s">
        <v>9</v>
      </c>
      <c r="C22" s="92">
        <f t="shared" ref="C22:J22" si="11">C44+C73</f>
        <v>0.85629768021173902</v>
      </c>
      <c r="D22" s="92">
        <f t="shared" si="11"/>
        <v>0.60355929310639089</v>
      </c>
      <c r="E22" s="92">
        <f t="shared" si="11"/>
        <v>0.74459008764445822</v>
      </c>
      <c r="F22" s="92">
        <f t="shared" si="11"/>
        <v>0.55644530757396149</v>
      </c>
      <c r="G22" s="92">
        <f t="shared" si="11"/>
        <v>0.43204609314605158</v>
      </c>
      <c r="H22" s="92">
        <f t="shared" si="11"/>
        <v>0.40325919292962437</v>
      </c>
      <c r="I22" s="92">
        <f t="shared" si="11"/>
        <v>0.57310794144212296</v>
      </c>
      <c r="J22" s="92">
        <f t="shared" si="11"/>
        <v>0.51150895140664965</v>
      </c>
      <c r="K22" s="199">
        <v>0.85</v>
      </c>
    </row>
    <row r="23" spans="1:23 16372:16383">
      <c r="B23" s="73" t="s">
        <v>8</v>
      </c>
      <c r="C23" s="92">
        <f t="shared" ref="C23:J24" si="12">C51+C80</f>
        <v>0.99798386488090673</v>
      </c>
      <c r="D23" s="92">
        <f t="shared" si="12"/>
        <v>0.8961547012685751</v>
      </c>
      <c r="E23" s="92">
        <f t="shared" si="12"/>
        <v>0.95263311867457168</v>
      </c>
      <c r="F23" s="92">
        <f t="shared" si="12"/>
        <v>0.78580360927806248</v>
      </c>
      <c r="G23" s="92">
        <f t="shared" si="12"/>
        <v>0.67313458346248889</v>
      </c>
      <c r="H23" s="92">
        <f t="shared" si="12"/>
        <v>0.56431007418390344</v>
      </c>
      <c r="I23" s="92">
        <f t="shared" si="12"/>
        <v>0.63011203613174371</v>
      </c>
      <c r="J23" s="92">
        <f t="shared" si="12"/>
        <v>0.56186885109509543</v>
      </c>
      <c r="K23" s="199">
        <v>0.56999999999999995</v>
      </c>
    </row>
    <row r="24" spans="1:23 16372:16383">
      <c r="B24" s="73" t="s">
        <v>7</v>
      </c>
      <c r="C24" s="92">
        <f t="shared" si="12"/>
        <v>3.5860474066339987</v>
      </c>
      <c r="D24" s="92">
        <f t="shared" si="12"/>
        <v>3.6851685648002066</v>
      </c>
      <c r="E24" s="92">
        <f t="shared" si="12"/>
        <v>2.9268573614679125</v>
      </c>
      <c r="F24" s="92">
        <f t="shared" si="12"/>
        <v>2.8326496445979537</v>
      </c>
      <c r="G24" s="92">
        <f t="shared" si="12"/>
        <v>2.3250122010379308</v>
      </c>
      <c r="H24" s="92">
        <f t="shared" si="12"/>
        <v>2.296329755098129</v>
      </c>
      <c r="I24" s="92">
        <f t="shared" si="12"/>
        <v>2.2132791228332875</v>
      </c>
      <c r="J24" s="92">
        <f t="shared" si="12"/>
        <v>2.0336728405152567</v>
      </c>
      <c r="K24" s="199">
        <v>1.99</v>
      </c>
    </row>
    <row r="25" spans="1:23 16372:16383">
      <c r="B25" s="73" t="s">
        <v>6</v>
      </c>
      <c r="C25" s="92">
        <f t="shared" ref="C25:J26" si="13">C56+C85</f>
        <v>2.5368730565302275</v>
      </c>
      <c r="D25" s="92">
        <f t="shared" si="13"/>
        <v>2.8170133402321418</v>
      </c>
      <c r="E25" s="92">
        <f t="shared" si="13"/>
        <v>2.9757876786487656</v>
      </c>
      <c r="F25" s="92">
        <f t="shared" si="13"/>
        <v>3.1350483676244236</v>
      </c>
      <c r="G25" s="92">
        <f t="shared" si="13"/>
        <v>2.3689944534413265</v>
      </c>
      <c r="H25" s="92">
        <f t="shared" si="13"/>
        <v>2.2639131277874736</v>
      </c>
      <c r="I25" s="92">
        <f t="shared" si="13"/>
        <v>2.3145449736428079</v>
      </c>
      <c r="J25" s="92">
        <f t="shared" si="13"/>
        <v>2.2446021418585338</v>
      </c>
      <c r="K25" s="199">
        <v>2.36</v>
      </c>
    </row>
    <row r="26" spans="1:23 16372:16383" ht="14.4" thickBot="1">
      <c r="B26" s="74" t="s">
        <v>5</v>
      </c>
      <c r="C26" s="185">
        <f t="shared" si="13"/>
        <v>3.1495008279769992</v>
      </c>
      <c r="D26" s="185">
        <f t="shared" si="13"/>
        <v>3.4027828305092722</v>
      </c>
      <c r="E26" s="185">
        <f t="shared" si="13"/>
        <v>3.5718356065165175</v>
      </c>
      <c r="F26" s="185">
        <f t="shared" si="13"/>
        <v>3.0271237531221873</v>
      </c>
      <c r="G26" s="185">
        <f t="shared" si="13"/>
        <v>2.8185516125561989</v>
      </c>
      <c r="H26" s="185">
        <f t="shared" si="13"/>
        <v>2.4815439297609525</v>
      </c>
      <c r="I26" s="185">
        <f t="shared" si="13"/>
        <v>2.3597079390101667</v>
      </c>
      <c r="J26" s="185">
        <f t="shared" si="13"/>
        <v>2.6392002939782393</v>
      </c>
      <c r="K26" s="201">
        <v>2.2200000000000002</v>
      </c>
    </row>
    <row r="28" spans="1:23 16372:16383" s="89" customFormat="1" ht="14.4">
      <c r="A28"/>
      <c r="B28" s="88" t="s">
        <v>247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ER28"/>
      <c r="XES28"/>
      <c r="XET28"/>
      <c r="XEU28"/>
      <c r="XEV28"/>
      <c r="XEW28"/>
      <c r="XEX28"/>
      <c r="XEY28"/>
      <c r="XEZ28"/>
      <c r="XFA28"/>
      <c r="XFB28"/>
      <c r="XFC28"/>
    </row>
    <row r="29" spans="1:23 16372:16383" ht="14.4" thickBot="1"/>
    <row r="30" spans="1:23 16372:16383">
      <c r="B30" s="279"/>
      <c r="C30" s="278" t="s">
        <v>179</v>
      </c>
      <c r="D30" s="271"/>
      <c r="E30" s="271"/>
      <c r="F30" s="278"/>
      <c r="G30" s="271"/>
      <c r="H30" s="271"/>
      <c r="I30" s="278"/>
      <c r="J30" s="271"/>
      <c r="K30" s="272"/>
    </row>
    <row r="31" spans="1:23 16372:16383">
      <c r="B31" s="273"/>
      <c r="C31" s="274">
        <v>2006</v>
      </c>
      <c r="D31" s="274">
        <v>2007</v>
      </c>
      <c r="E31" s="274">
        <v>2008</v>
      </c>
      <c r="F31" s="274">
        <v>2009</v>
      </c>
      <c r="G31" s="274">
        <v>2010</v>
      </c>
      <c r="H31" s="274">
        <v>2011</v>
      </c>
      <c r="I31" s="274">
        <v>2012</v>
      </c>
      <c r="J31" s="274">
        <v>2013</v>
      </c>
      <c r="K31" s="275">
        <v>2014</v>
      </c>
    </row>
    <row r="32" spans="1:23 16372:16383">
      <c r="B32" s="73" t="s">
        <v>22</v>
      </c>
      <c r="C32" s="198"/>
      <c r="D32" s="198"/>
      <c r="E32" s="198"/>
      <c r="F32" s="198"/>
      <c r="G32" s="198"/>
      <c r="H32" s="198"/>
      <c r="I32" s="198"/>
      <c r="J32" s="198">
        <v>0.6733331505021003</v>
      </c>
      <c r="K32" s="199"/>
    </row>
    <row r="33" spans="2:11">
      <c r="B33" s="73" t="s">
        <v>188</v>
      </c>
      <c r="C33" s="198">
        <v>1.6716621401335348</v>
      </c>
      <c r="D33" s="198">
        <v>1.4507288335509427</v>
      </c>
      <c r="E33" s="198">
        <v>1.2382031721493953</v>
      </c>
      <c r="F33" s="198">
        <v>1.0543650616510007</v>
      </c>
      <c r="G33" s="198">
        <v>1.0935353888858259</v>
      </c>
      <c r="H33" s="198">
        <v>0.96102534781780058</v>
      </c>
      <c r="I33" s="198">
        <v>0.98507788562994347</v>
      </c>
      <c r="J33" s="198">
        <v>1.0098460572694712</v>
      </c>
      <c r="K33" s="199"/>
    </row>
    <row r="34" spans="2:11">
      <c r="B34" s="73" t="s">
        <v>20</v>
      </c>
      <c r="C34" s="198">
        <v>2.1088980202228753</v>
      </c>
      <c r="D34" s="198">
        <v>2.1594505029027999</v>
      </c>
      <c r="E34" s="198">
        <v>2.2948213592375257</v>
      </c>
      <c r="F34" s="198">
        <v>1.8698025978896653</v>
      </c>
      <c r="G34" s="198">
        <v>1.9305528913417256</v>
      </c>
      <c r="H34" s="198">
        <v>1.5684169981087239</v>
      </c>
      <c r="I34" s="198">
        <v>1.4172267154730016</v>
      </c>
      <c r="J34" s="198">
        <v>1.2802538578934342</v>
      </c>
      <c r="K34" s="199"/>
    </row>
    <row r="35" spans="2:11">
      <c r="B35" s="73" t="s">
        <v>187</v>
      </c>
      <c r="C35" s="198">
        <v>1.109544664450705</v>
      </c>
      <c r="D35" s="198">
        <v>0.54890921885995791</v>
      </c>
      <c r="E35" s="198">
        <v>0.68730940652122929</v>
      </c>
      <c r="F35" s="198">
        <v>0.99695050433966692</v>
      </c>
      <c r="G35" s="198">
        <v>0.92657752756274925</v>
      </c>
      <c r="H35" s="198">
        <v>0.7295331925873797</v>
      </c>
      <c r="I35" s="198"/>
      <c r="J35" s="198"/>
      <c r="K35" s="199"/>
    </row>
    <row r="36" spans="2:11">
      <c r="B36" s="73" t="s">
        <v>140</v>
      </c>
      <c r="C36" s="198">
        <v>0.93632323506462667</v>
      </c>
      <c r="D36" s="198">
        <v>0.69065426858028434</v>
      </c>
      <c r="E36" s="198">
        <v>0.63627072824976105</v>
      </c>
      <c r="F36" s="198">
        <v>0.62942308319472984</v>
      </c>
      <c r="G36" s="198">
        <v>0.6041774555498014</v>
      </c>
      <c r="H36" s="198">
        <v>0.36442449699829299</v>
      </c>
      <c r="I36" s="198">
        <v>0.46332046332046328</v>
      </c>
      <c r="J36" s="198">
        <v>0.68526204034359617</v>
      </c>
      <c r="K36" s="199"/>
    </row>
    <row r="37" spans="2:11">
      <c r="B37" s="73" t="s">
        <v>19</v>
      </c>
      <c r="C37" s="198">
        <v>1.4207608193439087</v>
      </c>
      <c r="D37" s="198">
        <v>1.4670978346864942</v>
      </c>
      <c r="E37" s="198">
        <v>1.8909899888765296</v>
      </c>
      <c r="F37" s="198">
        <v>1.7692443788029137</v>
      </c>
      <c r="G37" s="198">
        <v>2.5131894484412469</v>
      </c>
      <c r="H37" s="198">
        <v>4.2323543380674415</v>
      </c>
      <c r="I37" s="198">
        <v>4.3357693309432976</v>
      </c>
      <c r="J37" s="198">
        <v>5.5311028317452093</v>
      </c>
      <c r="K37" s="199"/>
    </row>
    <row r="38" spans="2:11">
      <c r="B38" s="73" t="s">
        <v>185</v>
      </c>
      <c r="C38" s="198">
        <v>5.1733789489675086</v>
      </c>
      <c r="D38" s="198">
        <v>4.206542741745559</v>
      </c>
      <c r="E38" s="198">
        <v>3.7788346698948438</v>
      </c>
      <c r="F38" s="198">
        <v>3.5703731299479426</v>
      </c>
      <c r="G38" s="198">
        <v>2.7516041703174516</v>
      </c>
      <c r="H38" s="198">
        <v>2.5144667720591753</v>
      </c>
      <c r="I38" s="198">
        <v>2.5908867062444698</v>
      </c>
      <c r="J38" s="198">
        <v>3.1135955198380039</v>
      </c>
      <c r="K38" s="199"/>
    </row>
    <row r="39" spans="2:11">
      <c r="B39" s="73" t="s">
        <v>148</v>
      </c>
      <c r="C39" s="198">
        <v>1.218780453999609</v>
      </c>
      <c r="D39" s="198">
        <v>0.85546720301160051</v>
      </c>
      <c r="E39" s="198">
        <v>0.8176765747240855</v>
      </c>
      <c r="F39" s="198">
        <v>0.92440562826212369</v>
      </c>
      <c r="G39" s="198">
        <v>0.88983798715702611</v>
      </c>
      <c r="H39" s="198">
        <v>0.66692067902036756</v>
      </c>
      <c r="I39" s="198">
        <v>0.65568913202122348</v>
      </c>
      <c r="J39" s="198">
        <v>0.66696444494258189</v>
      </c>
      <c r="K39" s="199"/>
    </row>
    <row r="40" spans="2:11">
      <c r="B40" s="73" t="s">
        <v>147</v>
      </c>
      <c r="C40" s="198">
        <v>2.7507733097657976</v>
      </c>
      <c r="D40" s="198">
        <v>1.9538968166849615</v>
      </c>
      <c r="E40" s="198">
        <v>2.3763107199298643</v>
      </c>
      <c r="F40" s="198">
        <v>3.9277297721916731</v>
      </c>
      <c r="G40" s="198">
        <v>3.3499692349764132</v>
      </c>
      <c r="H40" s="198">
        <v>4.0231844527787253</v>
      </c>
      <c r="I40" s="198">
        <v>3.6223807400802497</v>
      </c>
      <c r="J40" s="198">
        <v>2.7446780024099611</v>
      </c>
      <c r="K40" s="199"/>
    </row>
    <row r="41" spans="2:11">
      <c r="B41" s="73" t="s">
        <v>150</v>
      </c>
      <c r="C41" s="198">
        <v>4.1817022697604758</v>
      </c>
      <c r="D41" s="198">
        <v>3.3815304413717797</v>
      </c>
      <c r="E41" s="198">
        <v>2.6161870723790419</v>
      </c>
      <c r="F41" s="198">
        <v>2.3084747154975038</v>
      </c>
      <c r="G41" s="198">
        <v>2.7825986486584071</v>
      </c>
      <c r="H41" s="198">
        <v>2.1384375453503477</v>
      </c>
      <c r="I41" s="198">
        <v>2.1364339035534492</v>
      </c>
      <c r="J41" s="198">
        <v>2.1032255145858691</v>
      </c>
      <c r="K41" s="199"/>
    </row>
    <row r="42" spans="2:11">
      <c r="B42" s="73" t="s">
        <v>16</v>
      </c>
      <c r="C42" s="198">
        <v>0.1566677964825067</v>
      </c>
      <c r="D42" s="198">
        <v>0.20246187597548096</v>
      </c>
      <c r="E42" s="198">
        <v>0.29160553778558079</v>
      </c>
      <c r="F42" s="198">
        <v>0.25690989974504319</v>
      </c>
      <c r="G42" s="198">
        <v>0.20937339443274658</v>
      </c>
      <c r="H42" s="198">
        <v>0.27150015640769881</v>
      </c>
      <c r="I42" s="198">
        <v>0.26523440090179695</v>
      </c>
      <c r="J42" s="198">
        <v>0.20772452619024742</v>
      </c>
      <c r="K42" s="199"/>
    </row>
    <row r="43" spans="2:11">
      <c r="B43" s="73" t="s">
        <v>15</v>
      </c>
      <c r="C43" s="198"/>
      <c r="D43" s="198"/>
      <c r="E43" s="198"/>
      <c r="F43" s="198"/>
      <c r="G43" s="198"/>
      <c r="H43" s="198"/>
      <c r="I43" s="198">
        <v>0.75768238329814686</v>
      </c>
      <c r="J43" s="198">
        <v>0.72685185185185186</v>
      </c>
      <c r="K43" s="199"/>
    </row>
    <row r="44" spans="2:11">
      <c r="B44" s="73" t="s">
        <v>9</v>
      </c>
      <c r="C44" s="198">
        <v>0.71150552701229952</v>
      </c>
      <c r="D44" s="198">
        <v>0.46236675924345627</v>
      </c>
      <c r="E44" s="198">
        <v>0.5863646940200109</v>
      </c>
      <c r="F44" s="198">
        <v>0.43033872228807785</v>
      </c>
      <c r="G44" s="198">
        <v>0.34409385275560539</v>
      </c>
      <c r="H44" s="198">
        <v>0.26986166523047106</v>
      </c>
      <c r="I44" s="198">
        <v>0.34997791624065644</v>
      </c>
      <c r="J44" s="198">
        <v>0.3649272817498187</v>
      </c>
      <c r="K44" s="199"/>
    </row>
    <row r="45" spans="2:11">
      <c r="B45" s="73" t="s">
        <v>13</v>
      </c>
      <c r="C45" s="198">
        <v>2.4704168802263862</v>
      </c>
      <c r="D45" s="198">
        <v>1.4833364392036095</v>
      </c>
      <c r="E45" s="198">
        <v>1.4163065478222325</v>
      </c>
      <c r="F45" s="198">
        <v>1.2390663104878252</v>
      </c>
      <c r="G45" s="198">
        <v>1.3727439358606883</v>
      </c>
      <c r="H45" s="198">
        <v>1.7843215452529089</v>
      </c>
      <c r="I45" s="198">
        <v>1.8164734434085148</v>
      </c>
      <c r="J45" s="198">
        <v>1.6760269971217252</v>
      </c>
      <c r="K45" s="199"/>
    </row>
    <row r="46" spans="2:11">
      <c r="B46" s="73" t="s">
        <v>10</v>
      </c>
      <c r="C46" s="198">
        <v>1.0731920441621128</v>
      </c>
      <c r="D46" s="198">
        <v>1.2309276279226988</v>
      </c>
      <c r="E46" s="198">
        <v>0.81898465637179929</v>
      </c>
      <c r="F46" s="198">
        <v>1.0622032739645979</v>
      </c>
      <c r="G46" s="198">
        <v>1.0216956324104793</v>
      </c>
      <c r="H46" s="198">
        <v>1.6815450015275297</v>
      </c>
      <c r="I46" s="198">
        <v>1.1458264250784234</v>
      </c>
      <c r="J46" s="198">
        <v>1.0364684256629415</v>
      </c>
      <c r="K46" s="199"/>
    </row>
    <row r="47" spans="2:11">
      <c r="B47" s="73" t="s">
        <v>149</v>
      </c>
      <c r="C47" s="198"/>
      <c r="D47" s="198"/>
      <c r="E47" s="198">
        <v>0</v>
      </c>
      <c r="F47" s="198">
        <v>0</v>
      </c>
      <c r="G47" s="198">
        <v>0.49726504226752855</v>
      </c>
      <c r="H47" s="198">
        <v>0</v>
      </c>
      <c r="I47" s="198">
        <v>0.12616704516780217</v>
      </c>
      <c r="J47" s="198">
        <v>0.27374760470845877</v>
      </c>
      <c r="K47" s="199"/>
    </row>
    <row r="48" spans="2:11">
      <c r="B48" s="73" t="s">
        <v>138</v>
      </c>
      <c r="C48" s="198">
        <v>1.6017555947149285</v>
      </c>
      <c r="D48" s="198">
        <v>2.0255083476581253</v>
      </c>
      <c r="E48" s="198">
        <v>1.6241878095552906</v>
      </c>
      <c r="F48" s="198">
        <v>1.756442620343889</v>
      </c>
      <c r="G48" s="198">
        <v>1.7655078176654682</v>
      </c>
      <c r="H48" s="198">
        <v>1.7597087848409565</v>
      </c>
      <c r="I48" s="198">
        <v>1.5779606331373284</v>
      </c>
      <c r="J48" s="198">
        <v>1.5442138717517291</v>
      </c>
      <c r="K48" s="199"/>
    </row>
    <row r="49" spans="2:11">
      <c r="B49" s="73" t="s">
        <v>14</v>
      </c>
      <c r="C49" s="198">
        <v>1.4107626539605491</v>
      </c>
      <c r="D49" s="198">
        <v>1.4786011468281417</v>
      </c>
      <c r="E49" s="198">
        <v>1.2549149251278426</v>
      </c>
      <c r="F49" s="198">
        <v>1.1665862960105631</v>
      </c>
      <c r="G49" s="198">
        <v>1.2291892545954357</v>
      </c>
      <c r="H49" s="198">
        <v>1.1099739732901501</v>
      </c>
      <c r="I49" s="198">
        <v>1.1970691067479062</v>
      </c>
      <c r="J49" s="198">
        <v>1.385068692045514</v>
      </c>
      <c r="K49" s="199"/>
    </row>
    <row r="50" spans="2:11">
      <c r="B50" s="73" t="s">
        <v>11</v>
      </c>
      <c r="C50" s="198">
        <v>13.948371404929665</v>
      </c>
      <c r="D50" s="198">
        <v>12.543153978863636</v>
      </c>
      <c r="E50" s="198">
        <v>10.674117239552558</v>
      </c>
      <c r="F50" s="198">
        <v>7.7076291144472773</v>
      </c>
      <c r="G50" s="198">
        <v>5.7314817732221321</v>
      </c>
      <c r="H50" s="198">
        <v>6.1069872471390072</v>
      </c>
      <c r="I50" s="198">
        <v>4.7050077156384829</v>
      </c>
      <c r="J50" s="198">
        <v>5.1603543605602882</v>
      </c>
      <c r="K50" s="199"/>
    </row>
    <row r="51" spans="2:11">
      <c r="B51" s="73" t="s">
        <v>8</v>
      </c>
      <c r="C51" s="198">
        <v>0.79703454842860411</v>
      </c>
      <c r="D51" s="198">
        <v>0.72491036654202279</v>
      </c>
      <c r="E51" s="198">
        <v>0.73461067023155746</v>
      </c>
      <c r="F51" s="198">
        <v>0.59972863489795791</v>
      </c>
      <c r="G51" s="198">
        <v>0.49607318846667497</v>
      </c>
      <c r="H51" s="198">
        <v>0.3783740683379842</v>
      </c>
      <c r="I51" s="198">
        <v>0.40483586761422508</v>
      </c>
      <c r="J51" s="198">
        <v>0.36298110774984971</v>
      </c>
      <c r="K51" s="199"/>
    </row>
    <row r="52" spans="2:11">
      <c r="B52" s="73" t="s">
        <v>182</v>
      </c>
      <c r="C52" s="198">
        <v>2.8528217777749356</v>
      </c>
      <c r="D52" s="198">
        <v>3.143346688741961</v>
      </c>
      <c r="E52" s="198">
        <v>2.3334642843185853</v>
      </c>
      <c r="F52" s="198">
        <v>2.3649687691300514</v>
      </c>
      <c r="G52" s="198">
        <v>1.9038015942689563</v>
      </c>
      <c r="H52" s="198">
        <v>1.8857200371354552</v>
      </c>
      <c r="I52" s="198">
        <v>1.7887489780703965</v>
      </c>
      <c r="J52" s="198">
        <v>1.5936678456304048</v>
      </c>
      <c r="K52" s="199"/>
    </row>
    <row r="53" spans="2:11">
      <c r="B53" s="73" t="s">
        <v>139</v>
      </c>
      <c r="C53" s="198"/>
      <c r="D53" s="198"/>
      <c r="E53" s="198"/>
      <c r="F53" s="198">
        <v>1.0149930704296333</v>
      </c>
      <c r="G53" s="198">
        <v>0.98506402423296924</v>
      </c>
      <c r="H53" s="198">
        <v>0.8354390105122822</v>
      </c>
      <c r="I53" s="198">
        <v>0.69034329451209619</v>
      </c>
      <c r="J53" s="198"/>
      <c r="K53" s="199"/>
    </row>
    <row r="54" spans="2:11">
      <c r="B54" s="73" t="s">
        <v>141</v>
      </c>
      <c r="C54" s="198"/>
      <c r="D54" s="198"/>
      <c r="E54" s="198"/>
      <c r="F54" s="198">
        <v>0.99463154002116771</v>
      </c>
      <c r="G54" s="198">
        <v>0.99400411619653239</v>
      </c>
      <c r="H54" s="198">
        <v>0.85528024682754378</v>
      </c>
      <c r="I54" s="198">
        <v>0.58574928670852988</v>
      </c>
      <c r="J54" s="198"/>
      <c r="K54" s="199"/>
    </row>
    <row r="55" spans="2:11">
      <c r="B55" s="73" t="s">
        <v>142</v>
      </c>
      <c r="C55" s="198"/>
      <c r="D55" s="198"/>
      <c r="E55" s="198"/>
      <c r="F55" s="198">
        <v>0.84224658193539403</v>
      </c>
      <c r="G55" s="198">
        <v>1.0970027866392627</v>
      </c>
      <c r="H55" s="198">
        <v>1.3683668729678498</v>
      </c>
      <c r="I55" s="198">
        <v>1.1612287683442761</v>
      </c>
      <c r="J55" s="198"/>
      <c r="K55" s="199"/>
    </row>
    <row r="56" spans="2:11">
      <c r="B56" s="73" t="s">
        <v>6</v>
      </c>
      <c r="C56" s="198">
        <v>1.9658862898887124</v>
      </c>
      <c r="D56" s="198">
        <v>2.2201311618996411</v>
      </c>
      <c r="E56" s="198">
        <v>2.2001204525768729</v>
      </c>
      <c r="F56" s="198">
        <v>2.3197495347801569</v>
      </c>
      <c r="G56" s="198">
        <v>1.8340354988952101</v>
      </c>
      <c r="H56" s="198">
        <v>1.657132699890117</v>
      </c>
      <c r="I56" s="198">
        <v>1.5805472102055436</v>
      </c>
      <c r="J56" s="198">
        <v>1.6384309330614941</v>
      </c>
      <c r="K56" s="199"/>
    </row>
    <row r="57" spans="2:11" ht="14.4" thickBot="1">
      <c r="B57" s="74" t="s">
        <v>181</v>
      </c>
      <c r="C57" s="200">
        <v>2.650938634269111</v>
      </c>
      <c r="D57" s="200">
        <v>2.7809045269145334</v>
      </c>
      <c r="E57" s="200">
        <v>2.6549643444871092</v>
      </c>
      <c r="F57" s="200">
        <v>2.4755950130213185</v>
      </c>
      <c r="G57" s="200">
        <v>2.3562844370405953</v>
      </c>
      <c r="H57" s="200">
        <v>2.0373839938392782</v>
      </c>
      <c r="I57" s="200">
        <v>1.8469502420527351</v>
      </c>
      <c r="J57" s="200">
        <v>2.0465572059285613</v>
      </c>
      <c r="K57" s="201"/>
    </row>
    <row r="58" spans="2:11" ht="14.4" thickBot="1"/>
    <row r="59" spans="2:11">
      <c r="B59" s="279"/>
      <c r="C59" s="278" t="s">
        <v>178</v>
      </c>
      <c r="D59" s="271"/>
      <c r="E59" s="271"/>
      <c r="F59" s="278"/>
      <c r="G59" s="271"/>
      <c r="H59" s="271"/>
      <c r="I59" s="278"/>
      <c r="J59" s="271"/>
      <c r="K59" s="272"/>
    </row>
    <row r="60" spans="2:11">
      <c r="B60" s="273"/>
      <c r="C60" s="274">
        <v>2006</v>
      </c>
      <c r="D60" s="274">
        <v>2007</v>
      </c>
      <c r="E60" s="274">
        <v>2008</v>
      </c>
      <c r="F60" s="274">
        <v>2009</v>
      </c>
      <c r="G60" s="274">
        <v>2010</v>
      </c>
      <c r="H60" s="274">
        <v>2011</v>
      </c>
      <c r="I60" s="274">
        <v>2012</v>
      </c>
      <c r="J60" s="274">
        <v>2013</v>
      </c>
      <c r="K60" s="275">
        <v>2014</v>
      </c>
    </row>
    <row r="61" spans="2:11">
      <c r="B61" s="73" t="s">
        <v>22</v>
      </c>
      <c r="C61" s="198"/>
      <c r="D61" s="198"/>
      <c r="E61" s="198"/>
      <c r="F61" s="198"/>
      <c r="G61" s="198"/>
      <c r="H61" s="198"/>
      <c r="I61" s="198"/>
      <c r="J61" s="198">
        <v>0.35880629487935428</v>
      </c>
      <c r="K61" s="199"/>
    </row>
    <row r="62" spans="2:11">
      <c r="B62" s="73" t="s">
        <v>188</v>
      </c>
      <c r="C62" s="198">
        <v>0.48601416923679014</v>
      </c>
      <c r="D62" s="198">
        <v>0.48761955776545063</v>
      </c>
      <c r="E62" s="198">
        <v>0.50562581224605418</v>
      </c>
      <c r="F62" s="198">
        <v>0.37797992776167949</v>
      </c>
      <c r="G62" s="198">
        <v>0.28884483638917585</v>
      </c>
      <c r="H62" s="198">
        <v>0.36759100438345721</v>
      </c>
      <c r="I62" s="198">
        <v>0.47671065920844152</v>
      </c>
      <c r="J62" s="198">
        <v>0.43844595938169578</v>
      </c>
      <c r="K62" s="199"/>
    </row>
    <row r="63" spans="2:11">
      <c r="B63" s="73" t="s">
        <v>20</v>
      </c>
      <c r="C63" s="198">
        <v>0.50654903426922004</v>
      </c>
      <c r="D63" s="198">
        <v>0.47341799486715225</v>
      </c>
      <c r="E63" s="198">
        <v>1.622674959524699</v>
      </c>
      <c r="F63" s="198">
        <v>0.67525657946931505</v>
      </c>
      <c r="G63" s="198">
        <v>0.55875163445852127</v>
      </c>
      <c r="H63" s="198">
        <v>0.57214328683767468</v>
      </c>
      <c r="I63" s="198">
        <v>0.66781188355425802</v>
      </c>
      <c r="J63" s="198">
        <v>0.51838994371881497</v>
      </c>
      <c r="K63" s="199"/>
    </row>
    <row r="64" spans="2:11">
      <c r="B64" s="73" t="s">
        <v>187</v>
      </c>
      <c r="C64" s="198">
        <v>0.31433189225453378</v>
      </c>
      <c r="D64" s="198">
        <v>0.18531550551254988</v>
      </c>
      <c r="E64" s="198">
        <v>0.15482054890921887</v>
      </c>
      <c r="F64" s="198">
        <v>0.27914614121510672</v>
      </c>
      <c r="G64" s="198">
        <v>0.22050199390100866</v>
      </c>
      <c r="H64" s="198">
        <v>0.35186488388458831</v>
      </c>
      <c r="I64" s="198"/>
      <c r="J64" s="198"/>
      <c r="K64" s="199"/>
    </row>
    <row r="65" spans="2:11">
      <c r="B65" s="73" t="s">
        <v>140</v>
      </c>
      <c r="C65" s="198">
        <v>0.42405943617057368</v>
      </c>
      <c r="D65" s="198">
        <v>0.44134492284886462</v>
      </c>
      <c r="E65" s="198">
        <v>0.50769788678996464</v>
      </c>
      <c r="F65" s="198">
        <v>0.3652610638228484</v>
      </c>
      <c r="G65" s="198">
        <v>0.24934307689356888</v>
      </c>
      <c r="H65" s="198">
        <v>0.310080493059951</v>
      </c>
      <c r="I65" s="198">
        <v>0.43114543114543119</v>
      </c>
      <c r="J65" s="198">
        <v>0.38928031399800533</v>
      </c>
      <c r="K65" s="199"/>
    </row>
    <row r="66" spans="2:11">
      <c r="B66" s="73" t="s">
        <v>19</v>
      </c>
      <c r="C66" s="198">
        <v>0.28877252425689204</v>
      </c>
      <c r="D66" s="198">
        <v>0.38021645453916997</v>
      </c>
      <c r="E66" s="198">
        <v>0.69809366729316091</v>
      </c>
      <c r="F66" s="198">
        <v>0.4769267455903507</v>
      </c>
      <c r="G66" s="198">
        <v>0.40287769784172661</v>
      </c>
      <c r="H66" s="198">
        <v>0.48260330008732821</v>
      </c>
      <c r="I66" s="198">
        <v>0.58218810804185628</v>
      </c>
      <c r="J66" s="198">
        <v>0.75043199576708419</v>
      </c>
      <c r="K66" s="199"/>
    </row>
    <row r="67" spans="2:11">
      <c r="B67" s="73" t="s">
        <v>185</v>
      </c>
      <c r="C67" s="198">
        <v>0.67459252183841545</v>
      </c>
      <c r="D67" s="198">
        <v>0.64306215679314571</v>
      </c>
      <c r="E67" s="198">
        <v>0.60477590313032414</v>
      </c>
      <c r="F67" s="198">
        <v>0.53234965702635384</v>
      </c>
      <c r="G67" s="198">
        <v>0.48707257855951924</v>
      </c>
      <c r="H67" s="198">
        <v>0.42906920273284077</v>
      </c>
      <c r="I67" s="198">
        <v>0.58426274448207527</v>
      </c>
      <c r="J67" s="198">
        <v>0.66088072969240319</v>
      </c>
      <c r="K67" s="199"/>
    </row>
    <row r="68" spans="2:11">
      <c r="B68" s="73" t="s">
        <v>148</v>
      </c>
      <c r="C68" s="198">
        <v>0.31576977279766194</v>
      </c>
      <c r="D68" s="198">
        <v>0.22248821924879078</v>
      </c>
      <c r="E68" s="198">
        <v>0.22816267308452146</v>
      </c>
      <c r="F68" s="198">
        <v>0.19290973907038286</v>
      </c>
      <c r="G68" s="198">
        <v>0.20684830403211574</v>
      </c>
      <c r="H68" s="198">
        <v>0.20903483969295106</v>
      </c>
      <c r="I68" s="198">
        <v>0.28586948768456688</v>
      </c>
      <c r="J68" s="198">
        <v>0.19710786990438889</v>
      </c>
      <c r="K68" s="199"/>
    </row>
    <row r="69" spans="2:11">
      <c r="B69" s="73" t="s">
        <v>147</v>
      </c>
      <c r="C69" s="198">
        <v>0.75121520106053918</v>
      </c>
      <c r="D69" s="198">
        <v>0.65861690450054888</v>
      </c>
      <c r="E69" s="198">
        <v>0.74980678056039407</v>
      </c>
      <c r="F69" s="198">
        <v>0.46010548759959602</v>
      </c>
      <c r="G69" s="198">
        <v>0.56972265900959407</v>
      </c>
      <c r="H69" s="198">
        <v>0.37504261847937265</v>
      </c>
      <c r="I69" s="198">
        <v>0.63530985287561303</v>
      </c>
      <c r="J69" s="198">
        <v>0.45744633373499355</v>
      </c>
      <c r="K69" s="199"/>
    </row>
    <row r="70" spans="2:11">
      <c r="B70" s="73" t="s">
        <v>150</v>
      </c>
      <c r="C70" s="198">
        <v>0.77756752107345606</v>
      </c>
      <c r="D70" s="198">
        <v>0.68967822782681465</v>
      </c>
      <c r="E70" s="198">
        <v>0.76697210854115661</v>
      </c>
      <c r="F70" s="198">
        <v>0.58104465628168467</v>
      </c>
      <c r="G70" s="198">
        <v>0.57770214158998079</v>
      </c>
      <c r="H70" s="198">
        <v>0.40937746241143314</v>
      </c>
      <c r="I70" s="198">
        <v>0.48821397311398484</v>
      </c>
      <c r="J70" s="198">
        <v>0.4174704228951574</v>
      </c>
      <c r="K70" s="199"/>
    </row>
    <row r="71" spans="2:11">
      <c r="B71" s="73" t="s">
        <v>16</v>
      </c>
      <c r="C71" s="198">
        <v>0.14311000640228974</v>
      </c>
      <c r="D71" s="198">
        <v>0.25232189020824863</v>
      </c>
      <c r="E71" s="198">
        <v>0.31729099966306717</v>
      </c>
      <c r="F71" s="198">
        <v>0.27193387049036738</v>
      </c>
      <c r="G71" s="198">
        <v>0.15146160448326351</v>
      </c>
      <c r="H71" s="198">
        <v>0.25084253581146082</v>
      </c>
      <c r="I71" s="198">
        <v>0.25317829176989709</v>
      </c>
      <c r="J71" s="198">
        <v>0.21902926230944456</v>
      </c>
      <c r="K71" s="199"/>
    </row>
    <row r="72" spans="2:11">
      <c r="B72" s="73" t="s">
        <v>15</v>
      </c>
      <c r="C72" s="198"/>
      <c r="D72" s="198"/>
      <c r="E72" s="198"/>
      <c r="F72" s="198"/>
      <c r="G72" s="198"/>
      <c r="H72" s="198"/>
      <c r="I72" s="198">
        <v>0.44804128547970912</v>
      </c>
      <c r="J72" s="198">
        <v>0.2476851851851852</v>
      </c>
      <c r="K72" s="199"/>
    </row>
    <row r="73" spans="2:11">
      <c r="B73" s="73" t="s">
        <v>9</v>
      </c>
      <c r="C73" s="198">
        <v>0.14479215319943953</v>
      </c>
      <c r="D73" s="198">
        <v>0.14119253386293462</v>
      </c>
      <c r="E73" s="198">
        <v>0.15822539362444737</v>
      </c>
      <c r="F73" s="198">
        <v>0.12610658528588364</v>
      </c>
      <c r="G73" s="198">
        <v>8.7952240390446218E-2</v>
      </c>
      <c r="H73" s="198">
        <v>0.13339752769915331</v>
      </c>
      <c r="I73" s="198">
        <v>0.22313002520146655</v>
      </c>
      <c r="J73" s="198">
        <v>0.14658166965683095</v>
      </c>
      <c r="K73" s="199"/>
    </row>
    <row r="74" spans="2:11">
      <c r="B74" s="73" t="s">
        <v>13</v>
      </c>
      <c r="C74" s="198">
        <v>0.50135547781554446</v>
      </c>
      <c r="D74" s="198">
        <v>0.53525253445815713</v>
      </c>
      <c r="E74" s="198">
        <v>0.64422277001636274</v>
      </c>
      <c r="F74" s="198">
        <v>0.54117900128140672</v>
      </c>
      <c r="G74" s="198">
        <v>0.43024103320714235</v>
      </c>
      <c r="H74" s="198">
        <v>0.51078844125048872</v>
      </c>
      <c r="I74" s="198">
        <v>0.56080364216613243</v>
      </c>
      <c r="J74" s="198">
        <v>0.72285723403550517</v>
      </c>
      <c r="K74" s="199"/>
    </row>
    <row r="75" spans="2:11">
      <c r="B75" s="73" t="s">
        <v>10</v>
      </c>
      <c r="C75" s="198">
        <v>0.50278787206302533</v>
      </c>
      <c r="D75" s="198">
        <v>0.50185630784659241</v>
      </c>
      <c r="E75" s="198">
        <v>0.55170993614150543</v>
      </c>
      <c r="F75" s="198">
        <v>0.51505950135053391</v>
      </c>
      <c r="G75" s="198">
        <v>0.33390967445930847</v>
      </c>
      <c r="H75" s="198">
        <v>0.40187073985455229</v>
      </c>
      <c r="I75" s="198">
        <v>0.39391699557016158</v>
      </c>
      <c r="J75" s="198">
        <v>0.42387784354842989</v>
      </c>
      <c r="K75" s="199"/>
    </row>
    <row r="76" spans="2:11">
      <c r="B76" s="73" t="s">
        <v>149</v>
      </c>
      <c r="C76" s="198"/>
      <c r="D76" s="198"/>
      <c r="E76" s="198">
        <v>0</v>
      </c>
      <c r="F76" s="198">
        <v>0</v>
      </c>
      <c r="G76" s="198">
        <v>0</v>
      </c>
      <c r="H76" s="198">
        <v>0.19708316909735907</v>
      </c>
      <c r="I76" s="198">
        <v>0.50466818067120867</v>
      </c>
      <c r="J76" s="198">
        <v>0.27374760470845877</v>
      </c>
      <c r="K76" s="199"/>
    </row>
    <row r="77" spans="2:11">
      <c r="B77" s="73" t="s">
        <v>138</v>
      </c>
      <c r="C77" s="198">
        <v>0.31441572014434249</v>
      </c>
      <c r="D77" s="198">
        <v>0.31529139373923654</v>
      </c>
      <c r="E77" s="198">
        <v>0.42400337966992607</v>
      </c>
      <c r="F77" s="198">
        <v>0.39955473620197657</v>
      </c>
      <c r="G77" s="198">
        <v>0.3069763927282802</v>
      </c>
      <c r="H77" s="198">
        <v>0.39328291363801404</v>
      </c>
      <c r="I77" s="198">
        <v>0.39371512850381279</v>
      </c>
      <c r="J77" s="198">
        <v>0.39484015703869879</v>
      </c>
      <c r="K77" s="199"/>
    </row>
    <row r="78" spans="2:11">
      <c r="B78" s="73" t="s">
        <v>14</v>
      </c>
      <c r="C78" s="198">
        <v>0.41415666651435762</v>
      </c>
      <c r="D78" s="198">
        <v>0.30955093793934191</v>
      </c>
      <c r="E78" s="198">
        <v>0.38338214161199907</v>
      </c>
      <c r="F78" s="198">
        <v>0.36484478769111939</v>
      </c>
      <c r="G78" s="198">
        <v>0.31105432127778676</v>
      </c>
      <c r="H78" s="198">
        <v>0.36214653096802951</v>
      </c>
      <c r="I78" s="198">
        <v>0.472711907574563</v>
      </c>
      <c r="J78" s="198">
        <v>0.41018476321164343</v>
      </c>
      <c r="K78" s="199"/>
    </row>
    <row r="79" spans="2:11">
      <c r="B79" s="73" t="s">
        <v>11</v>
      </c>
      <c r="C79" s="198">
        <v>1.5445951706326322</v>
      </c>
      <c r="D79" s="198">
        <v>1.2238738651986807</v>
      </c>
      <c r="E79" s="198">
        <v>1.5147771959493876</v>
      </c>
      <c r="F79" s="198">
        <v>0.97913344785921053</v>
      </c>
      <c r="G79" s="198">
        <v>0.82990857332414647</v>
      </c>
      <c r="H79" s="198">
        <v>0.76764794321056073</v>
      </c>
      <c r="I79" s="198">
        <v>0.87099057549269099</v>
      </c>
      <c r="J79" s="198">
        <v>0.83429785711416915</v>
      </c>
      <c r="K79" s="199"/>
    </row>
    <row r="80" spans="2:11">
      <c r="B80" s="73" t="s">
        <v>8</v>
      </c>
      <c r="C80" s="198">
        <v>0.2009493164523026</v>
      </c>
      <c r="D80" s="198">
        <v>0.17124433472655232</v>
      </c>
      <c r="E80" s="198">
        <v>0.21802244844301422</v>
      </c>
      <c r="F80" s="198">
        <v>0.18607497438010459</v>
      </c>
      <c r="G80" s="198">
        <v>0.17706139499581391</v>
      </c>
      <c r="H80" s="198">
        <v>0.18593600584591927</v>
      </c>
      <c r="I80" s="198">
        <v>0.22527616851751867</v>
      </c>
      <c r="J80" s="198">
        <v>0.19888774334524573</v>
      </c>
      <c r="K80" s="199"/>
    </row>
    <row r="81" spans="2:11">
      <c r="B81" s="73" t="s">
        <v>182</v>
      </c>
      <c r="C81" s="198">
        <v>0.73322562885906317</v>
      </c>
      <c r="D81" s="198">
        <v>0.54182187605824583</v>
      </c>
      <c r="E81" s="198">
        <v>0.59339307714932732</v>
      </c>
      <c r="F81" s="198">
        <v>0.46768087546790227</v>
      </c>
      <c r="G81" s="198">
        <v>0.42121060676897465</v>
      </c>
      <c r="H81" s="198">
        <v>0.41060971796267398</v>
      </c>
      <c r="I81" s="198">
        <v>0.4245301447628913</v>
      </c>
      <c r="J81" s="198">
        <v>0.44000499488485195</v>
      </c>
      <c r="K81" s="199"/>
    </row>
    <row r="82" spans="2:11">
      <c r="B82" s="73" t="s">
        <v>139</v>
      </c>
      <c r="C82" s="198"/>
      <c r="D82" s="198"/>
      <c r="E82" s="198"/>
      <c r="F82" s="198">
        <v>0.38335223216160597</v>
      </c>
      <c r="G82" s="198">
        <v>0.28914487702635522</v>
      </c>
      <c r="H82" s="198">
        <v>0.31394028237708427</v>
      </c>
      <c r="I82" s="198">
        <v>0.33801445947128556</v>
      </c>
      <c r="J82" s="198"/>
      <c r="K82" s="199"/>
    </row>
    <row r="83" spans="2:11">
      <c r="B83" s="73" t="s">
        <v>141</v>
      </c>
      <c r="C83" s="198"/>
      <c r="D83" s="198"/>
      <c r="E83" s="198"/>
      <c r="F83" s="198">
        <v>0.43355733795794493</v>
      </c>
      <c r="G83" s="198">
        <v>0.3568219904295245</v>
      </c>
      <c r="H83" s="198">
        <v>0.24708096019462378</v>
      </c>
      <c r="I83" s="198">
        <v>0.44088655988814074</v>
      </c>
      <c r="J83" s="198"/>
      <c r="K83" s="199"/>
    </row>
    <row r="84" spans="2:11">
      <c r="B84" s="73" t="s">
        <v>142</v>
      </c>
      <c r="C84" s="198"/>
      <c r="D84" s="198"/>
      <c r="E84" s="198"/>
      <c r="F84" s="198">
        <v>0.4179569504341053</v>
      </c>
      <c r="G84" s="198">
        <v>0.52328293845436091</v>
      </c>
      <c r="H84" s="198">
        <v>0.43938385829242876</v>
      </c>
      <c r="I84" s="198">
        <v>0.55864519125751666</v>
      </c>
      <c r="J84" s="198"/>
      <c r="K84" s="199"/>
    </row>
    <row r="85" spans="2:11">
      <c r="B85" s="73" t="s">
        <v>6</v>
      </c>
      <c r="C85" s="198">
        <v>0.57098676664151504</v>
      </c>
      <c r="D85" s="198">
        <v>0.59688217833250057</v>
      </c>
      <c r="E85" s="198">
        <v>0.77566722607189265</v>
      </c>
      <c r="F85" s="198">
        <v>0.81529883284426696</v>
      </c>
      <c r="G85" s="198">
        <v>0.53495895454611653</v>
      </c>
      <c r="H85" s="198">
        <v>0.60678042789735631</v>
      </c>
      <c r="I85" s="198">
        <v>0.73399776343726408</v>
      </c>
      <c r="J85" s="198">
        <v>0.60617120879703956</v>
      </c>
      <c r="K85" s="199"/>
    </row>
    <row r="86" spans="2:11" ht="14.4" thickBot="1">
      <c r="B86" s="74" t="s">
        <v>181</v>
      </c>
      <c r="C86" s="200">
        <v>0.49856219370788829</v>
      </c>
      <c r="D86" s="200">
        <v>0.62187830359473906</v>
      </c>
      <c r="E86" s="200">
        <v>0.9168712620294085</v>
      </c>
      <c r="F86" s="200">
        <v>0.55152874010086861</v>
      </c>
      <c r="G86" s="200">
        <v>0.46226717551560365</v>
      </c>
      <c r="H86" s="200">
        <v>0.44415993592167446</v>
      </c>
      <c r="I86" s="200">
        <v>0.51275769695743179</v>
      </c>
      <c r="J86" s="200">
        <v>0.59264308804967802</v>
      </c>
      <c r="K86" s="201"/>
    </row>
    <row r="87" spans="2:11" ht="14.4" thickBot="1"/>
    <row r="88" spans="2:11">
      <c r="B88" s="279"/>
      <c r="C88" s="278" t="s">
        <v>180</v>
      </c>
      <c r="D88" s="271"/>
      <c r="E88" s="271"/>
      <c r="F88" s="278"/>
      <c r="G88" s="271"/>
      <c r="H88" s="271"/>
      <c r="I88" s="278"/>
      <c r="J88" s="271"/>
      <c r="K88" s="272"/>
    </row>
    <row r="89" spans="2:11">
      <c r="B89" s="273"/>
      <c r="C89" s="274">
        <v>2006</v>
      </c>
      <c r="D89" s="274">
        <v>2007</v>
      </c>
      <c r="E89" s="274">
        <v>2008</v>
      </c>
      <c r="F89" s="274">
        <v>2009</v>
      </c>
      <c r="G89" s="274">
        <v>2010</v>
      </c>
      <c r="H89" s="274">
        <v>2011</v>
      </c>
      <c r="I89" s="274">
        <v>2012</v>
      </c>
      <c r="J89" s="274">
        <v>2013</v>
      </c>
      <c r="K89" s="275">
        <v>2014</v>
      </c>
    </row>
    <row r="90" spans="2:11">
      <c r="B90" s="73" t="s">
        <v>22</v>
      </c>
      <c r="C90" s="202"/>
      <c r="D90" s="202"/>
      <c r="E90" s="202"/>
      <c r="F90" s="202"/>
      <c r="G90" s="202"/>
      <c r="H90" s="202"/>
      <c r="I90" s="202"/>
      <c r="J90" s="202">
        <v>3500496</v>
      </c>
      <c r="K90" s="203"/>
    </row>
    <row r="91" spans="2:11">
      <c r="B91" s="73" t="s">
        <v>188</v>
      </c>
      <c r="C91" s="202">
        <v>4236502</v>
      </c>
      <c r="D91" s="202">
        <v>4122066</v>
      </c>
      <c r="E91" s="202">
        <v>4137447</v>
      </c>
      <c r="F91" s="202">
        <v>4121912</v>
      </c>
      <c r="G91" s="202">
        <v>4171790</v>
      </c>
      <c r="H91" s="202">
        <v>4197600</v>
      </c>
      <c r="I91" s="202">
        <v>4296107</v>
      </c>
      <c r="J91" s="202">
        <v>4294714</v>
      </c>
      <c r="K91" s="203"/>
    </row>
    <row r="92" spans="2:11">
      <c r="B92" s="73" t="s">
        <v>20</v>
      </c>
      <c r="C92" s="202">
        <v>1064062.832096</v>
      </c>
      <c r="D92" s="202">
        <v>1083609</v>
      </c>
      <c r="E92" s="202">
        <v>1092024</v>
      </c>
      <c r="F92" s="202">
        <v>1109208</v>
      </c>
      <c r="G92" s="202">
        <v>1136462</v>
      </c>
      <c r="H92" s="202">
        <v>1155305.0000000005</v>
      </c>
      <c r="I92" s="202">
        <v>1200937</v>
      </c>
      <c r="J92" s="202">
        <v>1240379</v>
      </c>
      <c r="K92" s="203"/>
    </row>
    <row r="93" spans="2:11">
      <c r="B93" s="73" t="s">
        <v>187</v>
      </c>
      <c r="C93" s="202">
        <v>426301</v>
      </c>
      <c r="D93" s="202">
        <v>426299.99999999988</v>
      </c>
      <c r="E93" s="202">
        <v>426299.99999999994</v>
      </c>
      <c r="F93" s="202">
        <v>426299.99999999994</v>
      </c>
      <c r="G93" s="202">
        <v>426300</v>
      </c>
      <c r="H93" s="202">
        <v>426300</v>
      </c>
      <c r="I93" s="202"/>
      <c r="J93" s="202"/>
      <c r="K93" s="203"/>
    </row>
    <row r="94" spans="2:11">
      <c r="B94" s="73" t="s">
        <v>140</v>
      </c>
      <c r="C94" s="202">
        <v>294770</v>
      </c>
      <c r="D94" s="202">
        <v>296820</v>
      </c>
      <c r="E94" s="202">
        <v>303330</v>
      </c>
      <c r="F94" s="202">
        <v>306630</v>
      </c>
      <c r="G94" s="202">
        <v>312822</v>
      </c>
      <c r="H94" s="202">
        <v>312822</v>
      </c>
      <c r="I94" s="202">
        <v>310800</v>
      </c>
      <c r="J94" s="202">
        <v>310830</v>
      </c>
      <c r="K94" s="203"/>
    </row>
    <row r="95" spans="2:11">
      <c r="B95" s="73" t="s">
        <v>19</v>
      </c>
      <c r="C95" s="202">
        <v>259720</v>
      </c>
      <c r="D95" s="202">
        <v>260378</v>
      </c>
      <c r="E95" s="202">
        <v>260710</v>
      </c>
      <c r="F95" s="202">
        <v>259998</v>
      </c>
      <c r="G95" s="202">
        <v>260625</v>
      </c>
      <c r="H95" s="202">
        <v>261084</v>
      </c>
      <c r="I95" s="202">
        <v>261084</v>
      </c>
      <c r="J95" s="202">
        <v>262515.45924375003</v>
      </c>
      <c r="K95" s="203"/>
    </row>
    <row r="96" spans="2:11">
      <c r="B96" s="73" t="s">
        <v>185</v>
      </c>
      <c r="C96" s="202">
        <v>2883222</v>
      </c>
      <c r="D96" s="202">
        <v>2946838</v>
      </c>
      <c r="E96" s="202">
        <v>2956467</v>
      </c>
      <c r="F96" s="202">
        <v>2947311</v>
      </c>
      <c r="G96" s="202">
        <v>2950279</v>
      </c>
      <c r="H96" s="202">
        <v>2969218</v>
      </c>
      <c r="I96" s="202">
        <v>2950727.247769759</v>
      </c>
      <c r="J96" s="202">
        <v>2950608.0483048698</v>
      </c>
      <c r="K96" s="203"/>
    </row>
    <row r="97" spans="2:11">
      <c r="B97" s="73" t="s">
        <v>148</v>
      </c>
      <c r="C97" s="202">
        <v>1760776.5147181205</v>
      </c>
      <c r="D97" s="202">
        <v>1797848</v>
      </c>
      <c r="E97" s="202">
        <v>1779432.1678971555</v>
      </c>
      <c r="F97" s="202">
        <v>1793584.9256100147</v>
      </c>
      <c r="G97" s="202">
        <v>1793584.9256100147</v>
      </c>
      <c r="H97" s="202">
        <v>1808311</v>
      </c>
      <c r="I97" s="202">
        <v>1822510</v>
      </c>
      <c r="J97" s="202">
        <v>1811191</v>
      </c>
      <c r="K97" s="203"/>
    </row>
    <row r="98" spans="2:11">
      <c r="B98" s="73" t="s">
        <v>147</v>
      </c>
      <c r="C98" s="202">
        <v>90520</v>
      </c>
      <c r="D98" s="202">
        <v>91100</v>
      </c>
      <c r="E98" s="202">
        <v>86689</v>
      </c>
      <c r="F98" s="202">
        <v>89110</v>
      </c>
      <c r="G98" s="202">
        <v>87762</v>
      </c>
      <c r="H98" s="202">
        <v>87990</v>
      </c>
      <c r="I98" s="202">
        <v>89720</v>
      </c>
      <c r="J98" s="202">
        <v>89628</v>
      </c>
      <c r="K98" s="203"/>
    </row>
    <row r="99" spans="2:11">
      <c r="B99" s="73" t="s">
        <v>150</v>
      </c>
      <c r="C99" s="202">
        <v>2470525</v>
      </c>
      <c r="D99" s="202">
        <v>2467817.4999999995</v>
      </c>
      <c r="E99" s="202">
        <v>2499439</v>
      </c>
      <c r="F99" s="202">
        <v>2483458</v>
      </c>
      <c r="G99" s="202">
        <v>2492634</v>
      </c>
      <c r="H99" s="202">
        <v>2501359</v>
      </c>
      <c r="I99" s="202">
        <v>2511194</v>
      </c>
      <c r="J99" s="202">
        <v>2519939</v>
      </c>
      <c r="K99" s="203"/>
    </row>
    <row r="100" spans="2:11">
      <c r="B100" s="73" t="s">
        <v>16</v>
      </c>
      <c r="C100" s="202">
        <v>663825</v>
      </c>
      <c r="D100" s="202">
        <v>661853</v>
      </c>
      <c r="E100" s="202">
        <v>661853</v>
      </c>
      <c r="F100" s="202">
        <v>665603</v>
      </c>
      <c r="G100" s="202">
        <v>673438</v>
      </c>
      <c r="H100" s="202">
        <v>677716</v>
      </c>
      <c r="I100" s="202">
        <v>663564</v>
      </c>
      <c r="J100" s="202">
        <v>707668</v>
      </c>
      <c r="K100" s="203"/>
    </row>
    <row r="101" spans="2:11">
      <c r="B101" s="73" t="s">
        <v>15</v>
      </c>
      <c r="C101" s="202"/>
      <c r="D101" s="202"/>
      <c r="E101" s="202"/>
      <c r="F101" s="202"/>
      <c r="G101" s="202"/>
      <c r="H101" s="202"/>
      <c r="I101" s="202">
        <v>426300</v>
      </c>
      <c r="J101" s="202">
        <v>432000</v>
      </c>
      <c r="K101" s="203"/>
    </row>
    <row r="102" spans="2:11">
      <c r="B102" s="73" t="s">
        <v>9</v>
      </c>
      <c r="C102" s="202">
        <v>642300</v>
      </c>
      <c r="D102" s="202">
        <v>644510</v>
      </c>
      <c r="E102" s="202">
        <v>644650</v>
      </c>
      <c r="F102" s="202">
        <v>634384</v>
      </c>
      <c r="G102" s="202">
        <v>648079</v>
      </c>
      <c r="H102" s="202">
        <v>652186</v>
      </c>
      <c r="I102" s="202">
        <v>654327</v>
      </c>
      <c r="J102" s="202">
        <v>654925</v>
      </c>
      <c r="K102" s="203"/>
    </row>
    <row r="103" spans="2:11">
      <c r="B103" s="73" t="s">
        <v>13</v>
      </c>
      <c r="C103" s="202">
        <v>1430123</v>
      </c>
      <c r="D103" s="202">
        <v>1470334</v>
      </c>
      <c r="E103" s="202">
        <v>2033458.0846416329</v>
      </c>
      <c r="F103" s="202">
        <v>2054773</v>
      </c>
      <c r="G103" s="202">
        <v>2036068</v>
      </c>
      <c r="H103" s="202">
        <v>2036068</v>
      </c>
      <c r="I103" s="202">
        <v>2036363.3795047535</v>
      </c>
      <c r="J103" s="202">
        <v>2036363.3795047535</v>
      </c>
      <c r="K103" s="203"/>
    </row>
    <row r="104" spans="2:11">
      <c r="B104" s="73" t="s">
        <v>10</v>
      </c>
      <c r="C104" s="202">
        <v>2307136</v>
      </c>
      <c r="D104" s="202">
        <v>2319389</v>
      </c>
      <c r="E104" s="202">
        <v>2330935</v>
      </c>
      <c r="F104" s="202">
        <v>2337594</v>
      </c>
      <c r="G104" s="202">
        <v>2353930</v>
      </c>
      <c r="H104" s="202">
        <v>2376386</v>
      </c>
      <c r="I104" s="202">
        <v>2393905.3419999997</v>
      </c>
      <c r="J104" s="202">
        <v>2411072</v>
      </c>
      <c r="K104" s="203"/>
    </row>
    <row r="105" spans="2:11">
      <c r="B105" s="73" t="s">
        <v>149</v>
      </c>
      <c r="C105" s="202"/>
      <c r="D105" s="202"/>
      <c r="E105" s="202">
        <v>89</v>
      </c>
      <c r="F105" s="202">
        <v>1343</v>
      </c>
      <c r="G105" s="202">
        <v>2011</v>
      </c>
      <c r="H105" s="202">
        <v>5074</v>
      </c>
      <c r="I105" s="202">
        <v>7926</v>
      </c>
      <c r="J105" s="202">
        <v>10959</v>
      </c>
      <c r="K105" s="203"/>
    </row>
    <row r="106" spans="2:11">
      <c r="B106" s="73" t="s">
        <v>138</v>
      </c>
      <c r="C106" s="202">
        <v>1246757</v>
      </c>
      <c r="D106" s="202">
        <v>1255981</v>
      </c>
      <c r="E106" s="202">
        <v>1294801</v>
      </c>
      <c r="F106" s="202">
        <v>1251393</v>
      </c>
      <c r="G106" s="202">
        <v>1270456</v>
      </c>
      <c r="H106" s="202">
        <v>1291691</v>
      </c>
      <c r="I106" s="202">
        <v>1290273</v>
      </c>
      <c r="J106" s="202">
        <v>1337250</v>
      </c>
      <c r="K106" s="203"/>
    </row>
    <row r="107" spans="2:11">
      <c r="B107" s="73" t="s">
        <v>14</v>
      </c>
      <c r="C107" s="202">
        <v>7528552</v>
      </c>
      <c r="D107" s="202">
        <v>7317051</v>
      </c>
      <c r="E107" s="202">
        <v>7368627</v>
      </c>
      <c r="F107" s="202">
        <v>7633383</v>
      </c>
      <c r="G107" s="202">
        <v>7718909</v>
      </c>
      <c r="H107" s="202">
        <v>7775858</v>
      </c>
      <c r="I107" s="202">
        <v>7554284</v>
      </c>
      <c r="J107" s="202">
        <v>7552694</v>
      </c>
      <c r="K107" s="203"/>
    </row>
    <row r="108" spans="2:11">
      <c r="B108" s="73" t="s">
        <v>11</v>
      </c>
      <c r="C108" s="202">
        <v>1595240</v>
      </c>
      <c r="D108" s="202">
        <v>1609643</v>
      </c>
      <c r="E108" s="202">
        <v>1570528</v>
      </c>
      <c r="F108" s="202">
        <v>1682099.6194145151</v>
      </c>
      <c r="G108" s="202">
        <v>1682113</v>
      </c>
      <c r="H108" s="202">
        <v>1696090</v>
      </c>
      <c r="I108" s="202">
        <v>1671281</v>
      </c>
      <c r="J108" s="202">
        <v>1643298</v>
      </c>
      <c r="K108" s="203"/>
    </row>
    <row r="109" spans="2:11">
      <c r="B109" s="73" t="s">
        <v>8</v>
      </c>
      <c r="C109" s="202">
        <v>8280695</v>
      </c>
      <c r="D109" s="202">
        <v>8338962</v>
      </c>
      <c r="E109" s="202">
        <v>8641312</v>
      </c>
      <c r="F109" s="202">
        <v>8673923</v>
      </c>
      <c r="G109" s="202">
        <v>8629775</v>
      </c>
      <c r="H109" s="202">
        <v>8766457</v>
      </c>
      <c r="I109" s="202">
        <v>8771456</v>
      </c>
      <c r="J109" s="202">
        <v>9110667</v>
      </c>
      <c r="K109" s="203"/>
    </row>
    <row r="110" spans="2:11">
      <c r="B110" s="73" t="s">
        <v>182</v>
      </c>
      <c r="C110" s="202">
        <v>6880556</v>
      </c>
      <c r="D110" s="202">
        <v>6924785</v>
      </c>
      <c r="E110" s="202">
        <v>6806618</v>
      </c>
      <c r="F110" s="202">
        <v>6775988</v>
      </c>
      <c r="G110" s="202">
        <v>6823190</v>
      </c>
      <c r="H110" s="202">
        <v>6872706.3110000007</v>
      </c>
      <c r="I110" s="202">
        <v>6885259</v>
      </c>
      <c r="J110" s="202">
        <v>6943103</v>
      </c>
      <c r="K110" s="203"/>
    </row>
    <row r="111" spans="2:11">
      <c r="B111" s="73" t="s">
        <v>139</v>
      </c>
      <c r="C111" s="202"/>
      <c r="D111" s="202"/>
      <c r="E111" s="202"/>
      <c r="F111" s="202">
        <v>2976375</v>
      </c>
      <c r="G111" s="202">
        <v>3043457</v>
      </c>
      <c r="H111" s="202">
        <v>3073833</v>
      </c>
      <c r="I111" s="202">
        <v>3073833</v>
      </c>
      <c r="J111" s="202"/>
      <c r="K111" s="203"/>
    </row>
    <row r="112" spans="2:11">
      <c r="B112" s="73" t="s">
        <v>141</v>
      </c>
      <c r="C112" s="202"/>
      <c r="D112" s="202"/>
      <c r="E112" s="202"/>
      <c r="F112" s="202">
        <v>156842</v>
      </c>
      <c r="G112" s="202">
        <v>156941</v>
      </c>
      <c r="H112" s="202">
        <v>157843</v>
      </c>
      <c r="I112" s="202">
        <v>158771</v>
      </c>
      <c r="J112" s="202"/>
      <c r="K112" s="203"/>
    </row>
    <row r="113" spans="2:11">
      <c r="B113" s="73" t="s">
        <v>142</v>
      </c>
      <c r="C113" s="202"/>
      <c r="D113" s="202"/>
      <c r="E113" s="202"/>
      <c r="F113" s="202">
        <v>157911</v>
      </c>
      <c r="G113" s="202">
        <v>158614</v>
      </c>
      <c r="H113" s="202">
        <v>159314</v>
      </c>
      <c r="I113" s="202">
        <v>159314</v>
      </c>
      <c r="J113" s="202"/>
      <c r="K113" s="203"/>
    </row>
    <row r="114" spans="2:11">
      <c r="B114" s="73" t="s">
        <v>6</v>
      </c>
      <c r="C114" s="202">
        <v>1182164</v>
      </c>
      <c r="D114" s="202">
        <v>1182813</v>
      </c>
      <c r="E114" s="202">
        <v>1182208</v>
      </c>
      <c r="F114" s="202">
        <v>1181162</v>
      </c>
      <c r="G114" s="202">
        <v>1304773</v>
      </c>
      <c r="H114" s="202">
        <v>1237680</v>
      </c>
      <c r="I114" s="202">
        <v>1243873</v>
      </c>
      <c r="J114" s="202">
        <v>1243873</v>
      </c>
      <c r="K114" s="203"/>
    </row>
    <row r="115" spans="2:11" ht="14.4" thickBot="1">
      <c r="B115" s="74" t="s">
        <v>181</v>
      </c>
      <c r="C115" s="204">
        <v>4673439</v>
      </c>
      <c r="D115" s="204">
        <v>4672940</v>
      </c>
      <c r="E115" s="204">
        <v>4694225</v>
      </c>
      <c r="F115" s="204">
        <v>4694225</v>
      </c>
      <c r="G115" s="204">
        <v>4694255</v>
      </c>
      <c r="H115" s="204">
        <v>4694255</v>
      </c>
      <c r="I115" s="204">
        <v>4694225</v>
      </c>
      <c r="J115" s="204">
        <v>4694225</v>
      </c>
      <c r="K115" s="205"/>
    </row>
    <row r="119" spans="2:11" ht="15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8C9"/>
  </sheetPr>
  <dimension ref="B1:XEU81"/>
  <sheetViews>
    <sheetView showGridLines="0" topLeftCell="A31" zoomScale="85" zoomScaleNormal="85" workbookViewId="0">
      <selection activeCell="G16" sqref="G16"/>
    </sheetView>
  </sheetViews>
  <sheetFormatPr defaultRowHeight="13.8"/>
  <cols>
    <col min="1" max="1" width="1.3984375" customWidth="1"/>
    <col min="2" max="2" width="27.19921875" customWidth="1"/>
    <col min="3" max="8" width="10.19921875" customWidth="1"/>
  </cols>
  <sheetData>
    <row r="1" spans="2:16375" s="65" customFormat="1" ht="20.399999999999999">
      <c r="B1" s="61" t="s">
        <v>205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3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64"/>
      <c r="NS1" s="64"/>
      <c r="NT1" s="64"/>
      <c r="NU1" s="64"/>
      <c r="NV1" s="64"/>
      <c r="NW1" s="64"/>
      <c r="NX1" s="64"/>
      <c r="NY1" s="64"/>
      <c r="NZ1" s="64"/>
      <c r="OA1" s="64"/>
      <c r="OB1" s="64"/>
      <c r="OC1" s="64"/>
      <c r="OD1" s="64"/>
      <c r="OE1" s="64"/>
      <c r="OF1" s="64"/>
      <c r="OG1" s="64"/>
      <c r="OH1" s="64"/>
      <c r="OI1" s="64"/>
      <c r="OJ1" s="64"/>
      <c r="OK1" s="64"/>
      <c r="OL1" s="64"/>
      <c r="OM1" s="64"/>
      <c r="ON1" s="64"/>
      <c r="OO1" s="64"/>
      <c r="OP1" s="64"/>
      <c r="OQ1" s="64"/>
      <c r="OR1" s="64"/>
      <c r="OS1" s="64"/>
      <c r="OT1" s="64"/>
      <c r="OU1" s="64"/>
      <c r="OV1" s="64"/>
      <c r="OW1" s="64"/>
      <c r="OX1" s="64"/>
      <c r="OY1" s="64"/>
      <c r="OZ1" s="64"/>
      <c r="PA1" s="64"/>
      <c r="PB1" s="64"/>
      <c r="PC1" s="64"/>
      <c r="PD1" s="64"/>
      <c r="PE1" s="64"/>
      <c r="PF1" s="64"/>
      <c r="PG1" s="64"/>
      <c r="PH1" s="64"/>
      <c r="PI1" s="64"/>
      <c r="PJ1" s="64"/>
      <c r="PK1" s="64"/>
      <c r="PL1" s="64"/>
      <c r="PM1" s="64"/>
      <c r="PN1" s="64"/>
      <c r="PO1" s="64"/>
      <c r="PP1" s="64"/>
      <c r="PQ1" s="64"/>
      <c r="PR1" s="64"/>
      <c r="PS1" s="64"/>
      <c r="PT1" s="64"/>
      <c r="PU1" s="64"/>
      <c r="PV1" s="64"/>
      <c r="PW1" s="64"/>
      <c r="PX1" s="64"/>
      <c r="PY1" s="64"/>
      <c r="PZ1" s="64"/>
      <c r="QA1" s="64"/>
      <c r="QB1" s="64"/>
      <c r="QC1" s="64"/>
      <c r="QD1" s="64"/>
      <c r="QE1" s="64"/>
      <c r="QF1" s="64"/>
      <c r="QG1" s="64"/>
      <c r="QH1" s="64"/>
      <c r="QI1" s="64"/>
      <c r="QJ1" s="64"/>
      <c r="QK1" s="64"/>
      <c r="QL1" s="64"/>
      <c r="QM1" s="64"/>
      <c r="QN1" s="64"/>
      <c r="QO1" s="64"/>
      <c r="QP1" s="64"/>
      <c r="QQ1" s="64"/>
      <c r="QR1" s="64"/>
      <c r="QS1" s="64"/>
      <c r="QT1" s="64"/>
      <c r="QU1" s="64"/>
      <c r="QV1" s="64"/>
      <c r="QW1" s="64"/>
      <c r="QX1" s="64"/>
      <c r="QY1" s="64"/>
      <c r="QZ1" s="64"/>
      <c r="RA1" s="64"/>
      <c r="RB1" s="64"/>
      <c r="RC1" s="64"/>
      <c r="RD1" s="64"/>
      <c r="RE1" s="64"/>
      <c r="RF1" s="64"/>
      <c r="RG1" s="64"/>
      <c r="RH1" s="64"/>
      <c r="RI1" s="64"/>
      <c r="RJ1" s="64"/>
      <c r="RK1" s="64"/>
      <c r="RL1" s="64"/>
      <c r="RM1" s="64"/>
      <c r="RN1" s="64"/>
      <c r="RO1" s="64"/>
      <c r="RP1" s="64"/>
      <c r="RQ1" s="64"/>
      <c r="RR1" s="64"/>
      <c r="RS1" s="64"/>
      <c r="RT1" s="64"/>
      <c r="RU1" s="64"/>
      <c r="RV1" s="64"/>
      <c r="RW1" s="64"/>
      <c r="RX1" s="64"/>
      <c r="RY1" s="64"/>
      <c r="RZ1" s="64"/>
      <c r="SA1" s="64"/>
      <c r="SB1" s="64"/>
      <c r="SC1" s="64"/>
      <c r="SD1" s="64"/>
      <c r="SE1" s="64"/>
      <c r="SF1" s="64"/>
      <c r="SG1" s="64"/>
      <c r="SH1" s="64"/>
      <c r="SI1" s="64"/>
      <c r="SJ1" s="64"/>
      <c r="SK1" s="64"/>
      <c r="SL1" s="64"/>
      <c r="SM1" s="64"/>
      <c r="SN1" s="64"/>
      <c r="SO1" s="64"/>
      <c r="SP1" s="64"/>
      <c r="SQ1" s="64"/>
      <c r="SR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TC1" s="64"/>
      <c r="TD1" s="64"/>
      <c r="TE1" s="64"/>
      <c r="TF1" s="64"/>
      <c r="TG1" s="64"/>
      <c r="TH1" s="64"/>
      <c r="TI1" s="64"/>
      <c r="TJ1" s="64"/>
      <c r="TK1" s="64"/>
      <c r="TL1" s="64"/>
      <c r="TM1" s="64"/>
      <c r="TN1" s="64"/>
      <c r="TO1" s="64"/>
      <c r="TP1" s="64"/>
      <c r="TQ1" s="64"/>
      <c r="TR1" s="64"/>
      <c r="TS1" s="64"/>
      <c r="TT1" s="64"/>
      <c r="TU1" s="64"/>
      <c r="TV1" s="64"/>
      <c r="TW1" s="64"/>
      <c r="TX1" s="64"/>
      <c r="TY1" s="64"/>
      <c r="TZ1" s="64"/>
      <c r="UA1" s="64"/>
      <c r="UB1" s="64"/>
      <c r="UC1" s="64"/>
      <c r="UD1" s="64"/>
      <c r="UE1" s="64"/>
      <c r="UF1" s="64"/>
      <c r="UG1" s="64"/>
      <c r="UH1" s="64"/>
      <c r="UI1" s="64"/>
      <c r="UJ1" s="64"/>
      <c r="UK1" s="64"/>
      <c r="UL1" s="64"/>
      <c r="UM1" s="64"/>
      <c r="UN1" s="64"/>
      <c r="UO1" s="64"/>
      <c r="UP1" s="64"/>
      <c r="UQ1" s="64"/>
      <c r="UR1" s="64"/>
      <c r="US1" s="64"/>
      <c r="UT1" s="64"/>
      <c r="UU1" s="64"/>
      <c r="UV1" s="64"/>
      <c r="UW1" s="64"/>
      <c r="UX1" s="64"/>
      <c r="UY1" s="64"/>
      <c r="UZ1" s="64"/>
      <c r="VA1" s="64"/>
      <c r="VB1" s="64"/>
      <c r="VC1" s="64"/>
      <c r="VD1" s="64"/>
      <c r="VE1" s="64"/>
      <c r="VF1" s="64"/>
      <c r="VG1" s="64"/>
      <c r="VH1" s="64"/>
      <c r="VI1" s="64"/>
      <c r="VJ1" s="64"/>
      <c r="VK1" s="64"/>
      <c r="VL1" s="64"/>
      <c r="VM1" s="64"/>
      <c r="VN1" s="64"/>
      <c r="VO1" s="64"/>
      <c r="VP1" s="64"/>
      <c r="VQ1" s="64"/>
      <c r="VR1" s="64"/>
      <c r="VS1" s="64"/>
      <c r="VT1" s="64"/>
      <c r="VU1" s="64"/>
      <c r="VV1" s="64"/>
      <c r="VW1" s="64"/>
      <c r="VX1" s="64"/>
      <c r="VY1" s="64"/>
      <c r="VZ1" s="64"/>
      <c r="WA1" s="64"/>
      <c r="WB1" s="64"/>
      <c r="WC1" s="64"/>
      <c r="WD1" s="64"/>
      <c r="WE1" s="64"/>
      <c r="WF1" s="64"/>
      <c r="WG1" s="64"/>
      <c r="WH1" s="64"/>
      <c r="WI1" s="64"/>
      <c r="WJ1" s="64"/>
      <c r="WK1" s="64"/>
      <c r="WL1" s="64"/>
      <c r="WM1" s="64"/>
      <c r="WN1" s="64"/>
      <c r="WO1" s="64"/>
      <c r="WP1" s="64"/>
      <c r="WQ1" s="64"/>
      <c r="WR1" s="64"/>
      <c r="WS1" s="64"/>
      <c r="WT1" s="64"/>
      <c r="WU1" s="64"/>
      <c r="WV1" s="64"/>
      <c r="WW1" s="64"/>
      <c r="WX1" s="64"/>
      <c r="WY1" s="64"/>
      <c r="WZ1" s="64"/>
      <c r="XA1" s="64"/>
      <c r="XB1" s="64"/>
      <c r="XC1" s="64"/>
      <c r="XD1" s="64"/>
      <c r="XE1" s="64"/>
      <c r="XF1" s="64"/>
      <c r="XG1" s="64"/>
      <c r="XH1" s="64"/>
      <c r="XI1" s="64"/>
      <c r="XJ1" s="64"/>
      <c r="XK1" s="64"/>
      <c r="XL1" s="64"/>
      <c r="XM1" s="64"/>
      <c r="XN1" s="64"/>
      <c r="XO1" s="64"/>
      <c r="XP1" s="64"/>
      <c r="XQ1" s="64"/>
      <c r="XR1" s="64"/>
      <c r="XS1" s="64"/>
      <c r="XT1" s="64"/>
      <c r="XU1" s="64"/>
      <c r="XV1" s="64"/>
      <c r="XW1" s="64"/>
      <c r="XX1" s="64"/>
      <c r="XY1" s="64"/>
      <c r="XZ1" s="64"/>
      <c r="YA1" s="64"/>
      <c r="YB1" s="64"/>
      <c r="YC1" s="64"/>
      <c r="YD1" s="64"/>
      <c r="YE1" s="64"/>
      <c r="YF1" s="64"/>
      <c r="YG1" s="64"/>
      <c r="YH1" s="64"/>
      <c r="YI1" s="64"/>
      <c r="YJ1" s="64"/>
      <c r="YK1" s="64"/>
      <c r="YL1" s="64"/>
      <c r="YM1" s="64"/>
      <c r="YN1" s="64"/>
      <c r="YO1" s="64"/>
      <c r="YP1" s="64"/>
      <c r="YQ1" s="64"/>
      <c r="YR1" s="64"/>
      <c r="YS1" s="64"/>
      <c r="YT1" s="64"/>
      <c r="YU1" s="64"/>
      <c r="YV1" s="64"/>
      <c r="YW1" s="64"/>
      <c r="YX1" s="64"/>
      <c r="YY1" s="64"/>
      <c r="YZ1" s="64"/>
      <c r="ZA1" s="64"/>
      <c r="ZB1" s="64"/>
      <c r="ZC1" s="64"/>
      <c r="ZD1" s="64"/>
      <c r="ZE1" s="64"/>
      <c r="ZF1" s="64"/>
      <c r="ZG1" s="64"/>
      <c r="ZH1" s="64"/>
      <c r="ZI1" s="64"/>
      <c r="ZJ1" s="64"/>
      <c r="ZK1" s="64"/>
      <c r="ZL1" s="64"/>
      <c r="ZM1" s="64"/>
      <c r="ZN1" s="64"/>
      <c r="ZO1" s="64"/>
      <c r="ZP1" s="64"/>
      <c r="ZQ1" s="64"/>
      <c r="ZR1" s="64"/>
      <c r="ZS1" s="64"/>
      <c r="ZT1" s="64"/>
      <c r="ZU1" s="64"/>
      <c r="ZV1" s="64"/>
      <c r="ZW1" s="64"/>
      <c r="ZX1" s="64"/>
      <c r="ZY1" s="64"/>
      <c r="ZZ1" s="64"/>
      <c r="AAA1" s="64"/>
      <c r="AAB1" s="64"/>
      <c r="AAC1" s="64"/>
      <c r="AAD1" s="64"/>
      <c r="AAE1" s="64"/>
      <c r="AAF1" s="64"/>
      <c r="AAG1" s="64"/>
      <c r="AAH1" s="64"/>
      <c r="AAI1" s="64"/>
      <c r="AAJ1" s="64"/>
      <c r="AAK1" s="64"/>
      <c r="AAL1" s="64"/>
      <c r="AAM1" s="64"/>
      <c r="AAN1" s="64"/>
      <c r="AAO1" s="64"/>
      <c r="AAP1" s="64"/>
      <c r="AAQ1" s="64"/>
      <c r="AAR1" s="64"/>
      <c r="AAS1" s="64"/>
      <c r="AAT1" s="64"/>
      <c r="AAU1" s="64"/>
      <c r="AAV1" s="64"/>
      <c r="AAW1" s="64"/>
      <c r="AAX1" s="64"/>
      <c r="AAY1" s="64"/>
      <c r="AAZ1" s="64"/>
      <c r="ABA1" s="64"/>
      <c r="ABB1" s="64"/>
      <c r="ABC1" s="64"/>
      <c r="ABD1" s="64"/>
      <c r="ABE1" s="64"/>
      <c r="ABF1" s="64"/>
      <c r="ABG1" s="64"/>
      <c r="ABH1" s="64"/>
      <c r="ABI1" s="64"/>
      <c r="ABJ1" s="64"/>
      <c r="ABK1" s="64"/>
      <c r="ABL1" s="64"/>
      <c r="ABM1" s="64"/>
      <c r="ABN1" s="64"/>
      <c r="ABO1" s="64"/>
      <c r="ABP1" s="64"/>
      <c r="ABQ1" s="64"/>
      <c r="ABR1" s="64"/>
      <c r="ABS1" s="64"/>
      <c r="ABT1" s="64"/>
      <c r="ABU1" s="64"/>
      <c r="ABV1" s="64"/>
      <c r="ABW1" s="64"/>
      <c r="ABX1" s="64"/>
      <c r="ABY1" s="64"/>
      <c r="ABZ1" s="64"/>
      <c r="ACA1" s="64"/>
      <c r="ACB1" s="64"/>
      <c r="ACC1" s="64"/>
      <c r="ACD1" s="64"/>
      <c r="ACE1" s="64"/>
      <c r="ACF1" s="64"/>
      <c r="ACG1" s="64"/>
      <c r="ACH1" s="64"/>
      <c r="ACI1" s="64"/>
      <c r="ACJ1" s="64"/>
      <c r="ACK1" s="64"/>
      <c r="ACL1" s="64"/>
      <c r="ACM1" s="64"/>
      <c r="ACN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CY1" s="64"/>
      <c r="ACZ1" s="64"/>
      <c r="ADA1" s="64"/>
      <c r="ADB1" s="64"/>
      <c r="ADC1" s="64"/>
      <c r="ADD1" s="64"/>
      <c r="ADE1" s="64"/>
      <c r="ADF1" s="64"/>
      <c r="ADG1" s="64"/>
      <c r="ADH1" s="64"/>
      <c r="ADI1" s="64"/>
      <c r="ADJ1" s="64"/>
      <c r="ADK1" s="64"/>
      <c r="ADL1" s="64"/>
      <c r="ADM1" s="64"/>
      <c r="ADN1" s="64"/>
      <c r="ADO1" s="64"/>
      <c r="ADP1" s="64"/>
      <c r="ADQ1" s="64"/>
      <c r="ADR1" s="64"/>
      <c r="ADS1" s="64"/>
      <c r="ADT1" s="64"/>
      <c r="ADU1" s="64"/>
      <c r="ADV1" s="64"/>
      <c r="ADW1" s="64"/>
      <c r="ADX1" s="64"/>
      <c r="ADY1" s="64"/>
      <c r="ADZ1" s="64"/>
      <c r="AEA1" s="64"/>
      <c r="AEB1" s="64"/>
      <c r="AEC1" s="64"/>
      <c r="AED1" s="64"/>
      <c r="AEE1" s="64"/>
      <c r="AEF1" s="64"/>
      <c r="AEG1" s="64"/>
      <c r="AEH1" s="64"/>
      <c r="AEI1" s="64"/>
      <c r="AEJ1" s="64"/>
      <c r="AEK1" s="64"/>
      <c r="AEL1" s="64"/>
      <c r="AEM1" s="64"/>
      <c r="AEN1" s="64"/>
      <c r="AEO1" s="64"/>
      <c r="AEP1" s="64"/>
      <c r="AEQ1" s="64"/>
      <c r="AER1" s="64"/>
      <c r="AES1" s="64"/>
      <c r="AET1" s="64"/>
      <c r="AEU1" s="64"/>
      <c r="AEV1" s="64"/>
      <c r="AEW1" s="64"/>
      <c r="AEX1" s="64"/>
      <c r="AEY1" s="64"/>
      <c r="AEZ1" s="64"/>
      <c r="AFA1" s="64"/>
      <c r="AFB1" s="64"/>
      <c r="AFC1" s="64"/>
      <c r="AFD1" s="64"/>
      <c r="AFE1" s="64"/>
      <c r="AFF1" s="64"/>
      <c r="AFG1" s="64"/>
      <c r="AFH1" s="64"/>
      <c r="AFI1" s="64"/>
      <c r="AFJ1" s="64"/>
      <c r="AFK1" s="64"/>
      <c r="AFL1" s="64"/>
      <c r="AFM1" s="64"/>
      <c r="AFN1" s="64"/>
      <c r="AFO1" s="64"/>
      <c r="AFP1" s="64"/>
      <c r="AFQ1" s="64"/>
      <c r="AFR1" s="64"/>
      <c r="AFS1" s="64"/>
      <c r="AFT1" s="64"/>
      <c r="AFU1" s="64"/>
      <c r="AFV1" s="64"/>
      <c r="AFW1" s="64"/>
      <c r="AFX1" s="64"/>
      <c r="AFY1" s="64"/>
      <c r="AFZ1" s="64"/>
      <c r="AGA1" s="64"/>
      <c r="AGB1" s="64"/>
      <c r="AGC1" s="64"/>
      <c r="AGD1" s="64"/>
      <c r="AGE1" s="64"/>
      <c r="AGF1" s="64"/>
      <c r="AGG1" s="64"/>
      <c r="AGH1" s="64"/>
      <c r="AGI1" s="64"/>
      <c r="AGJ1" s="64"/>
      <c r="AGK1" s="64"/>
      <c r="AGL1" s="64"/>
      <c r="AGM1" s="64"/>
      <c r="AGN1" s="64"/>
      <c r="AGO1" s="64"/>
      <c r="AGP1" s="64"/>
      <c r="AGQ1" s="64"/>
      <c r="AGR1" s="64"/>
      <c r="AGS1" s="64"/>
      <c r="AGT1" s="64"/>
      <c r="AGU1" s="64"/>
      <c r="AGV1" s="64"/>
      <c r="AGW1" s="64"/>
      <c r="AGX1" s="64"/>
      <c r="AGY1" s="64"/>
      <c r="AGZ1" s="64"/>
      <c r="AHA1" s="64"/>
      <c r="AHB1" s="64"/>
      <c r="AHC1" s="64"/>
      <c r="AHD1" s="64"/>
      <c r="AHE1" s="64"/>
      <c r="AHF1" s="64"/>
      <c r="AHG1" s="64"/>
      <c r="AHH1" s="64"/>
      <c r="AHI1" s="64"/>
      <c r="AHJ1" s="64"/>
      <c r="AHK1" s="64"/>
      <c r="AHL1" s="64"/>
      <c r="AHM1" s="64"/>
      <c r="AHN1" s="64"/>
      <c r="AHO1" s="64"/>
      <c r="AHP1" s="64"/>
      <c r="AHQ1" s="64"/>
      <c r="AHR1" s="64"/>
      <c r="AHS1" s="64"/>
      <c r="AHT1" s="64"/>
      <c r="AHU1" s="64"/>
      <c r="AHV1" s="64"/>
      <c r="AHW1" s="64"/>
      <c r="AHX1" s="64"/>
      <c r="AHY1" s="64"/>
      <c r="AHZ1" s="64"/>
      <c r="AIA1" s="64"/>
      <c r="AIB1" s="64"/>
      <c r="AIC1" s="64"/>
      <c r="AID1" s="64"/>
      <c r="AIE1" s="64"/>
      <c r="AIF1" s="64"/>
      <c r="AIG1" s="64"/>
      <c r="AIH1" s="64"/>
      <c r="AII1" s="64"/>
      <c r="AIJ1" s="64"/>
      <c r="AIK1" s="64"/>
      <c r="AIL1" s="64"/>
      <c r="AIM1" s="64"/>
      <c r="AIN1" s="64"/>
      <c r="AIO1" s="64"/>
      <c r="AIP1" s="64"/>
      <c r="AIQ1" s="64"/>
      <c r="AIR1" s="64"/>
      <c r="AIS1" s="64"/>
      <c r="AIT1" s="64"/>
      <c r="AIU1" s="64"/>
      <c r="AIV1" s="64"/>
      <c r="AIW1" s="64"/>
      <c r="AIX1" s="64"/>
      <c r="AIY1" s="64"/>
      <c r="AIZ1" s="64"/>
      <c r="AJA1" s="64"/>
      <c r="AJB1" s="64"/>
      <c r="AJC1" s="64"/>
      <c r="AJD1" s="64"/>
      <c r="AJE1" s="64"/>
      <c r="AJF1" s="64"/>
      <c r="AJG1" s="64"/>
      <c r="AJH1" s="64"/>
      <c r="AJI1" s="64"/>
      <c r="AJJ1" s="64"/>
      <c r="AJK1" s="64"/>
      <c r="AJL1" s="64"/>
      <c r="AJM1" s="64"/>
      <c r="AJN1" s="64"/>
      <c r="AJO1" s="64"/>
      <c r="AJP1" s="64"/>
      <c r="AJQ1" s="64"/>
      <c r="AJR1" s="64"/>
      <c r="AJS1" s="64"/>
      <c r="AJT1" s="64"/>
      <c r="AJU1" s="64"/>
      <c r="AJV1" s="64"/>
      <c r="AJW1" s="64"/>
      <c r="AJX1" s="64"/>
      <c r="AJY1" s="64"/>
      <c r="AJZ1" s="64"/>
      <c r="AKA1" s="64"/>
      <c r="AKB1" s="64"/>
      <c r="AKC1" s="64"/>
      <c r="AKD1" s="64"/>
      <c r="AKE1" s="64"/>
      <c r="AKF1" s="64"/>
      <c r="AKG1" s="64"/>
      <c r="AKH1" s="64"/>
      <c r="AKI1" s="64"/>
      <c r="AKJ1" s="64"/>
      <c r="AKK1" s="64"/>
      <c r="AKL1" s="64"/>
      <c r="AKM1" s="64"/>
      <c r="AKN1" s="64"/>
      <c r="AKO1" s="64"/>
      <c r="AKP1" s="64"/>
      <c r="AKQ1" s="64"/>
      <c r="AKR1" s="64"/>
      <c r="AKS1" s="64"/>
      <c r="AKT1" s="64"/>
      <c r="AKU1" s="64"/>
      <c r="AKV1" s="64"/>
      <c r="AKW1" s="64"/>
      <c r="AKX1" s="64"/>
      <c r="AKY1" s="64"/>
      <c r="AKZ1" s="64"/>
      <c r="ALA1" s="64"/>
      <c r="ALB1" s="64"/>
      <c r="ALC1" s="64"/>
      <c r="ALD1" s="64"/>
      <c r="ALE1" s="64"/>
      <c r="ALF1" s="64"/>
      <c r="ALG1" s="64"/>
      <c r="ALH1" s="64"/>
      <c r="ALI1" s="64"/>
      <c r="ALJ1" s="64"/>
      <c r="ALK1" s="64"/>
      <c r="ALL1" s="64"/>
      <c r="ALM1" s="64"/>
      <c r="ALN1" s="64"/>
      <c r="ALO1" s="64"/>
      <c r="ALP1" s="64"/>
      <c r="ALQ1" s="64"/>
      <c r="ALR1" s="64"/>
      <c r="ALS1" s="64"/>
      <c r="ALT1" s="64"/>
      <c r="ALU1" s="64"/>
      <c r="ALV1" s="64"/>
      <c r="ALW1" s="64"/>
      <c r="ALX1" s="64"/>
      <c r="ALY1" s="64"/>
      <c r="ALZ1" s="64"/>
      <c r="AMA1" s="64"/>
      <c r="AMB1" s="64"/>
      <c r="AMC1" s="64"/>
      <c r="AMD1" s="64"/>
      <c r="AME1" s="64"/>
      <c r="AMF1" s="64"/>
      <c r="AMG1" s="64"/>
      <c r="AMH1" s="64"/>
      <c r="AMI1" s="64"/>
      <c r="AMJ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MU1" s="64"/>
      <c r="AMV1" s="64"/>
      <c r="AMW1" s="64"/>
      <c r="AMX1" s="64"/>
      <c r="AMY1" s="64"/>
      <c r="AMZ1" s="64"/>
      <c r="ANA1" s="64"/>
      <c r="ANB1" s="64"/>
      <c r="ANC1" s="64"/>
      <c r="AND1" s="64"/>
      <c r="ANE1" s="64"/>
      <c r="ANF1" s="64"/>
      <c r="ANG1" s="64"/>
      <c r="ANH1" s="64"/>
      <c r="ANI1" s="64"/>
      <c r="ANJ1" s="64"/>
      <c r="ANK1" s="64"/>
      <c r="ANL1" s="64"/>
      <c r="ANM1" s="64"/>
      <c r="ANN1" s="64"/>
      <c r="ANO1" s="64"/>
      <c r="ANP1" s="64"/>
      <c r="ANQ1" s="64"/>
      <c r="ANR1" s="64"/>
      <c r="ANS1" s="64"/>
      <c r="ANT1" s="64"/>
      <c r="ANU1" s="64"/>
      <c r="ANV1" s="64"/>
      <c r="ANW1" s="64"/>
      <c r="ANX1" s="64"/>
      <c r="ANY1" s="64"/>
      <c r="ANZ1" s="64"/>
      <c r="AOA1" s="64"/>
      <c r="AOB1" s="64"/>
      <c r="AOC1" s="64"/>
      <c r="AOD1" s="64"/>
      <c r="AOE1" s="64"/>
      <c r="AOF1" s="64"/>
      <c r="AOG1" s="64"/>
      <c r="AOH1" s="64"/>
      <c r="AOI1" s="64"/>
      <c r="AOJ1" s="64"/>
      <c r="AOK1" s="64"/>
      <c r="AOL1" s="64"/>
      <c r="AOM1" s="64"/>
      <c r="AON1" s="64"/>
      <c r="AOO1" s="64"/>
      <c r="AOP1" s="64"/>
      <c r="AOQ1" s="64"/>
      <c r="AOR1" s="64"/>
      <c r="AOS1" s="64"/>
      <c r="AOT1" s="64"/>
      <c r="AOU1" s="64"/>
      <c r="AOV1" s="64"/>
      <c r="AOW1" s="64"/>
      <c r="AOX1" s="64"/>
      <c r="AOY1" s="64"/>
      <c r="AOZ1" s="64"/>
      <c r="APA1" s="64"/>
      <c r="APB1" s="64"/>
      <c r="APC1" s="64"/>
      <c r="APD1" s="64"/>
      <c r="APE1" s="64"/>
      <c r="APF1" s="64"/>
      <c r="APG1" s="64"/>
      <c r="APH1" s="64"/>
      <c r="API1" s="64"/>
      <c r="APJ1" s="64"/>
      <c r="APK1" s="64"/>
      <c r="APL1" s="64"/>
      <c r="APM1" s="64"/>
      <c r="APN1" s="64"/>
      <c r="APO1" s="64"/>
      <c r="APP1" s="64"/>
      <c r="APQ1" s="64"/>
      <c r="APR1" s="64"/>
      <c r="APS1" s="64"/>
      <c r="APT1" s="64"/>
      <c r="APU1" s="64"/>
      <c r="APV1" s="64"/>
      <c r="APW1" s="64"/>
      <c r="APX1" s="64"/>
      <c r="APY1" s="64"/>
      <c r="APZ1" s="64"/>
      <c r="AQA1" s="64"/>
      <c r="AQB1" s="64"/>
      <c r="AQC1" s="64"/>
      <c r="AQD1" s="64"/>
      <c r="AQE1" s="64"/>
      <c r="AQF1" s="64"/>
      <c r="AQG1" s="64"/>
      <c r="AQH1" s="64"/>
      <c r="AQI1" s="64"/>
      <c r="AQJ1" s="64"/>
      <c r="AQK1" s="64"/>
      <c r="AQL1" s="64"/>
      <c r="AQM1" s="64"/>
      <c r="AQN1" s="64"/>
      <c r="AQO1" s="64"/>
      <c r="AQP1" s="64"/>
      <c r="AQQ1" s="64"/>
      <c r="AQR1" s="64"/>
      <c r="AQS1" s="64"/>
      <c r="AQT1" s="64"/>
      <c r="AQU1" s="64"/>
      <c r="AQV1" s="64"/>
      <c r="AQW1" s="64"/>
      <c r="AQX1" s="64"/>
      <c r="AQY1" s="64"/>
      <c r="AQZ1" s="64"/>
      <c r="ARA1" s="64"/>
      <c r="ARB1" s="64"/>
      <c r="ARC1" s="64"/>
      <c r="ARD1" s="64"/>
      <c r="ARE1" s="64"/>
      <c r="ARF1" s="64"/>
      <c r="ARG1" s="64"/>
      <c r="ARH1" s="64"/>
      <c r="ARI1" s="64"/>
      <c r="ARJ1" s="64"/>
      <c r="ARK1" s="64"/>
      <c r="ARL1" s="64"/>
      <c r="ARM1" s="64"/>
      <c r="ARN1" s="64"/>
      <c r="ARO1" s="64"/>
      <c r="ARP1" s="64"/>
      <c r="ARQ1" s="64"/>
      <c r="ARR1" s="64"/>
      <c r="ARS1" s="64"/>
      <c r="ART1" s="64"/>
      <c r="ARU1" s="64"/>
      <c r="ARV1" s="64"/>
      <c r="ARW1" s="64"/>
      <c r="ARX1" s="64"/>
      <c r="ARY1" s="64"/>
      <c r="ARZ1" s="64"/>
      <c r="ASA1" s="64"/>
      <c r="ASB1" s="64"/>
      <c r="ASC1" s="64"/>
      <c r="ASD1" s="64"/>
      <c r="ASE1" s="64"/>
      <c r="ASF1" s="64"/>
      <c r="ASG1" s="64"/>
      <c r="ASH1" s="64"/>
      <c r="ASI1" s="64"/>
      <c r="ASJ1" s="64"/>
      <c r="ASK1" s="64"/>
      <c r="ASL1" s="64"/>
      <c r="ASM1" s="64"/>
      <c r="ASN1" s="64"/>
      <c r="ASO1" s="64"/>
      <c r="ASP1" s="64"/>
      <c r="ASQ1" s="64"/>
      <c r="ASR1" s="64"/>
      <c r="ASS1" s="64"/>
      <c r="AST1" s="64"/>
      <c r="ASU1" s="64"/>
      <c r="ASV1" s="64"/>
      <c r="ASW1" s="64"/>
      <c r="ASX1" s="64"/>
      <c r="ASY1" s="64"/>
      <c r="ASZ1" s="64"/>
      <c r="ATA1" s="64"/>
      <c r="ATB1" s="64"/>
      <c r="ATC1" s="64"/>
      <c r="ATD1" s="64"/>
      <c r="ATE1" s="64"/>
      <c r="ATF1" s="64"/>
      <c r="ATG1" s="64"/>
      <c r="ATH1" s="64"/>
      <c r="ATI1" s="64"/>
      <c r="ATJ1" s="64"/>
      <c r="ATK1" s="64"/>
      <c r="ATL1" s="64"/>
      <c r="ATM1" s="64"/>
      <c r="ATN1" s="64"/>
      <c r="ATO1" s="64"/>
      <c r="ATP1" s="64"/>
      <c r="ATQ1" s="64"/>
      <c r="ATR1" s="64"/>
      <c r="ATS1" s="64"/>
      <c r="ATT1" s="64"/>
      <c r="ATU1" s="64"/>
      <c r="ATV1" s="64"/>
      <c r="ATW1" s="64"/>
      <c r="ATX1" s="64"/>
      <c r="ATY1" s="64"/>
      <c r="ATZ1" s="64"/>
      <c r="AUA1" s="64"/>
      <c r="AUB1" s="64"/>
      <c r="AUC1" s="64"/>
      <c r="AUD1" s="64"/>
      <c r="AUE1" s="64"/>
      <c r="AUF1" s="64"/>
      <c r="AUG1" s="64"/>
      <c r="AUH1" s="64"/>
      <c r="AUI1" s="64"/>
      <c r="AUJ1" s="64"/>
      <c r="AUK1" s="64"/>
      <c r="AUL1" s="64"/>
      <c r="AUM1" s="64"/>
      <c r="AUN1" s="64"/>
      <c r="AUO1" s="64"/>
      <c r="AUP1" s="64"/>
      <c r="AUQ1" s="64"/>
      <c r="AUR1" s="64"/>
      <c r="AUS1" s="64"/>
      <c r="AUT1" s="64"/>
      <c r="AUU1" s="64"/>
      <c r="AUV1" s="64"/>
      <c r="AUW1" s="64"/>
      <c r="AUX1" s="64"/>
      <c r="AUY1" s="64"/>
      <c r="AUZ1" s="64"/>
      <c r="AVA1" s="64"/>
      <c r="AVB1" s="64"/>
      <c r="AVC1" s="64"/>
      <c r="AVD1" s="64"/>
      <c r="AVE1" s="64"/>
      <c r="AVF1" s="64"/>
      <c r="AVG1" s="64"/>
      <c r="AVH1" s="64"/>
      <c r="AVI1" s="64"/>
      <c r="AVJ1" s="64"/>
      <c r="AVK1" s="64"/>
      <c r="AVL1" s="64"/>
      <c r="AVM1" s="64"/>
      <c r="AVN1" s="64"/>
      <c r="AVO1" s="64"/>
      <c r="AVP1" s="64"/>
      <c r="AVQ1" s="64"/>
      <c r="AVR1" s="64"/>
      <c r="AVS1" s="64"/>
      <c r="AVT1" s="64"/>
      <c r="AVU1" s="64"/>
      <c r="AVV1" s="64"/>
      <c r="AVW1" s="64"/>
      <c r="AVX1" s="64"/>
      <c r="AVY1" s="64"/>
      <c r="AVZ1" s="64"/>
      <c r="AWA1" s="64"/>
      <c r="AWB1" s="64"/>
      <c r="AWC1" s="64"/>
      <c r="AWD1" s="64"/>
      <c r="AWE1" s="64"/>
      <c r="AWF1" s="64"/>
      <c r="AWG1" s="64"/>
      <c r="AWH1" s="64"/>
      <c r="AWI1" s="64"/>
      <c r="AWJ1" s="64"/>
      <c r="AWK1" s="64"/>
      <c r="AWL1" s="64"/>
      <c r="AWM1" s="64"/>
      <c r="AWN1" s="64"/>
      <c r="AWO1" s="64"/>
      <c r="AWP1" s="64"/>
      <c r="AWQ1" s="64"/>
      <c r="AWR1" s="64"/>
      <c r="AWS1" s="64"/>
      <c r="AWT1" s="64"/>
      <c r="AWU1" s="64"/>
      <c r="AWV1" s="64"/>
      <c r="AWW1" s="64"/>
      <c r="AWX1" s="64"/>
      <c r="AWY1" s="64"/>
      <c r="AWZ1" s="64"/>
      <c r="AXA1" s="64"/>
      <c r="AXB1" s="64"/>
      <c r="AXC1" s="64"/>
      <c r="AXD1" s="64"/>
      <c r="AXE1" s="64"/>
      <c r="AXF1" s="64"/>
      <c r="AXG1" s="64"/>
      <c r="AXH1" s="64"/>
      <c r="AXI1" s="64"/>
      <c r="AXJ1" s="64"/>
      <c r="AXK1" s="64"/>
      <c r="AXL1" s="64"/>
      <c r="AXM1" s="64"/>
      <c r="AXN1" s="64"/>
      <c r="AXO1" s="64"/>
      <c r="AXP1" s="64"/>
      <c r="AXQ1" s="64"/>
      <c r="AXR1" s="64"/>
      <c r="AXS1" s="64"/>
      <c r="AXT1" s="64"/>
      <c r="AXU1" s="64"/>
      <c r="AXV1" s="64"/>
      <c r="AXW1" s="64"/>
      <c r="AXX1" s="64"/>
      <c r="AXY1" s="64"/>
      <c r="AXZ1" s="64"/>
      <c r="AYA1" s="64"/>
      <c r="AYB1" s="64"/>
      <c r="AYC1" s="64"/>
      <c r="AYD1" s="64"/>
      <c r="AYE1" s="64"/>
      <c r="AYF1" s="64"/>
      <c r="AYG1" s="64"/>
      <c r="AYH1" s="64"/>
      <c r="AYI1" s="64"/>
      <c r="AYJ1" s="64"/>
      <c r="AYK1" s="64"/>
      <c r="AYL1" s="64"/>
      <c r="AYM1" s="64"/>
      <c r="AYN1" s="64"/>
      <c r="AYO1" s="64"/>
      <c r="AYP1" s="64"/>
      <c r="AYQ1" s="64"/>
      <c r="AYR1" s="64"/>
      <c r="AYS1" s="64"/>
      <c r="AYT1" s="64"/>
      <c r="AYU1" s="64"/>
      <c r="AYV1" s="64"/>
      <c r="AYW1" s="64"/>
      <c r="AYX1" s="64"/>
      <c r="AYY1" s="64"/>
      <c r="AYZ1" s="64"/>
      <c r="AZA1" s="64"/>
      <c r="AZB1" s="64"/>
      <c r="AZC1" s="64"/>
      <c r="AZD1" s="64"/>
      <c r="AZE1" s="64"/>
      <c r="AZF1" s="64"/>
      <c r="AZG1" s="64"/>
      <c r="AZH1" s="64"/>
      <c r="AZI1" s="64"/>
      <c r="AZJ1" s="64"/>
      <c r="AZK1" s="64"/>
      <c r="AZL1" s="64"/>
      <c r="AZM1" s="64"/>
      <c r="AZN1" s="64"/>
      <c r="AZO1" s="64"/>
      <c r="AZP1" s="64"/>
      <c r="AZQ1" s="64"/>
      <c r="AZR1" s="64"/>
      <c r="AZS1" s="64"/>
      <c r="AZT1" s="64"/>
      <c r="AZU1" s="64"/>
      <c r="AZV1" s="64"/>
      <c r="AZW1" s="64"/>
      <c r="AZX1" s="64"/>
      <c r="AZY1" s="64"/>
      <c r="AZZ1" s="64"/>
      <c r="BAA1" s="64"/>
      <c r="BAB1" s="64"/>
      <c r="BAC1" s="64"/>
      <c r="BAD1" s="64"/>
      <c r="BAE1" s="64"/>
      <c r="BAF1" s="64"/>
      <c r="BAG1" s="64"/>
      <c r="BAH1" s="64"/>
      <c r="BAI1" s="64"/>
      <c r="BAJ1" s="64"/>
      <c r="BAK1" s="64"/>
      <c r="BAL1" s="64"/>
      <c r="BAM1" s="64"/>
      <c r="BAN1" s="64"/>
      <c r="BAO1" s="64"/>
      <c r="BAP1" s="64"/>
      <c r="BAQ1" s="64"/>
      <c r="BAR1" s="64"/>
      <c r="BAS1" s="64"/>
      <c r="BAT1" s="64"/>
      <c r="BAU1" s="64"/>
      <c r="BAV1" s="64"/>
      <c r="BAW1" s="64"/>
      <c r="BAX1" s="64"/>
      <c r="BAY1" s="64"/>
      <c r="BAZ1" s="64"/>
      <c r="BBA1" s="64"/>
      <c r="BBB1" s="64"/>
      <c r="BBC1" s="64"/>
      <c r="BBD1" s="64"/>
      <c r="BBE1" s="64"/>
      <c r="BBF1" s="64"/>
      <c r="BBG1" s="64"/>
      <c r="BBH1" s="64"/>
      <c r="BBI1" s="64"/>
      <c r="BBJ1" s="64"/>
      <c r="BBK1" s="64"/>
      <c r="BBL1" s="64"/>
      <c r="BBM1" s="64"/>
      <c r="BBN1" s="64"/>
      <c r="BBO1" s="64"/>
      <c r="BBP1" s="64"/>
      <c r="BBQ1" s="64"/>
      <c r="BBR1" s="64"/>
      <c r="BBS1" s="64"/>
      <c r="BBT1" s="64"/>
      <c r="BBU1" s="64"/>
      <c r="BBV1" s="64"/>
      <c r="BBW1" s="64"/>
      <c r="BBX1" s="64"/>
      <c r="BBY1" s="64"/>
      <c r="BBZ1" s="64"/>
      <c r="BCA1" s="64"/>
      <c r="BCB1" s="64"/>
      <c r="BCC1" s="64"/>
      <c r="BCD1" s="64"/>
      <c r="BCE1" s="64"/>
      <c r="BCF1" s="64"/>
      <c r="BCG1" s="64"/>
      <c r="BCH1" s="64"/>
      <c r="BCI1" s="64"/>
      <c r="BCJ1" s="64"/>
      <c r="BCK1" s="64"/>
      <c r="BCL1" s="64"/>
      <c r="BCM1" s="64"/>
      <c r="BCN1" s="64"/>
      <c r="BCO1" s="64"/>
      <c r="BCP1" s="64"/>
      <c r="BCQ1" s="64"/>
      <c r="BCR1" s="64"/>
      <c r="BCS1" s="64"/>
      <c r="BCT1" s="64"/>
      <c r="BCU1" s="64"/>
      <c r="BCV1" s="64"/>
      <c r="BCW1" s="64"/>
      <c r="BCX1" s="64"/>
      <c r="BCY1" s="64"/>
      <c r="BCZ1" s="64"/>
      <c r="BDA1" s="64"/>
      <c r="BDB1" s="64"/>
      <c r="BDC1" s="64"/>
      <c r="BDD1" s="64"/>
      <c r="BDE1" s="64"/>
      <c r="BDF1" s="64"/>
      <c r="BDG1" s="64"/>
      <c r="BDH1" s="64"/>
      <c r="BDI1" s="64"/>
      <c r="BDJ1" s="64"/>
      <c r="BDK1" s="64"/>
      <c r="BDL1" s="64"/>
      <c r="BDM1" s="64"/>
      <c r="BDN1" s="64"/>
      <c r="BDO1" s="64"/>
      <c r="BDP1" s="64"/>
      <c r="BDQ1" s="64"/>
      <c r="BDR1" s="64"/>
      <c r="BDS1" s="64"/>
      <c r="BDT1" s="64"/>
      <c r="BDU1" s="64"/>
      <c r="BDV1" s="64"/>
      <c r="BDW1" s="64"/>
      <c r="BDX1" s="64"/>
      <c r="BDY1" s="64"/>
      <c r="BDZ1" s="64"/>
      <c r="BEA1" s="64"/>
      <c r="BEB1" s="64"/>
      <c r="BEC1" s="64"/>
      <c r="BED1" s="64"/>
      <c r="BEE1" s="64"/>
      <c r="BEF1" s="64"/>
      <c r="BEG1" s="64"/>
      <c r="BEH1" s="64"/>
      <c r="BEI1" s="64"/>
      <c r="BEJ1" s="64"/>
      <c r="BEK1" s="64"/>
      <c r="BEL1" s="64"/>
      <c r="BEM1" s="64"/>
      <c r="BEN1" s="64"/>
      <c r="BEO1" s="64"/>
      <c r="BEP1" s="64"/>
      <c r="BEQ1" s="64"/>
      <c r="BER1" s="64"/>
      <c r="BES1" s="64"/>
      <c r="BET1" s="64"/>
      <c r="BEU1" s="64"/>
      <c r="BEV1" s="64"/>
      <c r="BEW1" s="64"/>
      <c r="BEX1" s="64"/>
      <c r="BEY1" s="64"/>
      <c r="BEZ1" s="64"/>
      <c r="BFA1" s="64"/>
      <c r="BFB1" s="64"/>
      <c r="BFC1" s="64"/>
      <c r="BFD1" s="64"/>
      <c r="BFE1" s="64"/>
      <c r="BFF1" s="64"/>
      <c r="BFG1" s="64"/>
      <c r="BFH1" s="64"/>
      <c r="BFI1" s="64"/>
      <c r="BFJ1" s="64"/>
      <c r="BFK1" s="64"/>
      <c r="BFL1" s="64"/>
      <c r="BFM1" s="64"/>
      <c r="BFN1" s="64"/>
      <c r="BFO1" s="64"/>
      <c r="BFP1" s="64"/>
      <c r="BFQ1" s="64"/>
      <c r="BFR1" s="64"/>
      <c r="BFS1" s="64"/>
      <c r="BFT1" s="64"/>
      <c r="BFU1" s="64"/>
      <c r="BFV1" s="64"/>
      <c r="BFW1" s="64"/>
      <c r="BFX1" s="64"/>
      <c r="BFY1" s="64"/>
      <c r="BFZ1" s="64"/>
      <c r="BGA1" s="64"/>
      <c r="BGB1" s="64"/>
      <c r="BGC1" s="64"/>
      <c r="BGD1" s="64"/>
      <c r="BGE1" s="64"/>
      <c r="BGF1" s="64"/>
      <c r="BGG1" s="64"/>
      <c r="BGH1" s="64"/>
      <c r="BGI1" s="64"/>
      <c r="BGJ1" s="64"/>
      <c r="BGK1" s="64"/>
      <c r="BGL1" s="64"/>
      <c r="BGM1" s="64"/>
      <c r="BGN1" s="64"/>
      <c r="BGO1" s="64"/>
      <c r="BGP1" s="64"/>
      <c r="BGQ1" s="64"/>
      <c r="BGR1" s="64"/>
      <c r="BGS1" s="64"/>
      <c r="BGT1" s="64"/>
      <c r="BGU1" s="64"/>
      <c r="BGV1" s="64"/>
      <c r="BGW1" s="64"/>
      <c r="BGX1" s="64"/>
      <c r="BGY1" s="64"/>
      <c r="BGZ1" s="64"/>
      <c r="BHA1" s="64"/>
      <c r="BHB1" s="64"/>
      <c r="BHC1" s="64"/>
      <c r="BHD1" s="64"/>
      <c r="BHE1" s="64"/>
      <c r="BHF1" s="64"/>
      <c r="BHG1" s="64"/>
      <c r="BHH1" s="64"/>
      <c r="BHI1" s="64"/>
      <c r="BHJ1" s="64"/>
      <c r="BHK1" s="64"/>
      <c r="BHL1" s="64"/>
      <c r="BHM1" s="64"/>
      <c r="BHN1" s="64"/>
      <c r="BHO1" s="64"/>
      <c r="BHP1" s="64"/>
      <c r="BHQ1" s="64"/>
      <c r="BHR1" s="64"/>
      <c r="BHS1" s="64"/>
      <c r="BHT1" s="64"/>
      <c r="BHU1" s="64"/>
      <c r="BHV1" s="64"/>
      <c r="BHW1" s="64"/>
      <c r="BHX1" s="64"/>
      <c r="BHY1" s="64"/>
      <c r="BHZ1" s="64"/>
      <c r="BIA1" s="64"/>
      <c r="BIB1" s="64"/>
      <c r="BIC1" s="64"/>
      <c r="BID1" s="64"/>
      <c r="BIE1" s="64"/>
      <c r="BIF1" s="64"/>
      <c r="BIG1" s="64"/>
      <c r="BIH1" s="64"/>
      <c r="BII1" s="64"/>
      <c r="BIJ1" s="64"/>
      <c r="BIK1" s="64"/>
      <c r="BIL1" s="64"/>
      <c r="BIM1" s="64"/>
      <c r="BIN1" s="64"/>
      <c r="BIO1" s="64"/>
      <c r="BIP1" s="64"/>
      <c r="BIQ1" s="64"/>
      <c r="BIR1" s="64"/>
      <c r="BIS1" s="64"/>
      <c r="BIT1" s="64"/>
      <c r="BIU1" s="64"/>
      <c r="BIV1" s="64"/>
      <c r="BIW1" s="64"/>
      <c r="BIX1" s="64"/>
      <c r="BIY1" s="64"/>
      <c r="BIZ1" s="64"/>
      <c r="BJA1" s="64"/>
      <c r="BJB1" s="64"/>
      <c r="BJC1" s="64"/>
      <c r="BJD1" s="64"/>
      <c r="BJE1" s="64"/>
      <c r="BJF1" s="64"/>
      <c r="BJG1" s="64"/>
      <c r="BJH1" s="64"/>
      <c r="BJI1" s="64"/>
      <c r="BJJ1" s="64"/>
      <c r="BJK1" s="64"/>
      <c r="BJL1" s="64"/>
      <c r="BJM1" s="64"/>
      <c r="BJN1" s="64"/>
      <c r="BJO1" s="64"/>
      <c r="BJP1" s="64"/>
      <c r="BJQ1" s="64"/>
      <c r="BJR1" s="64"/>
      <c r="BJS1" s="64"/>
      <c r="BJT1" s="64"/>
      <c r="BJU1" s="64"/>
      <c r="BJV1" s="64"/>
      <c r="BJW1" s="64"/>
      <c r="BJX1" s="64"/>
      <c r="BJY1" s="64"/>
      <c r="BJZ1" s="64"/>
      <c r="BKA1" s="64"/>
      <c r="BKB1" s="64"/>
      <c r="BKC1" s="64"/>
      <c r="BKD1" s="64"/>
      <c r="BKE1" s="64"/>
      <c r="BKF1" s="64"/>
      <c r="BKG1" s="64"/>
      <c r="BKH1" s="64"/>
      <c r="BKI1" s="64"/>
      <c r="BKJ1" s="64"/>
      <c r="BKK1" s="64"/>
      <c r="BKL1" s="64"/>
      <c r="BKM1" s="64"/>
      <c r="BKN1" s="64"/>
      <c r="BKO1" s="64"/>
      <c r="BKP1" s="64"/>
      <c r="BKQ1" s="64"/>
      <c r="BKR1" s="64"/>
      <c r="BKS1" s="64"/>
      <c r="BKT1" s="64"/>
      <c r="BKU1" s="64"/>
      <c r="BKV1" s="64"/>
      <c r="BKW1" s="64"/>
      <c r="BKX1" s="64"/>
      <c r="BKY1" s="64"/>
      <c r="BKZ1" s="64"/>
      <c r="BLA1" s="64"/>
      <c r="BLB1" s="64"/>
      <c r="BLC1" s="64"/>
      <c r="BLD1" s="64"/>
      <c r="BLE1" s="64"/>
      <c r="BLF1" s="64"/>
      <c r="BLG1" s="64"/>
      <c r="BLH1" s="64"/>
      <c r="BLI1" s="64"/>
      <c r="BLJ1" s="64"/>
      <c r="BLK1" s="64"/>
      <c r="BLL1" s="64"/>
      <c r="BLM1" s="64"/>
      <c r="BLN1" s="64"/>
      <c r="BLO1" s="64"/>
      <c r="BLP1" s="64"/>
      <c r="BLQ1" s="64"/>
      <c r="BLR1" s="64"/>
      <c r="BLS1" s="64"/>
      <c r="BLT1" s="64"/>
      <c r="BLU1" s="64"/>
      <c r="BLV1" s="64"/>
      <c r="BLW1" s="64"/>
      <c r="BLX1" s="64"/>
      <c r="BLY1" s="64"/>
      <c r="BLZ1" s="64"/>
      <c r="BMA1" s="64"/>
      <c r="BMB1" s="64"/>
      <c r="BMC1" s="64"/>
      <c r="BMD1" s="64"/>
      <c r="BME1" s="64"/>
      <c r="BMF1" s="64"/>
      <c r="BMG1" s="64"/>
      <c r="BMH1" s="64"/>
      <c r="BMI1" s="64"/>
      <c r="BMJ1" s="64"/>
      <c r="BMK1" s="64"/>
      <c r="BML1" s="64"/>
      <c r="BMM1" s="64"/>
      <c r="BMN1" s="64"/>
      <c r="BMO1" s="64"/>
      <c r="BMP1" s="64"/>
      <c r="BMQ1" s="64"/>
      <c r="BMR1" s="64"/>
      <c r="BMS1" s="64"/>
      <c r="BMT1" s="64"/>
      <c r="BMU1" s="64"/>
      <c r="BMV1" s="64"/>
      <c r="BMW1" s="64"/>
      <c r="BMX1" s="64"/>
      <c r="BMY1" s="64"/>
      <c r="BMZ1" s="64"/>
      <c r="BNA1" s="64"/>
      <c r="BNB1" s="64"/>
      <c r="BNC1" s="64"/>
      <c r="BND1" s="64"/>
      <c r="BNE1" s="64"/>
      <c r="BNF1" s="64"/>
      <c r="BNG1" s="64"/>
      <c r="BNH1" s="64"/>
      <c r="BNI1" s="64"/>
      <c r="BNJ1" s="64"/>
      <c r="BNK1" s="64"/>
      <c r="BNL1" s="64"/>
      <c r="BNM1" s="64"/>
      <c r="BNN1" s="64"/>
      <c r="BNO1" s="64"/>
      <c r="BNP1" s="64"/>
      <c r="BNQ1" s="64"/>
      <c r="BNR1" s="64"/>
      <c r="BNS1" s="64"/>
      <c r="BNT1" s="64"/>
      <c r="BNU1" s="64"/>
      <c r="BNV1" s="64"/>
      <c r="BNW1" s="64"/>
      <c r="BNX1" s="64"/>
      <c r="BNY1" s="64"/>
      <c r="BNZ1" s="64"/>
      <c r="BOA1" s="64"/>
      <c r="BOB1" s="64"/>
      <c r="BOC1" s="64"/>
      <c r="BOD1" s="64"/>
      <c r="BOE1" s="64"/>
      <c r="BOF1" s="64"/>
      <c r="BOG1" s="64"/>
      <c r="BOH1" s="64"/>
      <c r="BOI1" s="64"/>
      <c r="BOJ1" s="64"/>
      <c r="BOK1" s="64"/>
      <c r="BOL1" s="64"/>
      <c r="BOM1" s="64"/>
      <c r="BON1" s="64"/>
      <c r="BOO1" s="64"/>
      <c r="BOP1" s="64"/>
      <c r="BOQ1" s="64"/>
      <c r="BOR1" s="64"/>
      <c r="BOS1" s="64"/>
      <c r="BOT1" s="64"/>
      <c r="BOU1" s="64"/>
      <c r="BOV1" s="64"/>
      <c r="BOW1" s="64"/>
      <c r="BOX1" s="64"/>
      <c r="BOY1" s="64"/>
      <c r="BOZ1" s="64"/>
      <c r="BPA1" s="64"/>
      <c r="BPB1" s="64"/>
      <c r="BPC1" s="64"/>
      <c r="BPD1" s="64"/>
      <c r="BPE1" s="64"/>
      <c r="BPF1" s="64"/>
      <c r="BPG1" s="64"/>
      <c r="BPH1" s="64"/>
      <c r="BPI1" s="64"/>
      <c r="BPJ1" s="64"/>
      <c r="BPK1" s="64"/>
      <c r="BPL1" s="64"/>
      <c r="BPM1" s="64"/>
      <c r="BPN1" s="64"/>
      <c r="BPO1" s="64"/>
      <c r="BPP1" s="64"/>
      <c r="BPQ1" s="64"/>
      <c r="BPR1" s="64"/>
      <c r="BPS1" s="64"/>
      <c r="BPT1" s="64"/>
      <c r="BPU1" s="64"/>
      <c r="BPV1" s="64"/>
      <c r="BPW1" s="64"/>
      <c r="BPX1" s="64"/>
      <c r="BPY1" s="64"/>
      <c r="BPZ1" s="64"/>
      <c r="BQA1" s="64"/>
      <c r="BQB1" s="64"/>
      <c r="BQC1" s="64"/>
      <c r="BQD1" s="64"/>
      <c r="BQE1" s="64"/>
      <c r="BQF1" s="64"/>
      <c r="BQG1" s="64"/>
      <c r="BQH1" s="64"/>
      <c r="BQI1" s="64"/>
      <c r="BQJ1" s="64"/>
      <c r="BQK1" s="64"/>
      <c r="BQL1" s="64"/>
      <c r="BQM1" s="64"/>
      <c r="BQN1" s="64"/>
      <c r="BQO1" s="64"/>
      <c r="BQP1" s="64"/>
      <c r="BQQ1" s="64"/>
      <c r="BQR1" s="64"/>
      <c r="BQS1" s="64"/>
      <c r="BQT1" s="64"/>
      <c r="BQU1" s="64"/>
      <c r="BQV1" s="64"/>
      <c r="BQW1" s="64"/>
      <c r="BQX1" s="64"/>
      <c r="BQY1" s="64"/>
      <c r="BQZ1" s="64"/>
      <c r="BRA1" s="64"/>
      <c r="BRB1" s="64"/>
      <c r="BRC1" s="64"/>
      <c r="BRD1" s="64"/>
      <c r="BRE1" s="64"/>
      <c r="BRF1" s="64"/>
      <c r="BRG1" s="64"/>
      <c r="BRH1" s="64"/>
      <c r="BRI1" s="64"/>
      <c r="BRJ1" s="64"/>
      <c r="BRK1" s="64"/>
      <c r="BRL1" s="64"/>
      <c r="BRM1" s="64"/>
      <c r="BRN1" s="64"/>
      <c r="BRO1" s="64"/>
      <c r="BRP1" s="64"/>
      <c r="BRQ1" s="64"/>
      <c r="BRR1" s="64"/>
      <c r="BRS1" s="64"/>
      <c r="BRT1" s="64"/>
      <c r="BRU1" s="64"/>
      <c r="BRV1" s="64"/>
      <c r="BRW1" s="64"/>
      <c r="BRX1" s="64"/>
      <c r="BRY1" s="64"/>
      <c r="BRZ1" s="64"/>
      <c r="BSA1" s="64"/>
      <c r="BSB1" s="64"/>
      <c r="BSC1" s="64"/>
      <c r="BSD1" s="64"/>
      <c r="BSE1" s="64"/>
      <c r="BSF1" s="64"/>
      <c r="BSG1" s="64"/>
      <c r="BSH1" s="64"/>
      <c r="BSI1" s="64"/>
      <c r="BSJ1" s="64"/>
      <c r="BSK1" s="64"/>
      <c r="BSL1" s="64"/>
      <c r="BSM1" s="64"/>
      <c r="BSN1" s="64"/>
      <c r="BSO1" s="64"/>
      <c r="BSP1" s="64"/>
      <c r="BSQ1" s="64"/>
      <c r="BSR1" s="64"/>
      <c r="BSS1" s="64"/>
      <c r="BST1" s="64"/>
      <c r="BSU1" s="64"/>
      <c r="BSV1" s="64"/>
      <c r="BSW1" s="64"/>
      <c r="BSX1" s="64"/>
      <c r="BSY1" s="64"/>
      <c r="BSZ1" s="64"/>
      <c r="BTA1" s="64"/>
      <c r="BTB1" s="64"/>
      <c r="BTC1" s="64"/>
      <c r="BTD1" s="64"/>
      <c r="BTE1" s="64"/>
      <c r="BTF1" s="64"/>
      <c r="BTG1" s="64"/>
      <c r="BTH1" s="64"/>
      <c r="BTI1" s="64"/>
      <c r="BTJ1" s="64"/>
      <c r="BTK1" s="64"/>
      <c r="BTL1" s="64"/>
      <c r="BTM1" s="64"/>
      <c r="BTN1" s="64"/>
      <c r="BTO1" s="64"/>
      <c r="BTP1" s="64"/>
      <c r="BTQ1" s="64"/>
      <c r="BTR1" s="64"/>
      <c r="BTS1" s="64"/>
      <c r="BTT1" s="64"/>
      <c r="BTU1" s="64"/>
      <c r="BTV1" s="64"/>
      <c r="BTW1" s="64"/>
      <c r="BTX1" s="64"/>
      <c r="BTY1" s="64"/>
      <c r="BTZ1" s="64"/>
      <c r="BUA1" s="64"/>
      <c r="BUB1" s="64"/>
      <c r="BUC1" s="64"/>
      <c r="BUD1" s="64"/>
      <c r="BUE1" s="64"/>
      <c r="BUF1" s="64"/>
      <c r="BUG1" s="64"/>
      <c r="BUH1" s="64"/>
      <c r="BUI1" s="64"/>
      <c r="BUJ1" s="64"/>
      <c r="BUK1" s="64"/>
      <c r="BUL1" s="64"/>
      <c r="BUM1" s="64"/>
      <c r="BUN1" s="64"/>
      <c r="BUO1" s="64"/>
      <c r="BUP1" s="64"/>
      <c r="BUQ1" s="64"/>
      <c r="BUR1" s="64"/>
      <c r="BUS1" s="64"/>
      <c r="BUT1" s="64"/>
      <c r="BUU1" s="64"/>
      <c r="BUV1" s="64"/>
      <c r="BUW1" s="64"/>
      <c r="BUX1" s="64"/>
      <c r="BUY1" s="64"/>
      <c r="BUZ1" s="64"/>
      <c r="BVA1" s="64"/>
      <c r="BVB1" s="64"/>
      <c r="BVC1" s="64"/>
      <c r="BVD1" s="64"/>
      <c r="BVE1" s="64"/>
      <c r="BVF1" s="64"/>
      <c r="BVG1" s="64"/>
      <c r="BVH1" s="64"/>
      <c r="BVI1" s="64"/>
      <c r="BVJ1" s="64"/>
      <c r="BVK1" s="64"/>
      <c r="BVL1" s="64"/>
      <c r="BVM1" s="64"/>
      <c r="BVN1" s="64"/>
      <c r="BVO1" s="64"/>
      <c r="BVP1" s="64"/>
      <c r="BVQ1" s="64"/>
      <c r="BVR1" s="64"/>
      <c r="BVS1" s="64"/>
      <c r="BVT1" s="64"/>
      <c r="BVU1" s="64"/>
      <c r="BVV1" s="64"/>
      <c r="BVW1" s="64"/>
      <c r="BVX1" s="64"/>
      <c r="BVY1" s="64"/>
      <c r="BVZ1" s="64"/>
      <c r="BWA1" s="64"/>
      <c r="BWB1" s="64"/>
      <c r="BWC1" s="64"/>
      <c r="BWD1" s="64"/>
      <c r="BWE1" s="64"/>
      <c r="BWF1" s="64"/>
      <c r="BWG1" s="64"/>
      <c r="BWH1" s="64"/>
      <c r="BWI1" s="64"/>
      <c r="BWJ1" s="64"/>
      <c r="BWK1" s="64"/>
      <c r="BWL1" s="64"/>
      <c r="BWM1" s="64"/>
      <c r="BWN1" s="64"/>
      <c r="BWO1" s="64"/>
      <c r="BWP1" s="64"/>
      <c r="BWQ1" s="64"/>
      <c r="BWR1" s="64"/>
      <c r="BWS1" s="64"/>
      <c r="BWT1" s="64"/>
      <c r="BWU1" s="64"/>
      <c r="BWV1" s="64"/>
      <c r="BWW1" s="64"/>
      <c r="BWX1" s="64"/>
      <c r="BWY1" s="64"/>
      <c r="BWZ1" s="64"/>
      <c r="BXA1" s="64"/>
      <c r="BXB1" s="64"/>
      <c r="BXC1" s="64"/>
      <c r="BXD1" s="64"/>
      <c r="BXE1" s="64"/>
      <c r="BXF1" s="64"/>
      <c r="BXG1" s="64"/>
      <c r="BXH1" s="64"/>
      <c r="BXI1" s="64"/>
      <c r="BXJ1" s="64"/>
      <c r="BXK1" s="64"/>
      <c r="BXL1" s="64"/>
      <c r="BXM1" s="64"/>
      <c r="BXN1" s="64"/>
      <c r="BXO1" s="64"/>
      <c r="BXP1" s="64"/>
      <c r="BXQ1" s="64"/>
      <c r="BXR1" s="64"/>
      <c r="BXS1" s="64"/>
      <c r="BXT1" s="64"/>
      <c r="BXU1" s="64"/>
      <c r="BXV1" s="64"/>
      <c r="BXW1" s="64"/>
      <c r="BXX1" s="64"/>
      <c r="BXY1" s="64"/>
      <c r="BXZ1" s="64"/>
      <c r="BYA1" s="64"/>
      <c r="BYB1" s="64"/>
      <c r="BYC1" s="64"/>
      <c r="BYD1" s="64"/>
      <c r="BYE1" s="64"/>
      <c r="BYF1" s="64"/>
      <c r="BYG1" s="64"/>
      <c r="BYH1" s="64"/>
      <c r="BYI1" s="64"/>
      <c r="BYJ1" s="64"/>
      <c r="BYK1" s="64"/>
      <c r="BYL1" s="64"/>
      <c r="BYM1" s="64"/>
      <c r="BYN1" s="64"/>
      <c r="BYO1" s="64"/>
      <c r="BYP1" s="64"/>
      <c r="BYQ1" s="64"/>
      <c r="BYR1" s="64"/>
      <c r="BYS1" s="64"/>
      <c r="BYT1" s="64"/>
      <c r="BYU1" s="64"/>
      <c r="BYV1" s="64"/>
      <c r="BYW1" s="64"/>
      <c r="BYX1" s="64"/>
      <c r="BYY1" s="64"/>
      <c r="BYZ1" s="64"/>
      <c r="BZA1" s="64"/>
      <c r="BZB1" s="64"/>
      <c r="BZC1" s="64"/>
      <c r="BZD1" s="64"/>
      <c r="BZE1" s="64"/>
      <c r="BZF1" s="64"/>
      <c r="BZG1" s="64"/>
      <c r="BZH1" s="64"/>
      <c r="BZI1" s="64"/>
      <c r="BZJ1" s="64"/>
      <c r="BZK1" s="64"/>
      <c r="BZL1" s="64"/>
      <c r="BZM1" s="64"/>
      <c r="BZN1" s="64"/>
      <c r="BZO1" s="64"/>
      <c r="BZP1" s="64"/>
      <c r="BZQ1" s="64"/>
      <c r="BZR1" s="64"/>
      <c r="BZS1" s="64"/>
      <c r="BZT1" s="64"/>
      <c r="BZU1" s="64"/>
      <c r="BZV1" s="64"/>
      <c r="BZW1" s="64"/>
      <c r="BZX1" s="64"/>
      <c r="BZY1" s="64"/>
      <c r="BZZ1" s="64"/>
      <c r="CAA1" s="64"/>
      <c r="CAB1" s="64"/>
      <c r="CAC1" s="64"/>
      <c r="CAD1" s="64"/>
      <c r="CAE1" s="64"/>
      <c r="CAF1" s="64"/>
      <c r="CAG1" s="64"/>
      <c r="CAH1" s="64"/>
      <c r="CAI1" s="64"/>
      <c r="CAJ1" s="64"/>
      <c r="CAK1" s="64"/>
      <c r="CAL1" s="64"/>
      <c r="CAM1" s="64"/>
      <c r="CAN1" s="64"/>
      <c r="CAO1" s="64"/>
      <c r="CAP1" s="64"/>
      <c r="CAQ1" s="64"/>
      <c r="CAR1" s="64"/>
      <c r="CAS1" s="64"/>
      <c r="CAT1" s="64"/>
      <c r="CAU1" s="64"/>
      <c r="CAV1" s="64"/>
      <c r="CAW1" s="64"/>
      <c r="CAX1" s="64"/>
      <c r="CAY1" s="64"/>
      <c r="CAZ1" s="64"/>
      <c r="CBA1" s="64"/>
      <c r="CBB1" s="64"/>
      <c r="CBC1" s="64"/>
      <c r="CBD1" s="64"/>
      <c r="CBE1" s="64"/>
      <c r="CBF1" s="64"/>
      <c r="CBG1" s="64"/>
      <c r="CBH1" s="64"/>
      <c r="CBI1" s="64"/>
      <c r="CBJ1" s="64"/>
      <c r="CBK1" s="64"/>
      <c r="CBL1" s="64"/>
      <c r="CBM1" s="64"/>
      <c r="CBN1" s="64"/>
      <c r="CBO1" s="64"/>
      <c r="CBP1" s="64"/>
      <c r="CBQ1" s="64"/>
      <c r="CBR1" s="64"/>
      <c r="CBS1" s="64"/>
      <c r="CBT1" s="64"/>
      <c r="CBU1" s="64"/>
      <c r="CBV1" s="64"/>
      <c r="CBW1" s="64"/>
      <c r="CBX1" s="64"/>
      <c r="CBY1" s="64"/>
      <c r="CBZ1" s="64"/>
      <c r="CCA1" s="64"/>
      <c r="CCB1" s="64"/>
      <c r="CCC1" s="64"/>
      <c r="CCD1" s="64"/>
      <c r="CCE1" s="64"/>
      <c r="CCF1" s="64"/>
      <c r="CCG1" s="64"/>
      <c r="CCH1" s="64"/>
      <c r="CCI1" s="64"/>
      <c r="CCJ1" s="64"/>
      <c r="CCK1" s="64"/>
      <c r="CCL1" s="64"/>
      <c r="CCM1" s="64"/>
      <c r="CCN1" s="64"/>
      <c r="CCO1" s="64"/>
      <c r="CCP1" s="64"/>
      <c r="CCQ1" s="64"/>
      <c r="CCR1" s="64"/>
      <c r="CCS1" s="64"/>
      <c r="CCT1" s="64"/>
      <c r="CCU1" s="64"/>
      <c r="CCV1" s="64"/>
      <c r="CCW1" s="64"/>
      <c r="CCX1" s="64"/>
      <c r="CCY1" s="64"/>
      <c r="CCZ1" s="64"/>
      <c r="CDA1" s="64"/>
      <c r="CDB1" s="64"/>
      <c r="CDC1" s="64"/>
      <c r="CDD1" s="64"/>
      <c r="CDE1" s="64"/>
      <c r="CDF1" s="64"/>
      <c r="CDG1" s="64"/>
      <c r="CDH1" s="64"/>
      <c r="CDI1" s="64"/>
      <c r="CDJ1" s="64"/>
      <c r="CDK1" s="64"/>
      <c r="CDL1" s="64"/>
      <c r="CDM1" s="64"/>
      <c r="CDN1" s="64"/>
      <c r="CDO1" s="64"/>
      <c r="CDP1" s="64"/>
      <c r="CDQ1" s="64"/>
      <c r="CDR1" s="64"/>
      <c r="CDS1" s="64"/>
      <c r="CDT1" s="64"/>
      <c r="CDU1" s="64"/>
      <c r="CDV1" s="64"/>
      <c r="CDW1" s="64"/>
      <c r="CDX1" s="64"/>
      <c r="CDY1" s="64"/>
      <c r="CDZ1" s="64"/>
      <c r="CEA1" s="64"/>
      <c r="CEB1" s="64"/>
      <c r="CEC1" s="64"/>
      <c r="CED1" s="64"/>
      <c r="CEE1" s="64"/>
      <c r="CEF1" s="64"/>
      <c r="CEG1" s="64"/>
      <c r="CEH1" s="64"/>
      <c r="CEI1" s="64"/>
      <c r="CEJ1" s="64"/>
      <c r="CEK1" s="64"/>
      <c r="CEL1" s="64"/>
      <c r="CEM1" s="64"/>
      <c r="CEN1" s="64"/>
      <c r="CEO1" s="64"/>
      <c r="CEP1" s="64"/>
      <c r="CEQ1" s="64"/>
      <c r="CER1" s="64"/>
      <c r="CES1" s="64"/>
      <c r="CET1" s="64"/>
      <c r="CEU1" s="64"/>
      <c r="CEV1" s="64"/>
      <c r="CEW1" s="64"/>
      <c r="CEX1" s="64"/>
      <c r="CEY1" s="64"/>
      <c r="CEZ1" s="64"/>
      <c r="CFA1" s="64"/>
      <c r="CFB1" s="64"/>
      <c r="CFC1" s="64"/>
      <c r="CFD1" s="64"/>
      <c r="CFE1" s="64"/>
      <c r="CFF1" s="64"/>
      <c r="CFG1" s="64"/>
      <c r="CFH1" s="64"/>
      <c r="CFI1" s="64"/>
      <c r="CFJ1" s="64"/>
      <c r="CFK1" s="64"/>
      <c r="CFL1" s="64"/>
      <c r="CFM1" s="64"/>
      <c r="CFN1" s="64"/>
      <c r="CFO1" s="64"/>
      <c r="CFP1" s="64"/>
      <c r="CFQ1" s="64"/>
      <c r="CFR1" s="64"/>
      <c r="CFS1" s="64"/>
      <c r="CFT1" s="64"/>
      <c r="CFU1" s="64"/>
      <c r="CFV1" s="64"/>
      <c r="CFW1" s="64"/>
      <c r="CFX1" s="64"/>
      <c r="CFY1" s="64"/>
      <c r="CFZ1" s="64"/>
      <c r="CGA1" s="64"/>
      <c r="CGB1" s="64"/>
      <c r="CGC1" s="64"/>
      <c r="CGD1" s="64"/>
      <c r="CGE1" s="64"/>
      <c r="CGF1" s="64"/>
      <c r="CGG1" s="64"/>
      <c r="CGH1" s="64"/>
      <c r="CGI1" s="64"/>
      <c r="CGJ1" s="64"/>
      <c r="CGK1" s="64"/>
      <c r="CGL1" s="64"/>
      <c r="CGM1" s="64"/>
      <c r="CGN1" s="64"/>
      <c r="CGO1" s="64"/>
      <c r="CGP1" s="64"/>
      <c r="CGQ1" s="64"/>
      <c r="CGR1" s="64"/>
      <c r="CGS1" s="64"/>
      <c r="CGT1" s="64"/>
      <c r="CGU1" s="64"/>
      <c r="CGV1" s="64"/>
      <c r="CGW1" s="64"/>
      <c r="CGX1" s="64"/>
      <c r="CGY1" s="64"/>
      <c r="CGZ1" s="64"/>
      <c r="CHA1" s="64"/>
      <c r="CHB1" s="64"/>
      <c r="CHC1" s="64"/>
      <c r="CHD1" s="64"/>
      <c r="CHE1" s="64"/>
      <c r="CHF1" s="64"/>
      <c r="CHG1" s="64"/>
      <c r="CHH1" s="64"/>
      <c r="CHI1" s="64"/>
      <c r="CHJ1" s="64"/>
      <c r="CHK1" s="64"/>
      <c r="CHL1" s="64"/>
      <c r="CHM1" s="64"/>
      <c r="CHN1" s="64"/>
      <c r="CHO1" s="64"/>
      <c r="CHP1" s="64"/>
      <c r="CHQ1" s="64"/>
      <c r="CHR1" s="64"/>
      <c r="CHS1" s="64"/>
      <c r="CHT1" s="64"/>
      <c r="CHU1" s="64"/>
      <c r="CHV1" s="64"/>
      <c r="CHW1" s="64"/>
      <c r="CHX1" s="64"/>
      <c r="CHY1" s="64"/>
      <c r="CHZ1" s="64"/>
      <c r="CIA1" s="64"/>
      <c r="CIB1" s="64"/>
      <c r="CIC1" s="64"/>
      <c r="CID1" s="64"/>
      <c r="CIE1" s="64"/>
      <c r="CIF1" s="64"/>
      <c r="CIG1" s="64"/>
      <c r="CIH1" s="64"/>
      <c r="CII1" s="64"/>
      <c r="CIJ1" s="64"/>
      <c r="CIK1" s="64"/>
      <c r="CIL1" s="64"/>
      <c r="CIM1" s="64"/>
      <c r="CIN1" s="64"/>
      <c r="CIO1" s="64"/>
      <c r="CIP1" s="64"/>
      <c r="CIQ1" s="64"/>
      <c r="CIR1" s="64"/>
      <c r="CIS1" s="64"/>
      <c r="CIT1" s="64"/>
      <c r="CIU1" s="64"/>
      <c r="CIV1" s="64"/>
      <c r="CIW1" s="64"/>
      <c r="CIX1" s="64"/>
      <c r="CIY1" s="64"/>
      <c r="CIZ1" s="64"/>
      <c r="CJA1" s="64"/>
      <c r="CJB1" s="64"/>
      <c r="CJC1" s="64"/>
      <c r="CJD1" s="64"/>
      <c r="CJE1" s="64"/>
      <c r="CJF1" s="64"/>
      <c r="CJG1" s="64"/>
      <c r="CJH1" s="64"/>
      <c r="CJI1" s="64"/>
      <c r="CJJ1" s="64"/>
      <c r="CJK1" s="64"/>
      <c r="CJL1" s="64"/>
      <c r="CJM1" s="64"/>
      <c r="CJN1" s="64"/>
      <c r="CJO1" s="64"/>
      <c r="CJP1" s="64"/>
      <c r="CJQ1" s="64"/>
      <c r="CJR1" s="64"/>
      <c r="CJS1" s="64"/>
      <c r="CJT1" s="64"/>
      <c r="CJU1" s="64"/>
      <c r="CJV1" s="64"/>
      <c r="CJW1" s="64"/>
      <c r="CJX1" s="64"/>
      <c r="CJY1" s="64"/>
      <c r="CJZ1" s="64"/>
      <c r="CKA1" s="64"/>
      <c r="CKB1" s="64"/>
      <c r="CKC1" s="64"/>
      <c r="CKD1" s="64"/>
      <c r="CKE1" s="64"/>
      <c r="CKF1" s="64"/>
      <c r="CKG1" s="64"/>
      <c r="CKH1" s="64"/>
      <c r="CKI1" s="64"/>
      <c r="CKJ1" s="64"/>
      <c r="CKK1" s="64"/>
      <c r="CKL1" s="64"/>
      <c r="CKM1" s="64"/>
      <c r="CKN1" s="64"/>
      <c r="CKO1" s="64"/>
      <c r="CKP1" s="64"/>
      <c r="CKQ1" s="64"/>
      <c r="CKR1" s="64"/>
      <c r="CKS1" s="64"/>
      <c r="CKT1" s="64"/>
      <c r="CKU1" s="64"/>
      <c r="CKV1" s="64"/>
      <c r="CKW1" s="64"/>
      <c r="CKX1" s="64"/>
      <c r="CKY1" s="64"/>
      <c r="CKZ1" s="64"/>
      <c r="CLA1" s="64"/>
      <c r="CLB1" s="64"/>
      <c r="CLC1" s="64"/>
      <c r="CLD1" s="64"/>
      <c r="CLE1" s="64"/>
      <c r="CLF1" s="64"/>
      <c r="CLG1" s="64"/>
      <c r="CLH1" s="64"/>
      <c r="CLI1" s="64"/>
      <c r="CLJ1" s="64"/>
      <c r="CLK1" s="64"/>
      <c r="CLL1" s="64"/>
      <c r="CLM1" s="64"/>
      <c r="CLN1" s="64"/>
      <c r="CLO1" s="64"/>
      <c r="CLP1" s="64"/>
      <c r="CLQ1" s="64"/>
      <c r="CLR1" s="64"/>
      <c r="CLS1" s="64"/>
      <c r="CLT1" s="64"/>
      <c r="CLU1" s="64"/>
      <c r="CLV1" s="64"/>
      <c r="CLW1" s="64"/>
      <c r="CLX1" s="64"/>
      <c r="CLY1" s="64"/>
      <c r="CLZ1" s="64"/>
      <c r="CMA1" s="64"/>
      <c r="CMB1" s="64"/>
      <c r="CMC1" s="64"/>
      <c r="CMD1" s="64"/>
      <c r="CME1" s="64"/>
      <c r="CMF1" s="64"/>
      <c r="CMG1" s="64"/>
      <c r="CMH1" s="64"/>
      <c r="CMI1" s="64"/>
      <c r="CMJ1" s="64"/>
      <c r="CMK1" s="64"/>
      <c r="CML1" s="64"/>
      <c r="CMM1" s="64"/>
      <c r="CMN1" s="64"/>
      <c r="CMO1" s="64"/>
      <c r="CMP1" s="64"/>
      <c r="CMQ1" s="64"/>
      <c r="CMR1" s="64"/>
      <c r="CMS1" s="64"/>
      <c r="CMT1" s="64"/>
      <c r="CMU1" s="64"/>
      <c r="CMV1" s="64"/>
      <c r="CMW1" s="64"/>
      <c r="CMX1" s="64"/>
      <c r="CMY1" s="64"/>
      <c r="CMZ1" s="64"/>
      <c r="CNA1" s="64"/>
      <c r="CNB1" s="64"/>
      <c r="CNC1" s="64"/>
      <c r="CND1" s="64"/>
      <c r="CNE1" s="64"/>
      <c r="CNF1" s="64"/>
      <c r="CNG1" s="64"/>
      <c r="CNH1" s="64"/>
      <c r="CNI1" s="64"/>
      <c r="CNJ1" s="64"/>
      <c r="CNK1" s="64"/>
      <c r="CNL1" s="64"/>
      <c r="CNM1" s="64"/>
      <c r="CNN1" s="64"/>
      <c r="CNO1" s="64"/>
      <c r="CNP1" s="64"/>
      <c r="CNQ1" s="64"/>
      <c r="CNR1" s="64"/>
      <c r="CNS1" s="64"/>
      <c r="CNT1" s="64"/>
      <c r="CNU1" s="64"/>
      <c r="CNV1" s="64"/>
      <c r="CNW1" s="64"/>
      <c r="CNX1" s="64"/>
      <c r="CNY1" s="64"/>
      <c r="CNZ1" s="64"/>
      <c r="COA1" s="64"/>
      <c r="COB1" s="64"/>
      <c r="COC1" s="64"/>
      <c r="COD1" s="64"/>
      <c r="COE1" s="64"/>
      <c r="COF1" s="64"/>
      <c r="COG1" s="64"/>
      <c r="COH1" s="64"/>
      <c r="COI1" s="64"/>
      <c r="COJ1" s="64"/>
      <c r="COK1" s="64"/>
      <c r="COL1" s="64"/>
      <c r="COM1" s="64"/>
      <c r="CON1" s="64"/>
      <c r="COO1" s="64"/>
      <c r="COP1" s="64"/>
      <c r="COQ1" s="64"/>
      <c r="COR1" s="64"/>
      <c r="COS1" s="64"/>
      <c r="COT1" s="64"/>
      <c r="COU1" s="64"/>
      <c r="COV1" s="64"/>
      <c r="COW1" s="64"/>
      <c r="COX1" s="64"/>
      <c r="COY1" s="64"/>
      <c r="COZ1" s="64"/>
      <c r="CPA1" s="64"/>
      <c r="CPB1" s="64"/>
      <c r="CPC1" s="64"/>
      <c r="CPD1" s="64"/>
      <c r="CPE1" s="64"/>
      <c r="CPF1" s="64"/>
      <c r="CPG1" s="64"/>
      <c r="CPH1" s="64"/>
      <c r="CPI1" s="64"/>
      <c r="CPJ1" s="64"/>
      <c r="CPK1" s="64"/>
      <c r="CPL1" s="64"/>
      <c r="CPM1" s="64"/>
      <c r="CPN1" s="64"/>
      <c r="CPO1" s="64"/>
      <c r="CPP1" s="64"/>
      <c r="CPQ1" s="64"/>
      <c r="CPR1" s="64"/>
      <c r="CPS1" s="64"/>
      <c r="CPT1" s="64"/>
      <c r="CPU1" s="64"/>
      <c r="CPV1" s="64"/>
      <c r="CPW1" s="64"/>
      <c r="CPX1" s="64"/>
      <c r="CPY1" s="64"/>
      <c r="CPZ1" s="64"/>
      <c r="CQA1" s="64"/>
      <c r="CQB1" s="64"/>
      <c r="CQC1" s="64"/>
      <c r="CQD1" s="64"/>
      <c r="CQE1" s="64"/>
      <c r="CQF1" s="64"/>
      <c r="CQG1" s="64"/>
      <c r="CQH1" s="64"/>
      <c r="CQI1" s="64"/>
      <c r="CQJ1" s="64"/>
      <c r="CQK1" s="64"/>
      <c r="CQL1" s="64"/>
      <c r="CQM1" s="64"/>
      <c r="CQN1" s="64"/>
      <c r="CQO1" s="64"/>
      <c r="CQP1" s="64"/>
      <c r="CQQ1" s="64"/>
      <c r="CQR1" s="64"/>
      <c r="CQS1" s="64"/>
      <c r="CQT1" s="64"/>
      <c r="CQU1" s="64"/>
      <c r="CQV1" s="64"/>
      <c r="CQW1" s="64"/>
      <c r="CQX1" s="64"/>
      <c r="CQY1" s="64"/>
      <c r="CQZ1" s="64"/>
      <c r="CRA1" s="64"/>
      <c r="CRB1" s="64"/>
      <c r="CRC1" s="64"/>
      <c r="CRD1" s="64"/>
      <c r="CRE1" s="64"/>
      <c r="CRF1" s="64"/>
      <c r="CRG1" s="64"/>
      <c r="CRH1" s="64"/>
      <c r="CRI1" s="64"/>
      <c r="CRJ1" s="64"/>
      <c r="CRK1" s="64"/>
      <c r="CRL1" s="64"/>
      <c r="CRM1" s="64"/>
      <c r="CRN1" s="64"/>
      <c r="CRO1" s="64"/>
      <c r="CRP1" s="64"/>
      <c r="CRQ1" s="64"/>
      <c r="CRR1" s="64"/>
      <c r="CRS1" s="64"/>
      <c r="CRT1" s="64"/>
      <c r="CRU1" s="64"/>
      <c r="CRV1" s="64"/>
      <c r="CRW1" s="64"/>
      <c r="CRX1" s="64"/>
      <c r="CRY1" s="64"/>
      <c r="CRZ1" s="64"/>
      <c r="CSA1" s="64"/>
      <c r="CSB1" s="64"/>
      <c r="CSC1" s="64"/>
      <c r="CSD1" s="64"/>
      <c r="CSE1" s="64"/>
      <c r="CSF1" s="64"/>
      <c r="CSG1" s="64"/>
      <c r="CSH1" s="64"/>
      <c r="CSI1" s="64"/>
      <c r="CSJ1" s="64"/>
      <c r="CSK1" s="64"/>
      <c r="CSL1" s="64"/>
      <c r="CSM1" s="64"/>
      <c r="CSN1" s="64"/>
      <c r="CSO1" s="64"/>
      <c r="CSP1" s="64"/>
      <c r="CSQ1" s="64"/>
      <c r="CSR1" s="64"/>
      <c r="CSS1" s="64"/>
      <c r="CST1" s="64"/>
      <c r="CSU1" s="64"/>
      <c r="CSV1" s="64"/>
      <c r="CSW1" s="64"/>
      <c r="CSX1" s="64"/>
      <c r="CSY1" s="64"/>
      <c r="CSZ1" s="64"/>
      <c r="CTA1" s="64"/>
      <c r="CTB1" s="64"/>
      <c r="CTC1" s="64"/>
      <c r="CTD1" s="64"/>
      <c r="CTE1" s="64"/>
      <c r="CTF1" s="64"/>
      <c r="CTG1" s="64"/>
      <c r="CTH1" s="64"/>
      <c r="CTI1" s="64"/>
      <c r="CTJ1" s="64"/>
      <c r="CTK1" s="64"/>
      <c r="CTL1" s="64"/>
      <c r="CTM1" s="64"/>
      <c r="CTN1" s="64"/>
      <c r="CTO1" s="64"/>
      <c r="CTP1" s="64"/>
      <c r="CTQ1" s="64"/>
      <c r="CTR1" s="64"/>
      <c r="CTS1" s="64"/>
      <c r="CTT1" s="64"/>
      <c r="CTU1" s="64"/>
      <c r="CTV1" s="64"/>
      <c r="CTW1" s="64"/>
      <c r="CTX1" s="64"/>
      <c r="CTY1" s="64"/>
      <c r="CTZ1" s="64"/>
      <c r="CUA1" s="64"/>
      <c r="CUB1" s="64"/>
      <c r="CUC1" s="64"/>
      <c r="CUD1" s="64"/>
      <c r="CUE1" s="64"/>
      <c r="CUF1" s="64"/>
      <c r="CUG1" s="64"/>
      <c r="CUH1" s="64"/>
      <c r="CUI1" s="64"/>
      <c r="CUJ1" s="64"/>
      <c r="CUK1" s="64"/>
      <c r="CUL1" s="64"/>
      <c r="CUM1" s="64"/>
      <c r="CUN1" s="64"/>
      <c r="CUO1" s="64"/>
      <c r="CUP1" s="64"/>
      <c r="CUQ1" s="64"/>
      <c r="CUR1" s="64"/>
      <c r="CUS1" s="64"/>
      <c r="CUT1" s="64"/>
      <c r="CUU1" s="64"/>
      <c r="CUV1" s="64"/>
      <c r="CUW1" s="64"/>
      <c r="CUX1" s="64"/>
      <c r="CUY1" s="64"/>
      <c r="CUZ1" s="64"/>
      <c r="CVA1" s="64"/>
      <c r="CVB1" s="64"/>
      <c r="CVC1" s="64"/>
      <c r="CVD1" s="64"/>
      <c r="CVE1" s="64"/>
      <c r="CVF1" s="64"/>
      <c r="CVG1" s="64"/>
      <c r="CVH1" s="64"/>
      <c r="CVI1" s="64"/>
      <c r="CVJ1" s="64"/>
      <c r="CVK1" s="64"/>
      <c r="CVL1" s="64"/>
      <c r="CVM1" s="64"/>
      <c r="CVN1" s="64"/>
      <c r="CVO1" s="64"/>
      <c r="CVP1" s="64"/>
      <c r="CVQ1" s="64"/>
      <c r="CVR1" s="64"/>
      <c r="CVS1" s="64"/>
      <c r="CVT1" s="64"/>
      <c r="CVU1" s="64"/>
      <c r="CVV1" s="64"/>
      <c r="CVW1" s="64"/>
      <c r="CVX1" s="64"/>
      <c r="CVY1" s="64"/>
      <c r="CVZ1" s="64"/>
      <c r="CWA1" s="64"/>
      <c r="CWB1" s="64"/>
      <c r="CWC1" s="64"/>
      <c r="CWD1" s="64"/>
      <c r="CWE1" s="64"/>
      <c r="CWF1" s="64"/>
      <c r="CWG1" s="64"/>
      <c r="CWH1" s="64"/>
      <c r="CWI1" s="64"/>
      <c r="CWJ1" s="64"/>
      <c r="CWK1" s="64"/>
      <c r="CWL1" s="64"/>
      <c r="CWM1" s="64"/>
      <c r="CWN1" s="64"/>
      <c r="CWO1" s="64"/>
      <c r="CWP1" s="64"/>
      <c r="CWQ1" s="64"/>
      <c r="CWR1" s="64"/>
      <c r="CWS1" s="64"/>
      <c r="CWT1" s="64"/>
      <c r="CWU1" s="64"/>
      <c r="CWV1" s="64"/>
      <c r="CWW1" s="64"/>
      <c r="CWX1" s="64"/>
      <c r="CWY1" s="64"/>
      <c r="CWZ1" s="64"/>
      <c r="CXA1" s="64"/>
      <c r="CXB1" s="64"/>
      <c r="CXC1" s="64"/>
      <c r="CXD1" s="64"/>
      <c r="CXE1" s="64"/>
      <c r="CXF1" s="64"/>
      <c r="CXG1" s="64"/>
      <c r="CXH1" s="64"/>
      <c r="CXI1" s="64"/>
      <c r="CXJ1" s="64"/>
      <c r="CXK1" s="64"/>
      <c r="CXL1" s="64"/>
      <c r="CXM1" s="64"/>
      <c r="CXN1" s="64"/>
      <c r="CXO1" s="64"/>
      <c r="CXP1" s="64"/>
      <c r="CXQ1" s="64"/>
      <c r="CXR1" s="64"/>
      <c r="CXS1" s="64"/>
      <c r="CXT1" s="64"/>
      <c r="CXU1" s="64"/>
      <c r="CXV1" s="64"/>
      <c r="CXW1" s="64"/>
      <c r="CXX1" s="64"/>
      <c r="CXY1" s="64"/>
      <c r="CXZ1" s="64"/>
      <c r="CYA1" s="64"/>
      <c r="CYB1" s="64"/>
      <c r="CYC1" s="64"/>
      <c r="CYD1" s="64"/>
      <c r="CYE1" s="64"/>
      <c r="CYF1" s="64"/>
      <c r="CYG1" s="64"/>
      <c r="CYH1" s="64"/>
      <c r="CYI1" s="64"/>
      <c r="CYJ1" s="64"/>
      <c r="CYK1" s="64"/>
      <c r="CYL1" s="64"/>
      <c r="CYM1" s="64"/>
      <c r="CYN1" s="64"/>
      <c r="CYO1" s="64"/>
      <c r="CYP1" s="64"/>
      <c r="CYQ1" s="64"/>
      <c r="CYR1" s="64"/>
      <c r="CYS1" s="64"/>
      <c r="CYT1" s="64"/>
      <c r="CYU1" s="64"/>
      <c r="CYV1" s="64"/>
      <c r="CYW1" s="64"/>
      <c r="CYX1" s="64"/>
      <c r="CYY1" s="64"/>
      <c r="CYZ1" s="64"/>
      <c r="CZA1" s="64"/>
      <c r="CZB1" s="64"/>
      <c r="CZC1" s="64"/>
      <c r="CZD1" s="64"/>
      <c r="CZE1" s="64"/>
      <c r="CZF1" s="64"/>
      <c r="CZG1" s="64"/>
      <c r="CZH1" s="64"/>
      <c r="CZI1" s="64"/>
      <c r="CZJ1" s="64"/>
      <c r="CZK1" s="64"/>
      <c r="CZL1" s="64"/>
      <c r="CZM1" s="64"/>
      <c r="CZN1" s="64"/>
      <c r="CZO1" s="64"/>
      <c r="CZP1" s="64"/>
      <c r="CZQ1" s="64"/>
      <c r="CZR1" s="64"/>
      <c r="CZS1" s="64"/>
      <c r="CZT1" s="64"/>
      <c r="CZU1" s="64"/>
      <c r="CZV1" s="64"/>
      <c r="CZW1" s="64"/>
      <c r="CZX1" s="64"/>
      <c r="CZY1" s="64"/>
      <c r="CZZ1" s="64"/>
      <c r="DAA1" s="64"/>
      <c r="DAB1" s="64"/>
      <c r="DAC1" s="64"/>
      <c r="DAD1" s="64"/>
      <c r="DAE1" s="64"/>
      <c r="DAF1" s="64"/>
      <c r="DAG1" s="64"/>
      <c r="DAH1" s="64"/>
      <c r="DAI1" s="64"/>
      <c r="DAJ1" s="64"/>
      <c r="DAK1" s="64"/>
      <c r="DAL1" s="64"/>
      <c r="DAM1" s="64"/>
      <c r="DAN1" s="64"/>
      <c r="DAO1" s="64"/>
      <c r="DAP1" s="64"/>
      <c r="DAQ1" s="64"/>
      <c r="DAR1" s="64"/>
      <c r="DAS1" s="64"/>
      <c r="DAT1" s="64"/>
      <c r="DAU1" s="64"/>
      <c r="DAV1" s="64"/>
      <c r="DAW1" s="64"/>
      <c r="DAX1" s="64"/>
      <c r="DAY1" s="64"/>
      <c r="DAZ1" s="64"/>
      <c r="DBA1" s="64"/>
      <c r="DBB1" s="64"/>
      <c r="DBC1" s="64"/>
      <c r="DBD1" s="64"/>
      <c r="DBE1" s="64"/>
      <c r="DBF1" s="64"/>
      <c r="DBG1" s="64"/>
      <c r="DBH1" s="64"/>
      <c r="DBI1" s="64"/>
      <c r="DBJ1" s="64"/>
      <c r="DBK1" s="64"/>
      <c r="DBL1" s="64"/>
      <c r="DBM1" s="64"/>
      <c r="DBN1" s="64"/>
      <c r="DBO1" s="64"/>
      <c r="DBP1" s="64"/>
      <c r="DBQ1" s="64"/>
      <c r="DBR1" s="64"/>
      <c r="DBS1" s="64"/>
      <c r="DBT1" s="64"/>
      <c r="DBU1" s="64"/>
      <c r="DBV1" s="64"/>
      <c r="DBW1" s="64"/>
      <c r="DBX1" s="64"/>
      <c r="DBY1" s="64"/>
      <c r="DBZ1" s="64"/>
      <c r="DCA1" s="64"/>
      <c r="DCB1" s="64"/>
      <c r="DCC1" s="64"/>
      <c r="DCD1" s="64"/>
      <c r="DCE1" s="64"/>
      <c r="DCF1" s="64"/>
      <c r="DCG1" s="64"/>
      <c r="DCH1" s="64"/>
      <c r="DCI1" s="64"/>
      <c r="DCJ1" s="64"/>
      <c r="DCK1" s="64"/>
      <c r="DCL1" s="64"/>
      <c r="DCM1" s="64"/>
      <c r="DCN1" s="64"/>
      <c r="DCO1" s="64"/>
      <c r="DCP1" s="64"/>
      <c r="DCQ1" s="64"/>
      <c r="DCR1" s="64"/>
      <c r="DCS1" s="64"/>
      <c r="DCT1" s="64"/>
      <c r="DCU1" s="64"/>
      <c r="DCV1" s="64"/>
      <c r="DCW1" s="64"/>
      <c r="DCX1" s="64"/>
      <c r="DCY1" s="64"/>
      <c r="DCZ1" s="64"/>
      <c r="DDA1" s="64"/>
      <c r="DDB1" s="64"/>
      <c r="DDC1" s="64"/>
      <c r="DDD1" s="64"/>
      <c r="DDE1" s="64"/>
      <c r="DDF1" s="64"/>
      <c r="DDG1" s="64"/>
      <c r="DDH1" s="64"/>
      <c r="DDI1" s="64"/>
      <c r="DDJ1" s="64"/>
      <c r="DDK1" s="64"/>
      <c r="DDL1" s="64"/>
      <c r="DDM1" s="64"/>
      <c r="DDN1" s="64"/>
      <c r="DDO1" s="64"/>
      <c r="DDP1" s="64"/>
      <c r="DDQ1" s="64"/>
      <c r="DDR1" s="64"/>
      <c r="DDS1" s="64"/>
      <c r="DDT1" s="64"/>
      <c r="DDU1" s="64"/>
      <c r="DDV1" s="64"/>
      <c r="DDW1" s="64"/>
      <c r="DDX1" s="64"/>
      <c r="DDY1" s="64"/>
      <c r="DDZ1" s="64"/>
      <c r="DEA1" s="64"/>
      <c r="DEB1" s="64"/>
      <c r="DEC1" s="64"/>
      <c r="DED1" s="64"/>
      <c r="DEE1" s="64"/>
      <c r="DEF1" s="64"/>
      <c r="DEG1" s="64"/>
      <c r="DEH1" s="64"/>
      <c r="DEI1" s="64"/>
      <c r="DEJ1" s="64"/>
      <c r="DEK1" s="64"/>
      <c r="DEL1" s="64"/>
      <c r="DEM1" s="64"/>
      <c r="DEN1" s="64"/>
      <c r="DEO1" s="64"/>
      <c r="DEP1" s="64"/>
      <c r="DEQ1" s="64"/>
      <c r="DER1" s="64"/>
      <c r="DES1" s="64"/>
      <c r="DET1" s="64"/>
      <c r="DEU1" s="64"/>
      <c r="DEV1" s="64"/>
      <c r="DEW1" s="64"/>
      <c r="DEX1" s="64"/>
      <c r="DEY1" s="64"/>
      <c r="DEZ1" s="64"/>
      <c r="DFA1" s="64"/>
      <c r="DFB1" s="64"/>
      <c r="DFC1" s="64"/>
      <c r="DFD1" s="64"/>
      <c r="DFE1" s="64"/>
      <c r="DFF1" s="64"/>
      <c r="DFG1" s="64"/>
      <c r="DFH1" s="64"/>
      <c r="DFI1" s="64"/>
      <c r="DFJ1" s="64"/>
      <c r="DFK1" s="64"/>
      <c r="DFL1" s="64"/>
      <c r="DFM1" s="64"/>
      <c r="DFN1" s="64"/>
      <c r="DFO1" s="64"/>
      <c r="DFP1" s="64"/>
      <c r="DFQ1" s="64"/>
      <c r="DFR1" s="64"/>
      <c r="DFS1" s="64"/>
      <c r="DFT1" s="64"/>
      <c r="DFU1" s="64"/>
      <c r="DFV1" s="64"/>
      <c r="DFW1" s="64"/>
      <c r="DFX1" s="64"/>
      <c r="DFY1" s="64"/>
      <c r="DFZ1" s="64"/>
      <c r="DGA1" s="64"/>
      <c r="DGB1" s="64"/>
      <c r="DGC1" s="64"/>
      <c r="DGD1" s="64"/>
      <c r="DGE1" s="64"/>
      <c r="DGF1" s="64"/>
      <c r="DGG1" s="64"/>
      <c r="DGH1" s="64"/>
      <c r="DGI1" s="64"/>
      <c r="DGJ1" s="64"/>
      <c r="DGK1" s="64"/>
      <c r="DGL1" s="64"/>
      <c r="DGM1" s="64"/>
      <c r="DGN1" s="64"/>
      <c r="DGO1" s="64"/>
      <c r="DGP1" s="64"/>
      <c r="DGQ1" s="64"/>
      <c r="DGR1" s="64"/>
      <c r="DGS1" s="64"/>
      <c r="DGT1" s="64"/>
      <c r="DGU1" s="64"/>
      <c r="DGV1" s="64"/>
      <c r="DGW1" s="64"/>
      <c r="DGX1" s="64"/>
      <c r="DGY1" s="64"/>
      <c r="DGZ1" s="64"/>
      <c r="DHA1" s="64"/>
      <c r="DHB1" s="64"/>
      <c r="DHC1" s="64"/>
      <c r="DHD1" s="64"/>
      <c r="DHE1" s="64"/>
      <c r="DHF1" s="64"/>
      <c r="DHG1" s="64"/>
      <c r="DHH1" s="64"/>
      <c r="DHI1" s="64"/>
      <c r="DHJ1" s="64"/>
      <c r="DHK1" s="64"/>
      <c r="DHL1" s="64"/>
      <c r="DHM1" s="64"/>
      <c r="DHN1" s="64"/>
      <c r="DHO1" s="64"/>
      <c r="DHP1" s="64"/>
      <c r="DHQ1" s="64"/>
      <c r="DHR1" s="64"/>
      <c r="DHS1" s="64"/>
      <c r="DHT1" s="64"/>
      <c r="DHU1" s="64"/>
      <c r="DHV1" s="64"/>
      <c r="DHW1" s="64"/>
      <c r="DHX1" s="64"/>
      <c r="DHY1" s="64"/>
      <c r="DHZ1" s="64"/>
      <c r="DIA1" s="64"/>
      <c r="DIB1" s="64"/>
      <c r="DIC1" s="64"/>
      <c r="DID1" s="64"/>
      <c r="DIE1" s="64"/>
      <c r="DIF1" s="64"/>
      <c r="DIG1" s="64"/>
      <c r="DIH1" s="64"/>
      <c r="DII1" s="64"/>
      <c r="DIJ1" s="64"/>
      <c r="DIK1" s="64"/>
      <c r="DIL1" s="64"/>
      <c r="DIM1" s="64"/>
      <c r="DIN1" s="64"/>
      <c r="DIO1" s="64"/>
      <c r="DIP1" s="64"/>
      <c r="DIQ1" s="64"/>
      <c r="DIR1" s="64"/>
      <c r="DIS1" s="64"/>
      <c r="DIT1" s="64"/>
      <c r="DIU1" s="64"/>
      <c r="DIV1" s="64"/>
      <c r="DIW1" s="64"/>
      <c r="DIX1" s="64"/>
      <c r="DIY1" s="64"/>
      <c r="DIZ1" s="64"/>
      <c r="DJA1" s="64"/>
      <c r="DJB1" s="64"/>
      <c r="DJC1" s="64"/>
      <c r="DJD1" s="64"/>
      <c r="DJE1" s="64"/>
      <c r="DJF1" s="64"/>
      <c r="DJG1" s="64"/>
      <c r="DJH1" s="64"/>
      <c r="DJI1" s="64"/>
      <c r="DJJ1" s="64"/>
      <c r="DJK1" s="64"/>
      <c r="DJL1" s="64"/>
      <c r="DJM1" s="64"/>
      <c r="DJN1" s="64"/>
      <c r="DJO1" s="64"/>
      <c r="DJP1" s="64"/>
      <c r="DJQ1" s="64"/>
      <c r="DJR1" s="64"/>
      <c r="DJS1" s="64"/>
      <c r="DJT1" s="64"/>
      <c r="DJU1" s="64"/>
      <c r="DJV1" s="64"/>
      <c r="DJW1" s="64"/>
      <c r="DJX1" s="64"/>
      <c r="DJY1" s="64"/>
      <c r="DJZ1" s="64"/>
      <c r="DKA1" s="64"/>
      <c r="DKB1" s="64"/>
      <c r="DKC1" s="64"/>
      <c r="DKD1" s="64"/>
      <c r="DKE1" s="64"/>
      <c r="DKF1" s="64"/>
      <c r="DKG1" s="64"/>
      <c r="DKH1" s="64"/>
      <c r="DKI1" s="64"/>
      <c r="DKJ1" s="64"/>
      <c r="DKK1" s="64"/>
      <c r="DKL1" s="64"/>
      <c r="DKM1" s="64"/>
      <c r="DKN1" s="64"/>
      <c r="DKO1" s="64"/>
      <c r="DKP1" s="64"/>
      <c r="DKQ1" s="64"/>
      <c r="DKR1" s="64"/>
      <c r="DKS1" s="64"/>
      <c r="DKT1" s="64"/>
      <c r="DKU1" s="64"/>
      <c r="DKV1" s="64"/>
      <c r="DKW1" s="64"/>
      <c r="DKX1" s="64"/>
      <c r="DKY1" s="64"/>
      <c r="DKZ1" s="64"/>
      <c r="DLA1" s="64"/>
      <c r="DLB1" s="64"/>
      <c r="DLC1" s="64"/>
      <c r="DLD1" s="64"/>
      <c r="DLE1" s="64"/>
      <c r="DLF1" s="64"/>
      <c r="DLG1" s="64"/>
      <c r="DLH1" s="64"/>
      <c r="DLI1" s="64"/>
      <c r="DLJ1" s="64"/>
      <c r="DLK1" s="64"/>
      <c r="DLL1" s="64"/>
      <c r="DLM1" s="64"/>
      <c r="DLN1" s="64"/>
      <c r="DLO1" s="64"/>
      <c r="DLP1" s="64"/>
      <c r="DLQ1" s="64"/>
      <c r="DLR1" s="64"/>
      <c r="DLS1" s="64"/>
      <c r="DLT1" s="64"/>
      <c r="DLU1" s="64"/>
      <c r="DLV1" s="64"/>
      <c r="DLW1" s="64"/>
      <c r="DLX1" s="64"/>
      <c r="DLY1" s="64"/>
      <c r="DLZ1" s="64"/>
      <c r="DMA1" s="64"/>
      <c r="DMB1" s="64"/>
      <c r="DMC1" s="64"/>
      <c r="DMD1" s="64"/>
      <c r="DME1" s="64"/>
      <c r="DMF1" s="64"/>
      <c r="DMG1" s="64"/>
      <c r="DMH1" s="64"/>
      <c r="DMI1" s="64"/>
      <c r="DMJ1" s="64"/>
      <c r="DMK1" s="64"/>
      <c r="DML1" s="64"/>
      <c r="DMM1" s="64"/>
      <c r="DMN1" s="64"/>
      <c r="DMO1" s="64"/>
      <c r="DMP1" s="64"/>
      <c r="DMQ1" s="64"/>
      <c r="DMR1" s="64"/>
      <c r="DMS1" s="64"/>
      <c r="DMT1" s="64"/>
      <c r="DMU1" s="64"/>
      <c r="DMV1" s="64"/>
      <c r="DMW1" s="64"/>
      <c r="DMX1" s="64"/>
      <c r="DMY1" s="64"/>
      <c r="DMZ1" s="64"/>
      <c r="DNA1" s="64"/>
      <c r="DNB1" s="64"/>
      <c r="DNC1" s="64"/>
      <c r="DND1" s="64"/>
      <c r="DNE1" s="64"/>
      <c r="DNF1" s="64"/>
      <c r="DNG1" s="64"/>
      <c r="DNH1" s="64"/>
      <c r="DNI1" s="64"/>
      <c r="DNJ1" s="64"/>
      <c r="DNK1" s="64"/>
      <c r="DNL1" s="64"/>
      <c r="DNM1" s="64"/>
      <c r="DNN1" s="64"/>
      <c r="DNO1" s="64"/>
      <c r="DNP1" s="64"/>
      <c r="DNQ1" s="64"/>
      <c r="DNR1" s="64"/>
      <c r="DNS1" s="64"/>
      <c r="DNT1" s="64"/>
      <c r="DNU1" s="64"/>
      <c r="DNV1" s="64"/>
      <c r="DNW1" s="64"/>
      <c r="DNX1" s="64"/>
      <c r="DNY1" s="64"/>
      <c r="DNZ1" s="64"/>
      <c r="DOA1" s="64"/>
      <c r="DOB1" s="64"/>
      <c r="DOC1" s="64"/>
      <c r="DOD1" s="64"/>
      <c r="DOE1" s="64"/>
      <c r="DOF1" s="64"/>
      <c r="DOG1" s="64"/>
      <c r="DOH1" s="64"/>
      <c r="DOI1" s="64"/>
      <c r="DOJ1" s="64"/>
      <c r="DOK1" s="64"/>
      <c r="DOL1" s="64"/>
      <c r="DOM1" s="64"/>
      <c r="DON1" s="64"/>
      <c r="DOO1" s="64"/>
      <c r="DOP1" s="64"/>
      <c r="DOQ1" s="64"/>
      <c r="DOR1" s="64"/>
      <c r="DOS1" s="64"/>
      <c r="DOT1" s="64"/>
      <c r="DOU1" s="64"/>
      <c r="DOV1" s="64"/>
      <c r="DOW1" s="64"/>
      <c r="DOX1" s="64"/>
      <c r="DOY1" s="64"/>
      <c r="DOZ1" s="64"/>
      <c r="DPA1" s="64"/>
      <c r="DPB1" s="64"/>
      <c r="DPC1" s="64"/>
      <c r="DPD1" s="64"/>
      <c r="DPE1" s="64"/>
      <c r="DPF1" s="64"/>
      <c r="DPG1" s="64"/>
      <c r="DPH1" s="64"/>
      <c r="DPI1" s="64"/>
      <c r="DPJ1" s="64"/>
      <c r="DPK1" s="64"/>
      <c r="DPL1" s="64"/>
      <c r="DPM1" s="64"/>
      <c r="DPN1" s="64"/>
      <c r="DPO1" s="64"/>
      <c r="DPP1" s="64"/>
      <c r="DPQ1" s="64"/>
      <c r="DPR1" s="64"/>
      <c r="DPS1" s="64"/>
      <c r="DPT1" s="64"/>
      <c r="DPU1" s="64"/>
      <c r="DPV1" s="64"/>
      <c r="DPW1" s="64"/>
      <c r="DPX1" s="64"/>
      <c r="DPY1" s="64"/>
      <c r="DPZ1" s="64"/>
      <c r="DQA1" s="64"/>
      <c r="DQB1" s="64"/>
      <c r="DQC1" s="64"/>
      <c r="DQD1" s="64"/>
      <c r="DQE1" s="64"/>
      <c r="DQF1" s="64"/>
      <c r="DQG1" s="64"/>
      <c r="DQH1" s="64"/>
      <c r="DQI1" s="64"/>
      <c r="DQJ1" s="64"/>
      <c r="DQK1" s="64"/>
      <c r="DQL1" s="64"/>
      <c r="DQM1" s="64"/>
      <c r="DQN1" s="64"/>
      <c r="DQO1" s="64"/>
      <c r="DQP1" s="64"/>
      <c r="DQQ1" s="64"/>
      <c r="DQR1" s="64"/>
      <c r="DQS1" s="64"/>
      <c r="DQT1" s="64"/>
      <c r="DQU1" s="64"/>
      <c r="DQV1" s="64"/>
      <c r="DQW1" s="64"/>
      <c r="DQX1" s="64"/>
      <c r="DQY1" s="64"/>
      <c r="DQZ1" s="64"/>
      <c r="DRA1" s="64"/>
      <c r="DRB1" s="64"/>
      <c r="DRC1" s="64"/>
      <c r="DRD1" s="64"/>
      <c r="DRE1" s="64"/>
      <c r="DRF1" s="64"/>
      <c r="DRG1" s="64"/>
      <c r="DRH1" s="64"/>
      <c r="DRI1" s="64"/>
      <c r="DRJ1" s="64"/>
      <c r="DRK1" s="64"/>
      <c r="DRL1" s="64"/>
      <c r="DRM1" s="64"/>
      <c r="DRN1" s="64"/>
      <c r="DRO1" s="64"/>
      <c r="DRP1" s="64"/>
      <c r="DRQ1" s="64"/>
      <c r="DRR1" s="64"/>
      <c r="DRS1" s="64"/>
      <c r="DRT1" s="64"/>
      <c r="DRU1" s="64"/>
      <c r="DRV1" s="64"/>
      <c r="DRW1" s="64"/>
      <c r="DRX1" s="64"/>
      <c r="DRY1" s="64"/>
      <c r="DRZ1" s="64"/>
      <c r="DSA1" s="64"/>
      <c r="DSB1" s="64"/>
      <c r="DSC1" s="64"/>
      <c r="DSD1" s="64"/>
      <c r="DSE1" s="64"/>
      <c r="DSF1" s="64"/>
      <c r="DSG1" s="64"/>
      <c r="DSH1" s="64"/>
      <c r="DSI1" s="64"/>
      <c r="DSJ1" s="64"/>
      <c r="DSK1" s="64"/>
      <c r="DSL1" s="64"/>
      <c r="DSM1" s="64"/>
      <c r="DSN1" s="64"/>
      <c r="DSO1" s="64"/>
      <c r="DSP1" s="64"/>
      <c r="DSQ1" s="64"/>
      <c r="DSR1" s="64"/>
      <c r="DSS1" s="64"/>
      <c r="DST1" s="64"/>
      <c r="DSU1" s="64"/>
      <c r="DSV1" s="64"/>
      <c r="DSW1" s="64"/>
      <c r="DSX1" s="64"/>
      <c r="DSY1" s="64"/>
      <c r="DSZ1" s="64"/>
      <c r="DTA1" s="64"/>
      <c r="DTB1" s="64"/>
      <c r="DTC1" s="64"/>
      <c r="DTD1" s="64"/>
      <c r="DTE1" s="64"/>
      <c r="DTF1" s="64"/>
      <c r="DTG1" s="64"/>
      <c r="DTH1" s="64"/>
      <c r="DTI1" s="64"/>
      <c r="DTJ1" s="64"/>
      <c r="DTK1" s="64"/>
      <c r="DTL1" s="64"/>
      <c r="DTM1" s="64"/>
      <c r="DTN1" s="64"/>
      <c r="DTO1" s="64"/>
      <c r="DTP1" s="64"/>
      <c r="DTQ1" s="64"/>
      <c r="DTR1" s="64"/>
      <c r="DTS1" s="64"/>
      <c r="DTT1" s="64"/>
      <c r="DTU1" s="64"/>
      <c r="DTV1" s="64"/>
      <c r="DTW1" s="64"/>
      <c r="DTX1" s="64"/>
      <c r="DTY1" s="64"/>
      <c r="DTZ1" s="64"/>
      <c r="DUA1" s="64"/>
      <c r="DUB1" s="64"/>
      <c r="DUC1" s="64"/>
      <c r="DUD1" s="64"/>
      <c r="DUE1" s="64"/>
      <c r="DUF1" s="64"/>
      <c r="DUG1" s="64"/>
      <c r="DUH1" s="64"/>
      <c r="DUI1" s="64"/>
      <c r="DUJ1" s="64"/>
      <c r="DUK1" s="64"/>
      <c r="DUL1" s="64"/>
      <c r="DUM1" s="64"/>
      <c r="DUN1" s="64"/>
      <c r="DUO1" s="64"/>
      <c r="DUP1" s="64"/>
      <c r="DUQ1" s="64"/>
      <c r="DUR1" s="64"/>
      <c r="DUS1" s="64"/>
      <c r="DUT1" s="64"/>
      <c r="DUU1" s="64"/>
      <c r="DUV1" s="64"/>
      <c r="DUW1" s="64"/>
      <c r="DUX1" s="64"/>
      <c r="DUY1" s="64"/>
      <c r="DUZ1" s="64"/>
      <c r="DVA1" s="64"/>
      <c r="DVB1" s="64"/>
      <c r="DVC1" s="64"/>
      <c r="DVD1" s="64"/>
      <c r="DVE1" s="64"/>
      <c r="DVF1" s="64"/>
      <c r="DVG1" s="64"/>
      <c r="DVH1" s="64"/>
      <c r="DVI1" s="64"/>
      <c r="DVJ1" s="64"/>
      <c r="DVK1" s="64"/>
      <c r="DVL1" s="64"/>
      <c r="DVM1" s="64"/>
      <c r="DVN1" s="64"/>
      <c r="DVO1" s="64"/>
      <c r="DVP1" s="64"/>
      <c r="DVQ1" s="64"/>
      <c r="DVR1" s="64"/>
      <c r="DVS1" s="64"/>
      <c r="DVT1" s="64"/>
      <c r="DVU1" s="64"/>
      <c r="DVV1" s="64"/>
      <c r="DVW1" s="64"/>
      <c r="DVX1" s="64"/>
      <c r="DVY1" s="64"/>
      <c r="DVZ1" s="64"/>
      <c r="DWA1" s="64"/>
      <c r="DWB1" s="64"/>
      <c r="DWC1" s="64"/>
      <c r="DWD1" s="64"/>
      <c r="DWE1" s="64"/>
      <c r="DWF1" s="64"/>
      <c r="DWG1" s="64"/>
      <c r="DWH1" s="64"/>
      <c r="DWI1" s="64"/>
      <c r="DWJ1" s="64"/>
      <c r="DWK1" s="64"/>
      <c r="DWL1" s="64"/>
      <c r="DWM1" s="64"/>
      <c r="DWN1" s="64"/>
      <c r="DWO1" s="64"/>
      <c r="DWP1" s="64"/>
      <c r="DWQ1" s="64"/>
      <c r="DWR1" s="64"/>
      <c r="DWS1" s="64"/>
      <c r="DWT1" s="64"/>
      <c r="DWU1" s="64"/>
      <c r="DWV1" s="64"/>
      <c r="DWW1" s="64"/>
      <c r="DWX1" s="64"/>
      <c r="DWY1" s="64"/>
      <c r="DWZ1" s="64"/>
      <c r="DXA1" s="64"/>
      <c r="DXB1" s="64"/>
      <c r="DXC1" s="64"/>
      <c r="DXD1" s="64"/>
      <c r="DXE1" s="64"/>
      <c r="DXF1" s="64"/>
      <c r="DXG1" s="64"/>
      <c r="DXH1" s="64"/>
      <c r="DXI1" s="64"/>
      <c r="DXJ1" s="64"/>
      <c r="DXK1" s="64"/>
      <c r="DXL1" s="64"/>
      <c r="DXM1" s="64"/>
      <c r="DXN1" s="64"/>
      <c r="DXO1" s="64"/>
      <c r="DXP1" s="64"/>
      <c r="DXQ1" s="64"/>
      <c r="DXR1" s="64"/>
      <c r="DXS1" s="64"/>
      <c r="DXT1" s="64"/>
      <c r="DXU1" s="64"/>
      <c r="DXV1" s="64"/>
      <c r="DXW1" s="64"/>
      <c r="DXX1" s="64"/>
      <c r="DXY1" s="64"/>
      <c r="DXZ1" s="64"/>
      <c r="DYA1" s="64"/>
      <c r="DYB1" s="64"/>
      <c r="DYC1" s="64"/>
      <c r="DYD1" s="64"/>
      <c r="DYE1" s="64"/>
      <c r="DYF1" s="64"/>
      <c r="DYG1" s="64"/>
      <c r="DYH1" s="64"/>
      <c r="DYI1" s="64"/>
      <c r="DYJ1" s="64"/>
      <c r="DYK1" s="64"/>
      <c r="DYL1" s="64"/>
      <c r="DYM1" s="64"/>
      <c r="DYN1" s="64"/>
      <c r="DYO1" s="64"/>
      <c r="DYP1" s="64"/>
      <c r="DYQ1" s="64"/>
      <c r="DYR1" s="64"/>
      <c r="DYS1" s="64"/>
      <c r="DYT1" s="64"/>
      <c r="DYU1" s="64"/>
      <c r="DYV1" s="64"/>
      <c r="DYW1" s="64"/>
      <c r="DYX1" s="64"/>
      <c r="DYY1" s="64"/>
      <c r="DYZ1" s="64"/>
      <c r="DZA1" s="64"/>
      <c r="DZB1" s="64"/>
      <c r="DZC1" s="64"/>
      <c r="DZD1" s="64"/>
      <c r="DZE1" s="64"/>
      <c r="DZF1" s="64"/>
      <c r="DZG1" s="64"/>
      <c r="DZH1" s="64"/>
      <c r="DZI1" s="64"/>
      <c r="DZJ1" s="64"/>
      <c r="DZK1" s="64"/>
      <c r="DZL1" s="64"/>
      <c r="DZM1" s="64"/>
      <c r="DZN1" s="64"/>
      <c r="DZO1" s="64"/>
      <c r="DZP1" s="64"/>
      <c r="DZQ1" s="64"/>
      <c r="DZR1" s="64"/>
      <c r="DZS1" s="64"/>
      <c r="DZT1" s="64"/>
      <c r="DZU1" s="64"/>
      <c r="DZV1" s="64"/>
      <c r="DZW1" s="64"/>
      <c r="DZX1" s="64"/>
      <c r="DZY1" s="64"/>
      <c r="DZZ1" s="64"/>
      <c r="EAA1" s="64"/>
      <c r="EAB1" s="64"/>
      <c r="EAC1" s="64"/>
      <c r="EAD1" s="64"/>
      <c r="EAE1" s="64"/>
      <c r="EAF1" s="64"/>
      <c r="EAG1" s="64"/>
      <c r="EAH1" s="64"/>
      <c r="EAI1" s="64"/>
      <c r="EAJ1" s="64"/>
      <c r="EAK1" s="64"/>
      <c r="EAL1" s="64"/>
      <c r="EAM1" s="64"/>
      <c r="EAN1" s="64"/>
      <c r="EAO1" s="64"/>
      <c r="EAP1" s="64"/>
      <c r="EAQ1" s="64"/>
      <c r="EAR1" s="64"/>
      <c r="EAS1" s="64"/>
      <c r="EAT1" s="64"/>
      <c r="EAU1" s="64"/>
      <c r="EAV1" s="64"/>
      <c r="EAW1" s="64"/>
      <c r="EAX1" s="64"/>
      <c r="EAY1" s="64"/>
      <c r="EAZ1" s="64"/>
      <c r="EBA1" s="64"/>
      <c r="EBB1" s="64"/>
      <c r="EBC1" s="64"/>
      <c r="EBD1" s="64"/>
      <c r="EBE1" s="64"/>
      <c r="EBF1" s="64"/>
      <c r="EBG1" s="64"/>
      <c r="EBH1" s="64"/>
      <c r="EBI1" s="64"/>
      <c r="EBJ1" s="64"/>
      <c r="EBK1" s="64"/>
      <c r="EBL1" s="64"/>
      <c r="EBM1" s="64"/>
      <c r="EBN1" s="64"/>
      <c r="EBO1" s="64"/>
      <c r="EBP1" s="64"/>
      <c r="EBQ1" s="64"/>
      <c r="EBR1" s="64"/>
      <c r="EBS1" s="64"/>
      <c r="EBT1" s="64"/>
      <c r="EBU1" s="64"/>
      <c r="EBV1" s="64"/>
      <c r="EBW1" s="64"/>
      <c r="EBX1" s="64"/>
      <c r="EBY1" s="64"/>
      <c r="EBZ1" s="64"/>
      <c r="ECA1" s="64"/>
      <c r="ECB1" s="64"/>
      <c r="ECC1" s="64"/>
      <c r="ECD1" s="64"/>
      <c r="ECE1" s="64"/>
      <c r="ECF1" s="64"/>
      <c r="ECG1" s="64"/>
      <c r="ECH1" s="64"/>
      <c r="ECI1" s="64"/>
      <c r="ECJ1" s="64"/>
      <c r="ECK1" s="64"/>
      <c r="ECL1" s="64"/>
      <c r="ECM1" s="64"/>
      <c r="ECN1" s="64"/>
      <c r="ECO1" s="64"/>
      <c r="ECP1" s="64"/>
      <c r="ECQ1" s="64"/>
      <c r="ECR1" s="64"/>
      <c r="ECS1" s="64"/>
      <c r="ECT1" s="64"/>
      <c r="ECU1" s="64"/>
      <c r="ECV1" s="64"/>
      <c r="ECW1" s="64"/>
      <c r="ECX1" s="64"/>
      <c r="ECY1" s="64"/>
      <c r="ECZ1" s="64"/>
      <c r="EDA1" s="64"/>
      <c r="EDB1" s="64"/>
      <c r="EDC1" s="64"/>
      <c r="EDD1" s="64"/>
      <c r="EDE1" s="64"/>
      <c r="EDF1" s="64"/>
      <c r="EDG1" s="64"/>
      <c r="EDH1" s="64"/>
      <c r="EDI1" s="64"/>
      <c r="EDJ1" s="64"/>
      <c r="EDK1" s="64"/>
      <c r="EDL1" s="64"/>
      <c r="EDM1" s="64"/>
      <c r="EDN1" s="64"/>
      <c r="EDO1" s="64"/>
      <c r="EDP1" s="64"/>
      <c r="EDQ1" s="64"/>
      <c r="EDR1" s="64"/>
      <c r="EDS1" s="64"/>
      <c r="EDT1" s="64"/>
      <c r="EDU1" s="64"/>
      <c r="EDV1" s="64"/>
      <c r="EDW1" s="64"/>
      <c r="EDX1" s="64"/>
      <c r="EDY1" s="64"/>
      <c r="EDZ1" s="64"/>
      <c r="EEA1" s="64"/>
      <c r="EEB1" s="64"/>
      <c r="EEC1" s="64"/>
      <c r="EED1" s="64"/>
      <c r="EEE1" s="64"/>
      <c r="EEF1" s="64"/>
      <c r="EEG1" s="64"/>
      <c r="EEH1" s="64"/>
      <c r="EEI1" s="64"/>
      <c r="EEJ1" s="64"/>
      <c r="EEK1" s="64"/>
      <c r="EEL1" s="64"/>
      <c r="EEM1" s="64"/>
      <c r="EEN1" s="64"/>
      <c r="EEO1" s="64"/>
      <c r="EEP1" s="64"/>
      <c r="EEQ1" s="64"/>
      <c r="EER1" s="64"/>
      <c r="EES1" s="64"/>
      <c r="EET1" s="64"/>
      <c r="EEU1" s="64"/>
      <c r="EEV1" s="64"/>
      <c r="EEW1" s="64"/>
      <c r="EEX1" s="64"/>
      <c r="EEY1" s="64"/>
      <c r="EEZ1" s="64"/>
      <c r="EFA1" s="64"/>
      <c r="EFB1" s="64"/>
      <c r="EFC1" s="64"/>
      <c r="EFD1" s="64"/>
      <c r="EFE1" s="64"/>
      <c r="EFF1" s="64"/>
      <c r="EFG1" s="64"/>
      <c r="EFH1" s="64"/>
      <c r="EFI1" s="64"/>
      <c r="EFJ1" s="64"/>
      <c r="EFK1" s="64"/>
      <c r="EFL1" s="64"/>
      <c r="EFM1" s="64"/>
      <c r="EFN1" s="64"/>
      <c r="EFO1" s="64"/>
      <c r="EFP1" s="64"/>
      <c r="EFQ1" s="64"/>
      <c r="EFR1" s="64"/>
      <c r="EFS1" s="64"/>
      <c r="EFT1" s="64"/>
      <c r="EFU1" s="64"/>
      <c r="EFV1" s="64"/>
      <c r="EFW1" s="64"/>
      <c r="EFX1" s="64"/>
      <c r="EFY1" s="64"/>
      <c r="EFZ1" s="64"/>
      <c r="EGA1" s="64"/>
      <c r="EGB1" s="64"/>
      <c r="EGC1" s="64"/>
      <c r="EGD1" s="64"/>
      <c r="EGE1" s="64"/>
      <c r="EGF1" s="64"/>
      <c r="EGG1" s="64"/>
      <c r="EGH1" s="64"/>
      <c r="EGI1" s="64"/>
      <c r="EGJ1" s="64"/>
      <c r="EGK1" s="64"/>
      <c r="EGL1" s="64"/>
      <c r="EGM1" s="64"/>
      <c r="EGN1" s="64"/>
      <c r="EGO1" s="64"/>
      <c r="EGP1" s="64"/>
      <c r="EGQ1" s="64"/>
      <c r="EGR1" s="64"/>
      <c r="EGS1" s="64"/>
      <c r="EGT1" s="64"/>
      <c r="EGU1" s="64"/>
      <c r="EGV1" s="64"/>
      <c r="EGW1" s="64"/>
      <c r="EGX1" s="64"/>
      <c r="EGY1" s="64"/>
      <c r="EGZ1" s="64"/>
      <c r="EHA1" s="64"/>
      <c r="EHB1" s="64"/>
      <c r="EHC1" s="64"/>
      <c r="EHD1" s="64"/>
      <c r="EHE1" s="64"/>
      <c r="EHF1" s="64"/>
      <c r="EHG1" s="64"/>
      <c r="EHH1" s="64"/>
      <c r="EHI1" s="64"/>
      <c r="EHJ1" s="64"/>
      <c r="EHK1" s="64"/>
      <c r="EHL1" s="64"/>
      <c r="EHM1" s="64"/>
      <c r="EHN1" s="64"/>
      <c r="EHO1" s="64"/>
      <c r="EHP1" s="64"/>
      <c r="EHQ1" s="64"/>
      <c r="EHR1" s="64"/>
      <c r="EHS1" s="64"/>
      <c r="EHT1" s="64"/>
      <c r="EHU1" s="64"/>
      <c r="EHV1" s="64"/>
      <c r="EHW1" s="64"/>
      <c r="EHX1" s="64"/>
      <c r="EHY1" s="64"/>
      <c r="EHZ1" s="64"/>
      <c r="EIA1" s="64"/>
      <c r="EIB1" s="64"/>
      <c r="EIC1" s="64"/>
      <c r="EID1" s="64"/>
      <c r="EIE1" s="64"/>
      <c r="EIF1" s="64"/>
      <c r="EIG1" s="64"/>
      <c r="EIH1" s="64"/>
      <c r="EII1" s="64"/>
      <c r="EIJ1" s="64"/>
      <c r="EIK1" s="64"/>
      <c r="EIL1" s="64"/>
      <c r="EIM1" s="64"/>
      <c r="EIN1" s="64"/>
      <c r="EIO1" s="64"/>
      <c r="EIP1" s="64"/>
      <c r="EIQ1" s="64"/>
      <c r="EIR1" s="64"/>
      <c r="EIS1" s="64"/>
      <c r="EIT1" s="64"/>
      <c r="EIU1" s="64"/>
      <c r="EIV1" s="64"/>
      <c r="EIW1" s="64"/>
      <c r="EIX1" s="64"/>
      <c r="EIY1" s="64"/>
      <c r="EIZ1" s="64"/>
      <c r="EJA1" s="64"/>
      <c r="EJB1" s="64"/>
      <c r="EJC1" s="64"/>
      <c r="EJD1" s="64"/>
      <c r="EJE1" s="64"/>
      <c r="EJF1" s="64"/>
      <c r="EJG1" s="64"/>
      <c r="EJH1" s="64"/>
      <c r="EJI1" s="64"/>
      <c r="EJJ1" s="64"/>
      <c r="EJK1" s="64"/>
      <c r="EJL1" s="64"/>
      <c r="EJM1" s="64"/>
      <c r="EJN1" s="64"/>
      <c r="EJO1" s="64"/>
      <c r="EJP1" s="64"/>
      <c r="EJQ1" s="64"/>
      <c r="EJR1" s="64"/>
      <c r="EJS1" s="64"/>
      <c r="EJT1" s="64"/>
      <c r="EJU1" s="64"/>
      <c r="EJV1" s="64"/>
      <c r="EJW1" s="64"/>
      <c r="EJX1" s="64"/>
      <c r="EJY1" s="64"/>
      <c r="EJZ1" s="64"/>
      <c r="EKA1" s="64"/>
      <c r="EKB1" s="64"/>
      <c r="EKC1" s="64"/>
      <c r="EKD1" s="64"/>
      <c r="EKE1" s="64"/>
      <c r="EKF1" s="64"/>
      <c r="EKG1" s="64"/>
      <c r="EKH1" s="64"/>
      <c r="EKI1" s="64"/>
      <c r="EKJ1" s="64"/>
      <c r="EKK1" s="64"/>
      <c r="EKL1" s="64"/>
      <c r="EKM1" s="64"/>
      <c r="EKN1" s="64"/>
      <c r="EKO1" s="64"/>
      <c r="EKP1" s="64"/>
      <c r="EKQ1" s="64"/>
      <c r="EKR1" s="64"/>
      <c r="EKS1" s="64"/>
      <c r="EKT1" s="64"/>
      <c r="EKU1" s="64"/>
      <c r="EKV1" s="64"/>
      <c r="EKW1" s="64"/>
      <c r="EKX1" s="64"/>
      <c r="EKY1" s="64"/>
      <c r="EKZ1" s="64"/>
      <c r="ELA1" s="64"/>
      <c r="ELB1" s="64"/>
      <c r="ELC1" s="64"/>
      <c r="ELD1" s="64"/>
      <c r="ELE1" s="64"/>
      <c r="ELF1" s="64"/>
      <c r="ELG1" s="64"/>
      <c r="ELH1" s="64"/>
      <c r="ELI1" s="64"/>
      <c r="ELJ1" s="64"/>
      <c r="ELK1" s="64"/>
      <c r="ELL1" s="64"/>
      <c r="ELM1" s="64"/>
      <c r="ELN1" s="64"/>
      <c r="ELO1" s="64"/>
      <c r="ELP1" s="64"/>
      <c r="ELQ1" s="64"/>
      <c r="ELR1" s="64"/>
      <c r="ELS1" s="64"/>
      <c r="ELT1" s="64"/>
      <c r="ELU1" s="64"/>
      <c r="ELV1" s="64"/>
      <c r="ELW1" s="64"/>
      <c r="ELX1" s="64"/>
      <c r="ELY1" s="64"/>
      <c r="ELZ1" s="64"/>
      <c r="EMA1" s="64"/>
      <c r="EMB1" s="64"/>
      <c r="EMC1" s="64"/>
      <c r="EMD1" s="64"/>
      <c r="EME1" s="64"/>
      <c r="EMF1" s="64"/>
      <c r="EMG1" s="64"/>
      <c r="EMH1" s="64"/>
      <c r="EMI1" s="64"/>
      <c r="EMJ1" s="64"/>
      <c r="EMK1" s="64"/>
      <c r="EML1" s="64"/>
      <c r="EMM1" s="64"/>
      <c r="EMN1" s="64"/>
      <c r="EMO1" s="64"/>
      <c r="EMP1" s="64"/>
      <c r="EMQ1" s="64"/>
      <c r="EMR1" s="64"/>
      <c r="EMS1" s="64"/>
      <c r="EMT1" s="64"/>
      <c r="EMU1" s="64"/>
      <c r="EMV1" s="64"/>
      <c r="EMW1" s="64"/>
      <c r="EMX1" s="64"/>
      <c r="EMY1" s="64"/>
      <c r="EMZ1" s="64"/>
      <c r="ENA1" s="64"/>
      <c r="ENB1" s="64"/>
      <c r="ENC1" s="64"/>
      <c r="END1" s="64"/>
      <c r="ENE1" s="64"/>
      <c r="ENF1" s="64"/>
      <c r="ENG1" s="64"/>
      <c r="ENH1" s="64"/>
      <c r="ENI1" s="64"/>
      <c r="ENJ1" s="64"/>
      <c r="ENK1" s="64"/>
      <c r="ENL1" s="64"/>
      <c r="ENM1" s="64"/>
      <c r="ENN1" s="64"/>
      <c r="ENO1" s="64"/>
      <c r="ENP1" s="64"/>
      <c r="ENQ1" s="64"/>
      <c r="ENR1" s="64"/>
      <c r="ENS1" s="64"/>
      <c r="ENT1" s="64"/>
      <c r="ENU1" s="64"/>
      <c r="ENV1" s="64"/>
      <c r="ENW1" s="64"/>
      <c r="ENX1" s="64"/>
      <c r="ENY1" s="64"/>
      <c r="ENZ1" s="64"/>
      <c r="EOA1" s="64"/>
      <c r="EOB1" s="64"/>
      <c r="EOC1" s="64"/>
      <c r="EOD1" s="64"/>
      <c r="EOE1" s="64"/>
      <c r="EOF1" s="64"/>
      <c r="EOG1" s="64"/>
      <c r="EOH1" s="64"/>
      <c r="EOI1" s="64"/>
      <c r="EOJ1" s="64"/>
      <c r="EOK1" s="64"/>
      <c r="EOL1" s="64"/>
      <c r="EOM1" s="64"/>
      <c r="EON1" s="64"/>
      <c r="EOO1" s="64"/>
      <c r="EOP1" s="64"/>
      <c r="EOQ1" s="64"/>
      <c r="EOR1" s="64"/>
      <c r="EOS1" s="64"/>
      <c r="EOT1" s="64"/>
      <c r="EOU1" s="64"/>
      <c r="EOV1" s="64"/>
      <c r="EOW1" s="64"/>
      <c r="EOX1" s="64"/>
      <c r="EOY1" s="64"/>
      <c r="EOZ1" s="64"/>
      <c r="EPA1" s="64"/>
      <c r="EPB1" s="64"/>
      <c r="EPC1" s="64"/>
      <c r="EPD1" s="64"/>
      <c r="EPE1" s="64"/>
      <c r="EPF1" s="64"/>
      <c r="EPG1" s="64"/>
      <c r="EPH1" s="64"/>
      <c r="EPI1" s="64"/>
      <c r="EPJ1" s="64"/>
      <c r="EPK1" s="64"/>
      <c r="EPL1" s="64"/>
      <c r="EPM1" s="64"/>
      <c r="EPN1" s="64"/>
      <c r="EPO1" s="64"/>
      <c r="EPP1" s="64"/>
      <c r="EPQ1" s="64"/>
      <c r="EPR1" s="64"/>
      <c r="EPS1" s="64"/>
      <c r="EPT1" s="64"/>
      <c r="EPU1" s="64"/>
      <c r="EPV1" s="64"/>
      <c r="EPW1" s="64"/>
      <c r="EPX1" s="64"/>
      <c r="EPY1" s="64"/>
      <c r="EPZ1" s="64"/>
      <c r="EQA1" s="64"/>
      <c r="EQB1" s="64"/>
      <c r="EQC1" s="64"/>
      <c r="EQD1" s="64"/>
      <c r="EQE1" s="64"/>
      <c r="EQF1" s="64"/>
      <c r="EQG1" s="64"/>
      <c r="EQH1" s="64"/>
      <c r="EQI1" s="64"/>
      <c r="EQJ1" s="64"/>
      <c r="EQK1" s="64"/>
      <c r="EQL1" s="64"/>
      <c r="EQM1" s="64"/>
      <c r="EQN1" s="64"/>
      <c r="EQO1" s="64"/>
      <c r="EQP1" s="64"/>
      <c r="EQQ1" s="64"/>
      <c r="EQR1" s="64"/>
      <c r="EQS1" s="64"/>
      <c r="EQT1" s="64"/>
      <c r="EQU1" s="64"/>
      <c r="EQV1" s="64"/>
      <c r="EQW1" s="64"/>
      <c r="EQX1" s="64"/>
      <c r="EQY1" s="64"/>
      <c r="EQZ1" s="64"/>
      <c r="ERA1" s="64"/>
      <c r="ERB1" s="64"/>
      <c r="ERC1" s="64"/>
      <c r="ERD1" s="64"/>
      <c r="ERE1" s="64"/>
      <c r="ERF1" s="64"/>
      <c r="ERG1" s="64"/>
      <c r="ERH1" s="64"/>
      <c r="ERI1" s="64"/>
      <c r="ERJ1" s="64"/>
      <c r="ERK1" s="64"/>
      <c r="ERL1" s="64"/>
      <c r="ERM1" s="64"/>
      <c r="ERN1" s="64"/>
      <c r="ERO1" s="64"/>
      <c r="ERP1" s="64"/>
      <c r="ERQ1" s="64"/>
      <c r="ERR1" s="64"/>
      <c r="ERS1" s="64"/>
      <c r="ERT1" s="64"/>
      <c r="ERU1" s="64"/>
      <c r="ERV1" s="64"/>
      <c r="ERW1" s="64"/>
      <c r="ERX1" s="64"/>
      <c r="ERY1" s="64"/>
      <c r="ERZ1" s="64"/>
      <c r="ESA1" s="64"/>
      <c r="ESB1" s="64"/>
      <c r="ESC1" s="64"/>
      <c r="ESD1" s="64"/>
      <c r="ESE1" s="64"/>
      <c r="ESF1" s="64"/>
      <c r="ESG1" s="64"/>
      <c r="ESH1" s="64"/>
      <c r="ESI1" s="64"/>
      <c r="ESJ1" s="64"/>
      <c r="ESK1" s="64"/>
      <c r="ESL1" s="64"/>
      <c r="ESM1" s="64"/>
      <c r="ESN1" s="64"/>
      <c r="ESO1" s="64"/>
      <c r="ESP1" s="64"/>
      <c r="ESQ1" s="64"/>
      <c r="ESR1" s="64"/>
      <c r="ESS1" s="64"/>
      <c r="EST1" s="64"/>
      <c r="ESU1" s="64"/>
      <c r="ESV1" s="64"/>
      <c r="ESW1" s="64"/>
      <c r="ESX1" s="64"/>
      <c r="ESY1" s="64"/>
      <c r="ESZ1" s="64"/>
      <c r="ETA1" s="64"/>
      <c r="ETB1" s="64"/>
      <c r="ETC1" s="64"/>
      <c r="ETD1" s="64"/>
      <c r="ETE1" s="64"/>
      <c r="ETF1" s="64"/>
      <c r="ETG1" s="64"/>
      <c r="ETH1" s="64"/>
      <c r="ETI1" s="64"/>
      <c r="ETJ1" s="64"/>
      <c r="ETK1" s="64"/>
      <c r="ETL1" s="64"/>
      <c r="ETM1" s="64"/>
      <c r="ETN1" s="64"/>
      <c r="ETO1" s="64"/>
      <c r="ETP1" s="64"/>
      <c r="ETQ1" s="64"/>
      <c r="ETR1" s="64"/>
      <c r="ETS1" s="64"/>
      <c r="ETT1" s="64"/>
      <c r="ETU1" s="64"/>
      <c r="ETV1" s="64"/>
      <c r="ETW1" s="64"/>
      <c r="ETX1" s="64"/>
      <c r="ETY1" s="64"/>
      <c r="ETZ1" s="64"/>
      <c r="EUA1" s="64"/>
      <c r="EUB1" s="64"/>
      <c r="EUC1" s="64"/>
      <c r="EUD1" s="64"/>
      <c r="EUE1" s="64"/>
      <c r="EUF1" s="64"/>
      <c r="EUG1" s="64"/>
      <c r="EUH1" s="64"/>
      <c r="EUI1" s="64"/>
      <c r="EUJ1" s="64"/>
      <c r="EUK1" s="64"/>
      <c r="EUL1" s="64"/>
      <c r="EUM1" s="64"/>
      <c r="EUN1" s="64"/>
      <c r="EUO1" s="64"/>
      <c r="EUP1" s="64"/>
      <c r="EUQ1" s="64"/>
      <c r="EUR1" s="64"/>
      <c r="EUS1" s="64"/>
      <c r="EUT1" s="64"/>
      <c r="EUU1" s="64"/>
      <c r="EUV1" s="64"/>
      <c r="EUW1" s="64"/>
      <c r="EUX1" s="64"/>
      <c r="EUY1" s="64"/>
      <c r="EUZ1" s="64"/>
      <c r="EVA1" s="64"/>
      <c r="EVB1" s="64"/>
      <c r="EVC1" s="64"/>
      <c r="EVD1" s="64"/>
      <c r="EVE1" s="64"/>
      <c r="EVF1" s="64"/>
      <c r="EVG1" s="64"/>
      <c r="EVH1" s="64"/>
      <c r="EVI1" s="64"/>
      <c r="EVJ1" s="64"/>
      <c r="EVK1" s="64"/>
      <c r="EVL1" s="64"/>
      <c r="EVM1" s="64"/>
      <c r="EVN1" s="64"/>
      <c r="EVO1" s="64"/>
      <c r="EVP1" s="64"/>
      <c r="EVQ1" s="64"/>
      <c r="EVR1" s="64"/>
      <c r="EVS1" s="64"/>
      <c r="EVT1" s="64"/>
      <c r="EVU1" s="64"/>
      <c r="EVV1" s="64"/>
      <c r="EVW1" s="64"/>
      <c r="EVX1" s="64"/>
      <c r="EVY1" s="64"/>
      <c r="EVZ1" s="64"/>
      <c r="EWA1" s="64"/>
      <c r="EWB1" s="64"/>
      <c r="EWC1" s="64"/>
      <c r="EWD1" s="64"/>
      <c r="EWE1" s="64"/>
      <c r="EWF1" s="64"/>
      <c r="EWG1" s="64"/>
      <c r="EWH1" s="64"/>
      <c r="EWI1" s="64"/>
      <c r="EWJ1" s="64"/>
      <c r="EWK1" s="64"/>
      <c r="EWL1" s="64"/>
      <c r="EWM1" s="64"/>
      <c r="EWN1" s="64"/>
      <c r="EWO1" s="64"/>
      <c r="EWP1" s="64"/>
      <c r="EWQ1" s="64"/>
      <c r="EWR1" s="64"/>
      <c r="EWS1" s="64"/>
      <c r="EWT1" s="64"/>
      <c r="EWU1" s="64"/>
      <c r="EWV1" s="64"/>
      <c r="EWW1" s="64"/>
      <c r="EWX1" s="64"/>
      <c r="EWY1" s="64"/>
      <c r="EWZ1" s="64"/>
      <c r="EXA1" s="64"/>
      <c r="EXB1" s="64"/>
      <c r="EXC1" s="64"/>
      <c r="EXD1" s="64"/>
      <c r="EXE1" s="64"/>
      <c r="EXF1" s="64"/>
      <c r="EXG1" s="64"/>
      <c r="EXH1" s="64"/>
      <c r="EXI1" s="64"/>
      <c r="EXJ1" s="64"/>
      <c r="EXK1" s="64"/>
      <c r="EXL1" s="64"/>
      <c r="EXM1" s="64"/>
      <c r="EXN1" s="64"/>
      <c r="EXO1" s="64"/>
      <c r="EXP1" s="64"/>
      <c r="EXQ1" s="64"/>
      <c r="EXR1" s="64"/>
      <c r="EXS1" s="64"/>
      <c r="EXT1" s="64"/>
      <c r="EXU1" s="64"/>
      <c r="EXV1" s="64"/>
      <c r="EXW1" s="64"/>
      <c r="EXX1" s="64"/>
      <c r="EXY1" s="64"/>
      <c r="EXZ1" s="64"/>
      <c r="EYA1" s="64"/>
      <c r="EYB1" s="64"/>
      <c r="EYC1" s="64"/>
      <c r="EYD1" s="64"/>
      <c r="EYE1" s="64"/>
      <c r="EYF1" s="64"/>
      <c r="EYG1" s="64"/>
      <c r="EYH1" s="64"/>
      <c r="EYI1" s="64"/>
      <c r="EYJ1" s="64"/>
      <c r="EYK1" s="64"/>
      <c r="EYL1" s="64"/>
      <c r="EYM1" s="64"/>
      <c r="EYN1" s="64"/>
      <c r="EYO1" s="64"/>
      <c r="EYP1" s="64"/>
      <c r="EYQ1" s="64"/>
      <c r="EYR1" s="64"/>
      <c r="EYS1" s="64"/>
      <c r="EYT1" s="64"/>
      <c r="EYU1" s="64"/>
      <c r="EYV1" s="64"/>
      <c r="EYW1" s="64"/>
      <c r="EYX1" s="64"/>
      <c r="EYY1" s="64"/>
      <c r="EYZ1" s="64"/>
      <c r="EZA1" s="64"/>
      <c r="EZB1" s="64"/>
      <c r="EZC1" s="64"/>
      <c r="EZD1" s="64"/>
      <c r="EZE1" s="64"/>
      <c r="EZF1" s="64"/>
      <c r="EZG1" s="64"/>
      <c r="EZH1" s="64"/>
      <c r="EZI1" s="64"/>
      <c r="EZJ1" s="64"/>
      <c r="EZK1" s="64"/>
      <c r="EZL1" s="64"/>
      <c r="EZM1" s="64"/>
      <c r="EZN1" s="64"/>
      <c r="EZO1" s="64"/>
      <c r="EZP1" s="64"/>
      <c r="EZQ1" s="64"/>
      <c r="EZR1" s="64"/>
      <c r="EZS1" s="64"/>
      <c r="EZT1" s="64"/>
      <c r="EZU1" s="64"/>
      <c r="EZV1" s="64"/>
      <c r="EZW1" s="64"/>
      <c r="EZX1" s="64"/>
      <c r="EZY1" s="64"/>
      <c r="EZZ1" s="64"/>
      <c r="FAA1" s="64"/>
      <c r="FAB1" s="64"/>
      <c r="FAC1" s="64"/>
      <c r="FAD1" s="64"/>
      <c r="FAE1" s="64"/>
      <c r="FAF1" s="64"/>
      <c r="FAG1" s="64"/>
      <c r="FAH1" s="64"/>
      <c r="FAI1" s="64"/>
      <c r="FAJ1" s="64"/>
      <c r="FAK1" s="64"/>
      <c r="FAL1" s="64"/>
      <c r="FAM1" s="64"/>
      <c r="FAN1" s="64"/>
      <c r="FAO1" s="64"/>
      <c r="FAP1" s="64"/>
      <c r="FAQ1" s="64"/>
      <c r="FAR1" s="64"/>
      <c r="FAS1" s="64"/>
      <c r="FAT1" s="64"/>
      <c r="FAU1" s="64"/>
      <c r="FAV1" s="64"/>
      <c r="FAW1" s="64"/>
      <c r="FAX1" s="64"/>
      <c r="FAY1" s="64"/>
      <c r="FAZ1" s="64"/>
      <c r="FBA1" s="64"/>
      <c r="FBB1" s="64"/>
      <c r="FBC1" s="64"/>
      <c r="FBD1" s="64"/>
      <c r="FBE1" s="64"/>
      <c r="FBF1" s="64"/>
      <c r="FBG1" s="64"/>
      <c r="FBH1" s="64"/>
      <c r="FBI1" s="64"/>
      <c r="FBJ1" s="64"/>
      <c r="FBK1" s="64"/>
      <c r="FBL1" s="64"/>
      <c r="FBM1" s="64"/>
      <c r="FBN1" s="64"/>
      <c r="FBO1" s="64"/>
      <c r="FBP1" s="64"/>
      <c r="FBQ1" s="64"/>
      <c r="FBR1" s="64"/>
      <c r="FBS1" s="64"/>
      <c r="FBT1" s="64"/>
      <c r="FBU1" s="64"/>
      <c r="FBV1" s="64"/>
      <c r="FBW1" s="64"/>
      <c r="FBX1" s="64"/>
      <c r="FBY1" s="64"/>
      <c r="FBZ1" s="64"/>
      <c r="FCA1" s="64"/>
      <c r="FCB1" s="64"/>
      <c r="FCC1" s="64"/>
      <c r="FCD1" s="64"/>
      <c r="FCE1" s="64"/>
      <c r="FCF1" s="64"/>
      <c r="FCG1" s="64"/>
      <c r="FCH1" s="64"/>
      <c r="FCI1" s="64"/>
      <c r="FCJ1" s="64"/>
      <c r="FCK1" s="64"/>
      <c r="FCL1" s="64"/>
      <c r="FCM1" s="64"/>
      <c r="FCN1" s="64"/>
      <c r="FCO1" s="64"/>
      <c r="FCP1" s="64"/>
      <c r="FCQ1" s="64"/>
      <c r="FCR1" s="64"/>
      <c r="FCS1" s="64"/>
      <c r="FCT1" s="64"/>
      <c r="FCU1" s="64"/>
      <c r="FCV1" s="64"/>
      <c r="FCW1" s="64"/>
      <c r="FCX1" s="64"/>
      <c r="FCY1" s="64"/>
      <c r="FCZ1" s="64"/>
      <c r="FDA1" s="64"/>
      <c r="FDB1" s="64"/>
      <c r="FDC1" s="64"/>
      <c r="FDD1" s="64"/>
      <c r="FDE1" s="64"/>
      <c r="FDF1" s="64"/>
      <c r="FDG1" s="64"/>
      <c r="FDH1" s="64"/>
      <c r="FDI1" s="64"/>
      <c r="FDJ1" s="64"/>
      <c r="FDK1" s="64"/>
      <c r="FDL1" s="64"/>
      <c r="FDM1" s="64"/>
      <c r="FDN1" s="64"/>
      <c r="FDO1" s="64"/>
      <c r="FDP1" s="64"/>
      <c r="FDQ1" s="64"/>
      <c r="FDR1" s="64"/>
      <c r="FDS1" s="64"/>
      <c r="FDT1" s="64"/>
      <c r="FDU1" s="64"/>
      <c r="FDV1" s="64"/>
      <c r="FDW1" s="64"/>
      <c r="FDX1" s="64"/>
      <c r="FDY1" s="64"/>
      <c r="FDZ1" s="64"/>
      <c r="FEA1" s="64"/>
      <c r="FEB1" s="64"/>
      <c r="FEC1" s="64"/>
      <c r="FED1" s="64"/>
      <c r="FEE1" s="64"/>
      <c r="FEF1" s="64"/>
      <c r="FEG1" s="64"/>
      <c r="FEH1" s="64"/>
      <c r="FEI1" s="64"/>
      <c r="FEJ1" s="64"/>
      <c r="FEK1" s="64"/>
      <c r="FEL1" s="64"/>
      <c r="FEM1" s="64"/>
      <c r="FEN1" s="64"/>
      <c r="FEO1" s="64"/>
      <c r="FEP1" s="64"/>
      <c r="FEQ1" s="64"/>
      <c r="FER1" s="64"/>
      <c r="FES1" s="64"/>
      <c r="FET1" s="64"/>
      <c r="FEU1" s="64"/>
      <c r="FEV1" s="64"/>
      <c r="FEW1" s="64"/>
      <c r="FEX1" s="64"/>
      <c r="FEY1" s="64"/>
      <c r="FEZ1" s="64"/>
      <c r="FFA1" s="64"/>
      <c r="FFB1" s="64"/>
      <c r="FFC1" s="64"/>
      <c r="FFD1" s="64"/>
      <c r="FFE1" s="64"/>
      <c r="FFF1" s="64"/>
      <c r="FFG1" s="64"/>
      <c r="FFH1" s="64"/>
      <c r="FFI1" s="64"/>
      <c r="FFJ1" s="64"/>
      <c r="FFK1" s="64"/>
      <c r="FFL1" s="64"/>
      <c r="FFM1" s="64"/>
      <c r="FFN1" s="64"/>
      <c r="FFO1" s="64"/>
      <c r="FFP1" s="64"/>
      <c r="FFQ1" s="64"/>
      <c r="FFR1" s="64"/>
      <c r="FFS1" s="64"/>
      <c r="FFT1" s="64"/>
      <c r="FFU1" s="64"/>
      <c r="FFV1" s="64"/>
      <c r="FFW1" s="64"/>
      <c r="FFX1" s="64"/>
      <c r="FFY1" s="64"/>
      <c r="FFZ1" s="64"/>
      <c r="FGA1" s="64"/>
      <c r="FGB1" s="64"/>
      <c r="FGC1" s="64"/>
      <c r="FGD1" s="64"/>
      <c r="FGE1" s="64"/>
      <c r="FGF1" s="64"/>
      <c r="FGG1" s="64"/>
      <c r="FGH1" s="64"/>
      <c r="FGI1" s="64"/>
      <c r="FGJ1" s="64"/>
      <c r="FGK1" s="64"/>
      <c r="FGL1" s="64"/>
      <c r="FGM1" s="64"/>
      <c r="FGN1" s="64"/>
      <c r="FGO1" s="64"/>
      <c r="FGP1" s="64"/>
      <c r="FGQ1" s="64"/>
      <c r="FGR1" s="64"/>
      <c r="FGS1" s="64"/>
      <c r="FGT1" s="64"/>
      <c r="FGU1" s="64"/>
      <c r="FGV1" s="64"/>
      <c r="FGW1" s="64"/>
      <c r="FGX1" s="64"/>
      <c r="FGY1" s="64"/>
      <c r="FGZ1" s="64"/>
      <c r="FHA1" s="64"/>
      <c r="FHB1" s="64"/>
      <c r="FHC1" s="64"/>
      <c r="FHD1" s="64"/>
      <c r="FHE1" s="64"/>
      <c r="FHF1" s="64"/>
      <c r="FHG1" s="64"/>
      <c r="FHH1" s="64"/>
      <c r="FHI1" s="64"/>
      <c r="FHJ1" s="64"/>
      <c r="FHK1" s="64"/>
      <c r="FHL1" s="64"/>
      <c r="FHM1" s="64"/>
      <c r="FHN1" s="64"/>
      <c r="FHO1" s="64"/>
      <c r="FHP1" s="64"/>
      <c r="FHQ1" s="64"/>
      <c r="FHR1" s="64"/>
      <c r="FHS1" s="64"/>
      <c r="FHT1" s="64"/>
      <c r="FHU1" s="64"/>
      <c r="FHV1" s="64"/>
      <c r="FHW1" s="64"/>
      <c r="FHX1" s="64"/>
      <c r="FHY1" s="64"/>
      <c r="FHZ1" s="64"/>
      <c r="FIA1" s="64"/>
      <c r="FIB1" s="64"/>
      <c r="FIC1" s="64"/>
      <c r="FID1" s="64"/>
      <c r="FIE1" s="64"/>
      <c r="FIF1" s="64"/>
      <c r="FIG1" s="64"/>
      <c r="FIH1" s="64"/>
      <c r="FII1" s="64"/>
      <c r="FIJ1" s="64"/>
      <c r="FIK1" s="64"/>
      <c r="FIL1" s="64"/>
      <c r="FIM1" s="64"/>
      <c r="FIN1" s="64"/>
      <c r="FIO1" s="64"/>
      <c r="FIP1" s="64"/>
      <c r="FIQ1" s="64"/>
      <c r="FIR1" s="64"/>
      <c r="FIS1" s="64"/>
      <c r="FIT1" s="64"/>
      <c r="FIU1" s="64"/>
      <c r="FIV1" s="64"/>
      <c r="FIW1" s="64"/>
      <c r="FIX1" s="64"/>
      <c r="FIY1" s="64"/>
      <c r="FIZ1" s="64"/>
      <c r="FJA1" s="64"/>
      <c r="FJB1" s="64"/>
      <c r="FJC1" s="64"/>
      <c r="FJD1" s="64"/>
      <c r="FJE1" s="64"/>
      <c r="FJF1" s="64"/>
      <c r="FJG1" s="64"/>
      <c r="FJH1" s="64"/>
      <c r="FJI1" s="64"/>
      <c r="FJJ1" s="64"/>
      <c r="FJK1" s="64"/>
      <c r="FJL1" s="64"/>
      <c r="FJM1" s="64"/>
      <c r="FJN1" s="64"/>
      <c r="FJO1" s="64"/>
      <c r="FJP1" s="64"/>
      <c r="FJQ1" s="64"/>
      <c r="FJR1" s="64"/>
      <c r="FJS1" s="64"/>
      <c r="FJT1" s="64"/>
      <c r="FJU1" s="64"/>
      <c r="FJV1" s="64"/>
      <c r="FJW1" s="64"/>
      <c r="FJX1" s="64"/>
      <c r="FJY1" s="64"/>
      <c r="FJZ1" s="64"/>
      <c r="FKA1" s="64"/>
      <c r="FKB1" s="64"/>
      <c r="FKC1" s="64"/>
      <c r="FKD1" s="64"/>
      <c r="FKE1" s="64"/>
      <c r="FKF1" s="64"/>
      <c r="FKG1" s="64"/>
      <c r="FKH1" s="64"/>
      <c r="FKI1" s="64"/>
      <c r="FKJ1" s="64"/>
      <c r="FKK1" s="64"/>
      <c r="FKL1" s="64"/>
      <c r="FKM1" s="64"/>
      <c r="FKN1" s="64"/>
      <c r="FKO1" s="64"/>
      <c r="FKP1" s="64"/>
      <c r="FKQ1" s="64"/>
      <c r="FKR1" s="64"/>
      <c r="FKS1" s="64"/>
      <c r="FKT1" s="64"/>
      <c r="FKU1" s="64"/>
      <c r="FKV1" s="64"/>
      <c r="FKW1" s="64"/>
      <c r="FKX1" s="64"/>
      <c r="FKY1" s="64"/>
      <c r="FKZ1" s="64"/>
      <c r="FLA1" s="64"/>
      <c r="FLB1" s="64"/>
      <c r="FLC1" s="64"/>
      <c r="FLD1" s="64"/>
      <c r="FLE1" s="64"/>
      <c r="FLF1" s="64"/>
      <c r="FLG1" s="64"/>
      <c r="FLH1" s="64"/>
      <c r="FLI1" s="64"/>
      <c r="FLJ1" s="64"/>
      <c r="FLK1" s="64"/>
      <c r="FLL1" s="64"/>
      <c r="FLM1" s="64"/>
      <c r="FLN1" s="64"/>
      <c r="FLO1" s="64"/>
      <c r="FLP1" s="64"/>
      <c r="FLQ1" s="64"/>
      <c r="FLR1" s="64"/>
      <c r="FLS1" s="64"/>
      <c r="FLT1" s="64"/>
      <c r="FLU1" s="64"/>
      <c r="FLV1" s="64"/>
      <c r="FLW1" s="64"/>
      <c r="FLX1" s="64"/>
      <c r="FLY1" s="64"/>
      <c r="FLZ1" s="64"/>
      <c r="FMA1" s="64"/>
      <c r="FMB1" s="64"/>
      <c r="FMC1" s="64"/>
      <c r="FMD1" s="64"/>
      <c r="FME1" s="64"/>
      <c r="FMF1" s="64"/>
      <c r="FMG1" s="64"/>
      <c r="FMH1" s="64"/>
      <c r="FMI1" s="64"/>
      <c r="FMJ1" s="64"/>
      <c r="FMK1" s="64"/>
      <c r="FML1" s="64"/>
      <c r="FMM1" s="64"/>
      <c r="FMN1" s="64"/>
      <c r="FMO1" s="64"/>
      <c r="FMP1" s="64"/>
      <c r="FMQ1" s="64"/>
      <c r="FMR1" s="64"/>
      <c r="FMS1" s="64"/>
      <c r="FMT1" s="64"/>
      <c r="FMU1" s="64"/>
      <c r="FMV1" s="64"/>
      <c r="FMW1" s="64"/>
      <c r="FMX1" s="64"/>
      <c r="FMY1" s="64"/>
      <c r="FMZ1" s="64"/>
      <c r="FNA1" s="64"/>
      <c r="FNB1" s="64"/>
      <c r="FNC1" s="64"/>
      <c r="FND1" s="64"/>
      <c r="FNE1" s="64"/>
      <c r="FNF1" s="64"/>
      <c r="FNG1" s="64"/>
      <c r="FNH1" s="64"/>
      <c r="FNI1" s="64"/>
      <c r="FNJ1" s="64"/>
      <c r="FNK1" s="64"/>
      <c r="FNL1" s="64"/>
      <c r="FNM1" s="64"/>
      <c r="FNN1" s="64"/>
      <c r="FNO1" s="64"/>
      <c r="FNP1" s="64"/>
      <c r="FNQ1" s="64"/>
      <c r="FNR1" s="64"/>
      <c r="FNS1" s="64"/>
      <c r="FNT1" s="64"/>
      <c r="FNU1" s="64"/>
      <c r="FNV1" s="64"/>
      <c r="FNW1" s="64"/>
      <c r="FNX1" s="64"/>
      <c r="FNY1" s="64"/>
      <c r="FNZ1" s="64"/>
      <c r="FOA1" s="64"/>
      <c r="FOB1" s="64"/>
      <c r="FOC1" s="64"/>
      <c r="FOD1" s="64"/>
      <c r="FOE1" s="64"/>
      <c r="FOF1" s="64"/>
      <c r="FOG1" s="64"/>
      <c r="FOH1" s="64"/>
      <c r="FOI1" s="64"/>
      <c r="FOJ1" s="64"/>
      <c r="FOK1" s="64"/>
      <c r="FOL1" s="64"/>
      <c r="FOM1" s="64"/>
      <c r="FON1" s="64"/>
      <c r="FOO1" s="64"/>
      <c r="FOP1" s="64"/>
      <c r="FOQ1" s="64"/>
      <c r="FOR1" s="64"/>
      <c r="FOS1" s="64"/>
      <c r="FOT1" s="64"/>
      <c r="FOU1" s="64"/>
      <c r="FOV1" s="64"/>
      <c r="FOW1" s="64"/>
      <c r="FOX1" s="64"/>
      <c r="FOY1" s="64"/>
      <c r="FOZ1" s="64"/>
      <c r="FPA1" s="64"/>
      <c r="FPB1" s="64"/>
      <c r="FPC1" s="64"/>
      <c r="FPD1" s="64"/>
      <c r="FPE1" s="64"/>
      <c r="FPF1" s="64"/>
      <c r="FPG1" s="64"/>
      <c r="FPH1" s="64"/>
      <c r="FPI1" s="64"/>
      <c r="FPJ1" s="64"/>
      <c r="FPK1" s="64"/>
      <c r="FPL1" s="64"/>
      <c r="FPM1" s="64"/>
      <c r="FPN1" s="64"/>
      <c r="FPO1" s="64"/>
      <c r="FPP1" s="64"/>
      <c r="FPQ1" s="64"/>
      <c r="FPR1" s="64"/>
      <c r="FPS1" s="64"/>
      <c r="FPT1" s="64"/>
      <c r="FPU1" s="64"/>
      <c r="FPV1" s="64"/>
      <c r="FPW1" s="64"/>
      <c r="FPX1" s="64"/>
      <c r="FPY1" s="64"/>
      <c r="FPZ1" s="64"/>
      <c r="FQA1" s="64"/>
      <c r="FQB1" s="64"/>
      <c r="FQC1" s="64"/>
      <c r="FQD1" s="64"/>
      <c r="FQE1" s="64"/>
      <c r="FQF1" s="64"/>
      <c r="FQG1" s="64"/>
      <c r="FQH1" s="64"/>
      <c r="FQI1" s="64"/>
      <c r="FQJ1" s="64"/>
      <c r="FQK1" s="64"/>
      <c r="FQL1" s="64"/>
      <c r="FQM1" s="64"/>
      <c r="FQN1" s="64"/>
      <c r="FQO1" s="64"/>
      <c r="FQP1" s="64"/>
      <c r="FQQ1" s="64"/>
      <c r="FQR1" s="64"/>
      <c r="FQS1" s="64"/>
      <c r="FQT1" s="64"/>
      <c r="FQU1" s="64"/>
      <c r="FQV1" s="64"/>
      <c r="FQW1" s="64"/>
      <c r="FQX1" s="64"/>
      <c r="FQY1" s="64"/>
      <c r="FQZ1" s="64"/>
      <c r="FRA1" s="64"/>
      <c r="FRB1" s="64"/>
      <c r="FRC1" s="64"/>
      <c r="FRD1" s="64"/>
      <c r="FRE1" s="64"/>
      <c r="FRF1" s="64"/>
      <c r="FRG1" s="64"/>
      <c r="FRH1" s="64"/>
      <c r="FRI1" s="64"/>
      <c r="FRJ1" s="64"/>
      <c r="FRK1" s="64"/>
      <c r="FRL1" s="64"/>
      <c r="FRM1" s="64"/>
      <c r="FRN1" s="64"/>
      <c r="FRO1" s="64"/>
      <c r="FRP1" s="64"/>
      <c r="FRQ1" s="64"/>
      <c r="FRR1" s="64"/>
      <c r="FRS1" s="64"/>
      <c r="FRT1" s="64"/>
      <c r="FRU1" s="64"/>
      <c r="FRV1" s="64"/>
      <c r="FRW1" s="64"/>
      <c r="FRX1" s="64"/>
      <c r="FRY1" s="64"/>
      <c r="FRZ1" s="64"/>
      <c r="FSA1" s="64"/>
      <c r="FSB1" s="64"/>
      <c r="FSC1" s="64"/>
      <c r="FSD1" s="64"/>
      <c r="FSE1" s="64"/>
      <c r="FSF1" s="64"/>
      <c r="FSG1" s="64"/>
      <c r="FSH1" s="64"/>
      <c r="FSI1" s="64"/>
      <c r="FSJ1" s="64"/>
      <c r="FSK1" s="64"/>
      <c r="FSL1" s="64"/>
      <c r="FSM1" s="64"/>
      <c r="FSN1" s="64"/>
      <c r="FSO1" s="64"/>
      <c r="FSP1" s="64"/>
      <c r="FSQ1" s="64"/>
      <c r="FSR1" s="64"/>
      <c r="FSS1" s="64"/>
      <c r="FST1" s="64"/>
      <c r="FSU1" s="64"/>
      <c r="FSV1" s="64"/>
      <c r="FSW1" s="64"/>
      <c r="FSX1" s="64"/>
      <c r="FSY1" s="64"/>
      <c r="FSZ1" s="64"/>
      <c r="FTA1" s="64"/>
      <c r="FTB1" s="64"/>
      <c r="FTC1" s="64"/>
      <c r="FTD1" s="64"/>
      <c r="FTE1" s="64"/>
      <c r="FTF1" s="64"/>
      <c r="FTG1" s="64"/>
      <c r="FTH1" s="64"/>
      <c r="FTI1" s="64"/>
      <c r="FTJ1" s="64"/>
      <c r="FTK1" s="64"/>
      <c r="FTL1" s="64"/>
      <c r="FTM1" s="64"/>
      <c r="FTN1" s="64"/>
      <c r="FTO1" s="64"/>
      <c r="FTP1" s="64"/>
      <c r="FTQ1" s="64"/>
      <c r="FTR1" s="64"/>
      <c r="FTS1" s="64"/>
      <c r="FTT1" s="64"/>
      <c r="FTU1" s="64"/>
      <c r="FTV1" s="64"/>
      <c r="FTW1" s="64"/>
      <c r="FTX1" s="64"/>
      <c r="FTY1" s="64"/>
      <c r="FTZ1" s="64"/>
      <c r="FUA1" s="64"/>
      <c r="FUB1" s="64"/>
      <c r="FUC1" s="64"/>
      <c r="FUD1" s="64"/>
      <c r="FUE1" s="64"/>
      <c r="FUF1" s="64"/>
      <c r="FUG1" s="64"/>
      <c r="FUH1" s="64"/>
      <c r="FUI1" s="64"/>
      <c r="FUJ1" s="64"/>
      <c r="FUK1" s="64"/>
      <c r="FUL1" s="64"/>
      <c r="FUM1" s="64"/>
      <c r="FUN1" s="64"/>
      <c r="FUO1" s="64"/>
      <c r="FUP1" s="64"/>
      <c r="FUQ1" s="64"/>
      <c r="FUR1" s="64"/>
      <c r="FUS1" s="64"/>
      <c r="FUT1" s="64"/>
      <c r="FUU1" s="64"/>
      <c r="FUV1" s="64"/>
      <c r="FUW1" s="64"/>
      <c r="FUX1" s="64"/>
      <c r="FUY1" s="64"/>
      <c r="FUZ1" s="64"/>
      <c r="FVA1" s="64"/>
      <c r="FVB1" s="64"/>
      <c r="FVC1" s="64"/>
      <c r="FVD1" s="64"/>
      <c r="FVE1" s="64"/>
      <c r="FVF1" s="64"/>
      <c r="FVG1" s="64"/>
      <c r="FVH1" s="64"/>
      <c r="FVI1" s="64"/>
      <c r="FVJ1" s="64"/>
      <c r="FVK1" s="64"/>
      <c r="FVL1" s="64"/>
      <c r="FVM1" s="64"/>
      <c r="FVN1" s="64"/>
      <c r="FVO1" s="64"/>
      <c r="FVP1" s="64"/>
      <c r="FVQ1" s="64"/>
      <c r="FVR1" s="64"/>
      <c r="FVS1" s="64"/>
      <c r="FVT1" s="64"/>
      <c r="FVU1" s="64"/>
      <c r="FVV1" s="64"/>
      <c r="FVW1" s="64"/>
      <c r="FVX1" s="64"/>
      <c r="FVY1" s="64"/>
      <c r="FVZ1" s="64"/>
      <c r="FWA1" s="64"/>
      <c r="FWB1" s="64"/>
      <c r="FWC1" s="64"/>
      <c r="FWD1" s="64"/>
      <c r="FWE1" s="64"/>
      <c r="FWF1" s="64"/>
      <c r="FWG1" s="64"/>
      <c r="FWH1" s="64"/>
      <c r="FWI1" s="64"/>
      <c r="FWJ1" s="64"/>
      <c r="FWK1" s="64"/>
      <c r="FWL1" s="64"/>
      <c r="FWM1" s="64"/>
      <c r="FWN1" s="64"/>
      <c r="FWO1" s="64"/>
      <c r="FWP1" s="64"/>
      <c r="FWQ1" s="64"/>
      <c r="FWR1" s="64"/>
      <c r="FWS1" s="64"/>
      <c r="FWT1" s="64"/>
      <c r="FWU1" s="64"/>
      <c r="FWV1" s="64"/>
      <c r="FWW1" s="64"/>
      <c r="FWX1" s="64"/>
      <c r="FWY1" s="64"/>
      <c r="FWZ1" s="64"/>
      <c r="FXA1" s="64"/>
      <c r="FXB1" s="64"/>
      <c r="FXC1" s="64"/>
      <c r="FXD1" s="64"/>
      <c r="FXE1" s="64"/>
      <c r="FXF1" s="64"/>
      <c r="FXG1" s="64"/>
      <c r="FXH1" s="64"/>
      <c r="FXI1" s="64"/>
      <c r="FXJ1" s="64"/>
      <c r="FXK1" s="64"/>
      <c r="FXL1" s="64"/>
      <c r="FXM1" s="64"/>
      <c r="FXN1" s="64"/>
      <c r="FXO1" s="64"/>
      <c r="FXP1" s="64"/>
      <c r="FXQ1" s="64"/>
      <c r="FXR1" s="64"/>
      <c r="FXS1" s="64"/>
      <c r="FXT1" s="64"/>
      <c r="FXU1" s="64"/>
      <c r="FXV1" s="64"/>
      <c r="FXW1" s="64"/>
      <c r="FXX1" s="64"/>
      <c r="FXY1" s="64"/>
      <c r="FXZ1" s="64"/>
      <c r="FYA1" s="64"/>
      <c r="FYB1" s="64"/>
      <c r="FYC1" s="64"/>
      <c r="FYD1" s="64"/>
      <c r="FYE1" s="64"/>
      <c r="FYF1" s="64"/>
      <c r="FYG1" s="64"/>
      <c r="FYH1" s="64"/>
      <c r="FYI1" s="64"/>
      <c r="FYJ1" s="64"/>
      <c r="FYK1" s="64"/>
      <c r="FYL1" s="64"/>
      <c r="FYM1" s="64"/>
      <c r="FYN1" s="64"/>
      <c r="FYO1" s="64"/>
      <c r="FYP1" s="64"/>
      <c r="FYQ1" s="64"/>
      <c r="FYR1" s="64"/>
      <c r="FYS1" s="64"/>
      <c r="FYT1" s="64"/>
      <c r="FYU1" s="64"/>
      <c r="FYV1" s="64"/>
      <c r="FYW1" s="64"/>
      <c r="FYX1" s="64"/>
      <c r="FYY1" s="64"/>
      <c r="FYZ1" s="64"/>
      <c r="FZA1" s="64"/>
      <c r="FZB1" s="64"/>
      <c r="FZC1" s="64"/>
      <c r="FZD1" s="64"/>
      <c r="FZE1" s="64"/>
      <c r="FZF1" s="64"/>
      <c r="FZG1" s="64"/>
      <c r="FZH1" s="64"/>
      <c r="FZI1" s="64"/>
      <c r="FZJ1" s="64"/>
      <c r="FZK1" s="64"/>
      <c r="FZL1" s="64"/>
      <c r="FZM1" s="64"/>
      <c r="FZN1" s="64"/>
      <c r="FZO1" s="64"/>
      <c r="FZP1" s="64"/>
      <c r="FZQ1" s="64"/>
      <c r="FZR1" s="64"/>
      <c r="FZS1" s="64"/>
      <c r="FZT1" s="64"/>
      <c r="FZU1" s="64"/>
      <c r="FZV1" s="64"/>
      <c r="FZW1" s="64"/>
      <c r="FZX1" s="64"/>
      <c r="FZY1" s="64"/>
      <c r="FZZ1" s="64"/>
      <c r="GAA1" s="64"/>
      <c r="GAB1" s="64"/>
      <c r="GAC1" s="64"/>
      <c r="GAD1" s="64"/>
      <c r="GAE1" s="64"/>
      <c r="GAF1" s="64"/>
      <c r="GAG1" s="64"/>
      <c r="GAH1" s="64"/>
      <c r="GAI1" s="64"/>
      <c r="GAJ1" s="64"/>
      <c r="GAK1" s="64"/>
      <c r="GAL1" s="64"/>
      <c r="GAM1" s="64"/>
      <c r="GAN1" s="64"/>
      <c r="GAO1" s="64"/>
      <c r="GAP1" s="64"/>
      <c r="GAQ1" s="64"/>
      <c r="GAR1" s="64"/>
      <c r="GAS1" s="64"/>
      <c r="GAT1" s="64"/>
      <c r="GAU1" s="64"/>
      <c r="GAV1" s="64"/>
      <c r="GAW1" s="64"/>
      <c r="GAX1" s="64"/>
      <c r="GAY1" s="64"/>
      <c r="GAZ1" s="64"/>
      <c r="GBA1" s="64"/>
      <c r="GBB1" s="64"/>
      <c r="GBC1" s="64"/>
      <c r="GBD1" s="64"/>
      <c r="GBE1" s="64"/>
      <c r="GBF1" s="64"/>
      <c r="GBG1" s="64"/>
      <c r="GBH1" s="64"/>
      <c r="GBI1" s="64"/>
      <c r="GBJ1" s="64"/>
      <c r="GBK1" s="64"/>
      <c r="GBL1" s="64"/>
      <c r="GBM1" s="64"/>
      <c r="GBN1" s="64"/>
      <c r="GBO1" s="64"/>
      <c r="GBP1" s="64"/>
      <c r="GBQ1" s="64"/>
      <c r="GBR1" s="64"/>
      <c r="GBS1" s="64"/>
      <c r="GBT1" s="64"/>
      <c r="GBU1" s="64"/>
      <c r="GBV1" s="64"/>
      <c r="GBW1" s="64"/>
      <c r="GBX1" s="64"/>
      <c r="GBY1" s="64"/>
      <c r="GBZ1" s="64"/>
      <c r="GCA1" s="64"/>
      <c r="GCB1" s="64"/>
      <c r="GCC1" s="64"/>
      <c r="GCD1" s="64"/>
      <c r="GCE1" s="64"/>
      <c r="GCF1" s="64"/>
      <c r="GCG1" s="64"/>
      <c r="GCH1" s="64"/>
      <c r="GCI1" s="64"/>
      <c r="GCJ1" s="64"/>
      <c r="GCK1" s="64"/>
      <c r="GCL1" s="64"/>
      <c r="GCM1" s="64"/>
      <c r="GCN1" s="64"/>
      <c r="GCO1" s="64"/>
      <c r="GCP1" s="64"/>
      <c r="GCQ1" s="64"/>
      <c r="GCR1" s="64"/>
      <c r="GCS1" s="64"/>
      <c r="GCT1" s="64"/>
      <c r="GCU1" s="64"/>
      <c r="GCV1" s="64"/>
      <c r="GCW1" s="64"/>
      <c r="GCX1" s="64"/>
      <c r="GCY1" s="64"/>
      <c r="GCZ1" s="64"/>
      <c r="GDA1" s="64"/>
      <c r="GDB1" s="64"/>
      <c r="GDC1" s="64"/>
      <c r="GDD1" s="64"/>
      <c r="GDE1" s="64"/>
      <c r="GDF1" s="64"/>
      <c r="GDG1" s="64"/>
      <c r="GDH1" s="64"/>
      <c r="GDI1" s="64"/>
      <c r="GDJ1" s="64"/>
      <c r="GDK1" s="64"/>
      <c r="GDL1" s="64"/>
      <c r="GDM1" s="64"/>
      <c r="GDN1" s="64"/>
      <c r="GDO1" s="64"/>
      <c r="GDP1" s="64"/>
      <c r="GDQ1" s="64"/>
      <c r="GDR1" s="64"/>
      <c r="GDS1" s="64"/>
      <c r="GDT1" s="64"/>
      <c r="GDU1" s="64"/>
      <c r="GDV1" s="64"/>
      <c r="GDW1" s="64"/>
      <c r="GDX1" s="64"/>
      <c r="GDY1" s="64"/>
      <c r="GDZ1" s="64"/>
      <c r="GEA1" s="64"/>
      <c r="GEB1" s="64"/>
      <c r="GEC1" s="64"/>
      <c r="GED1" s="64"/>
      <c r="GEE1" s="64"/>
      <c r="GEF1" s="64"/>
      <c r="GEG1" s="64"/>
      <c r="GEH1" s="64"/>
      <c r="GEI1" s="64"/>
      <c r="GEJ1" s="64"/>
      <c r="GEK1" s="64"/>
      <c r="GEL1" s="64"/>
      <c r="GEM1" s="64"/>
      <c r="GEN1" s="64"/>
      <c r="GEO1" s="64"/>
      <c r="GEP1" s="64"/>
      <c r="GEQ1" s="64"/>
      <c r="GER1" s="64"/>
      <c r="GES1" s="64"/>
      <c r="GET1" s="64"/>
      <c r="GEU1" s="64"/>
      <c r="GEV1" s="64"/>
      <c r="GEW1" s="64"/>
      <c r="GEX1" s="64"/>
      <c r="GEY1" s="64"/>
      <c r="GEZ1" s="64"/>
      <c r="GFA1" s="64"/>
      <c r="GFB1" s="64"/>
      <c r="GFC1" s="64"/>
      <c r="GFD1" s="64"/>
      <c r="GFE1" s="64"/>
      <c r="GFF1" s="64"/>
      <c r="GFG1" s="64"/>
      <c r="GFH1" s="64"/>
      <c r="GFI1" s="64"/>
      <c r="GFJ1" s="64"/>
      <c r="GFK1" s="64"/>
      <c r="GFL1" s="64"/>
      <c r="GFM1" s="64"/>
      <c r="GFN1" s="64"/>
      <c r="GFO1" s="64"/>
      <c r="GFP1" s="64"/>
      <c r="GFQ1" s="64"/>
      <c r="GFR1" s="64"/>
      <c r="GFS1" s="64"/>
      <c r="GFT1" s="64"/>
      <c r="GFU1" s="64"/>
      <c r="GFV1" s="64"/>
      <c r="GFW1" s="64"/>
      <c r="GFX1" s="64"/>
      <c r="GFY1" s="64"/>
      <c r="GFZ1" s="64"/>
      <c r="GGA1" s="64"/>
      <c r="GGB1" s="64"/>
      <c r="GGC1" s="64"/>
      <c r="GGD1" s="64"/>
      <c r="GGE1" s="64"/>
      <c r="GGF1" s="64"/>
      <c r="GGG1" s="64"/>
      <c r="GGH1" s="64"/>
      <c r="GGI1" s="64"/>
      <c r="GGJ1" s="64"/>
      <c r="GGK1" s="64"/>
      <c r="GGL1" s="64"/>
      <c r="GGM1" s="64"/>
      <c r="GGN1" s="64"/>
      <c r="GGO1" s="64"/>
      <c r="GGP1" s="64"/>
      <c r="GGQ1" s="64"/>
      <c r="GGR1" s="64"/>
      <c r="GGS1" s="64"/>
      <c r="GGT1" s="64"/>
      <c r="GGU1" s="64"/>
      <c r="GGV1" s="64"/>
      <c r="GGW1" s="64"/>
      <c r="GGX1" s="64"/>
      <c r="GGY1" s="64"/>
      <c r="GGZ1" s="64"/>
      <c r="GHA1" s="64"/>
      <c r="GHB1" s="64"/>
      <c r="GHC1" s="64"/>
      <c r="GHD1" s="64"/>
      <c r="GHE1" s="64"/>
      <c r="GHF1" s="64"/>
      <c r="GHG1" s="64"/>
      <c r="GHH1" s="64"/>
      <c r="GHI1" s="64"/>
      <c r="GHJ1" s="64"/>
      <c r="GHK1" s="64"/>
      <c r="GHL1" s="64"/>
      <c r="GHM1" s="64"/>
      <c r="GHN1" s="64"/>
      <c r="GHO1" s="64"/>
      <c r="GHP1" s="64"/>
      <c r="GHQ1" s="64"/>
      <c r="GHR1" s="64"/>
      <c r="GHS1" s="64"/>
      <c r="GHT1" s="64"/>
      <c r="GHU1" s="64"/>
      <c r="GHV1" s="64"/>
      <c r="GHW1" s="64"/>
      <c r="GHX1" s="64"/>
      <c r="GHY1" s="64"/>
      <c r="GHZ1" s="64"/>
      <c r="GIA1" s="64"/>
      <c r="GIB1" s="64"/>
      <c r="GIC1" s="64"/>
      <c r="GID1" s="64"/>
      <c r="GIE1" s="64"/>
      <c r="GIF1" s="64"/>
      <c r="GIG1" s="64"/>
      <c r="GIH1" s="64"/>
      <c r="GII1" s="64"/>
      <c r="GIJ1" s="64"/>
      <c r="GIK1" s="64"/>
      <c r="GIL1" s="64"/>
      <c r="GIM1" s="64"/>
      <c r="GIN1" s="64"/>
      <c r="GIO1" s="64"/>
      <c r="GIP1" s="64"/>
      <c r="GIQ1" s="64"/>
      <c r="GIR1" s="64"/>
      <c r="GIS1" s="64"/>
      <c r="GIT1" s="64"/>
      <c r="GIU1" s="64"/>
      <c r="GIV1" s="64"/>
      <c r="GIW1" s="64"/>
      <c r="GIX1" s="64"/>
      <c r="GIY1" s="64"/>
      <c r="GIZ1" s="64"/>
      <c r="GJA1" s="64"/>
      <c r="GJB1" s="64"/>
      <c r="GJC1" s="64"/>
      <c r="GJD1" s="64"/>
      <c r="GJE1" s="64"/>
      <c r="GJF1" s="64"/>
      <c r="GJG1" s="64"/>
      <c r="GJH1" s="64"/>
      <c r="GJI1" s="64"/>
      <c r="GJJ1" s="64"/>
      <c r="GJK1" s="64"/>
      <c r="GJL1" s="64"/>
      <c r="GJM1" s="64"/>
      <c r="GJN1" s="64"/>
      <c r="GJO1" s="64"/>
      <c r="GJP1" s="64"/>
      <c r="GJQ1" s="64"/>
      <c r="GJR1" s="64"/>
      <c r="GJS1" s="64"/>
      <c r="GJT1" s="64"/>
      <c r="GJU1" s="64"/>
      <c r="GJV1" s="64"/>
      <c r="GJW1" s="64"/>
      <c r="GJX1" s="64"/>
      <c r="GJY1" s="64"/>
      <c r="GJZ1" s="64"/>
      <c r="GKA1" s="64"/>
      <c r="GKB1" s="64"/>
      <c r="GKC1" s="64"/>
      <c r="GKD1" s="64"/>
      <c r="GKE1" s="64"/>
      <c r="GKF1" s="64"/>
      <c r="GKG1" s="64"/>
      <c r="GKH1" s="64"/>
      <c r="GKI1" s="64"/>
      <c r="GKJ1" s="64"/>
      <c r="GKK1" s="64"/>
      <c r="GKL1" s="64"/>
      <c r="GKM1" s="64"/>
      <c r="GKN1" s="64"/>
      <c r="GKO1" s="64"/>
      <c r="GKP1" s="64"/>
      <c r="GKQ1" s="64"/>
      <c r="GKR1" s="64"/>
      <c r="GKS1" s="64"/>
      <c r="GKT1" s="64"/>
      <c r="GKU1" s="64"/>
      <c r="GKV1" s="64"/>
      <c r="GKW1" s="64"/>
      <c r="GKX1" s="64"/>
      <c r="GKY1" s="64"/>
      <c r="GKZ1" s="64"/>
      <c r="GLA1" s="64"/>
      <c r="GLB1" s="64"/>
      <c r="GLC1" s="64"/>
      <c r="GLD1" s="64"/>
      <c r="GLE1" s="64"/>
      <c r="GLF1" s="64"/>
      <c r="GLG1" s="64"/>
      <c r="GLH1" s="64"/>
      <c r="GLI1" s="64"/>
      <c r="GLJ1" s="64"/>
      <c r="GLK1" s="64"/>
      <c r="GLL1" s="64"/>
      <c r="GLM1" s="64"/>
      <c r="GLN1" s="64"/>
      <c r="GLO1" s="64"/>
      <c r="GLP1" s="64"/>
      <c r="GLQ1" s="64"/>
      <c r="GLR1" s="64"/>
      <c r="GLS1" s="64"/>
      <c r="GLT1" s="64"/>
      <c r="GLU1" s="64"/>
      <c r="GLV1" s="64"/>
      <c r="GLW1" s="64"/>
      <c r="GLX1" s="64"/>
      <c r="GLY1" s="64"/>
      <c r="GLZ1" s="64"/>
      <c r="GMA1" s="64"/>
      <c r="GMB1" s="64"/>
      <c r="GMC1" s="64"/>
      <c r="GMD1" s="64"/>
      <c r="GME1" s="64"/>
      <c r="GMF1" s="64"/>
      <c r="GMG1" s="64"/>
      <c r="GMH1" s="64"/>
      <c r="GMI1" s="64"/>
      <c r="GMJ1" s="64"/>
      <c r="GMK1" s="64"/>
      <c r="GML1" s="64"/>
      <c r="GMM1" s="64"/>
      <c r="GMN1" s="64"/>
      <c r="GMO1" s="64"/>
      <c r="GMP1" s="64"/>
      <c r="GMQ1" s="64"/>
      <c r="GMR1" s="64"/>
      <c r="GMS1" s="64"/>
      <c r="GMT1" s="64"/>
      <c r="GMU1" s="64"/>
      <c r="GMV1" s="64"/>
      <c r="GMW1" s="64"/>
      <c r="GMX1" s="64"/>
      <c r="GMY1" s="64"/>
      <c r="GMZ1" s="64"/>
      <c r="GNA1" s="64"/>
      <c r="GNB1" s="64"/>
      <c r="GNC1" s="64"/>
      <c r="GND1" s="64"/>
      <c r="GNE1" s="64"/>
      <c r="GNF1" s="64"/>
      <c r="GNG1" s="64"/>
      <c r="GNH1" s="64"/>
      <c r="GNI1" s="64"/>
      <c r="GNJ1" s="64"/>
      <c r="GNK1" s="64"/>
      <c r="GNL1" s="64"/>
      <c r="GNM1" s="64"/>
      <c r="GNN1" s="64"/>
      <c r="GNO1" s="64"/>
      <c r="GNP1" s="64"/>
      <c r="GNQ1" s="64"/>
      <c r="GNR1" s="64"/>
      <c r="GNS1" s="64"/>
      <c r="GNT1" s="64"/>
      <c r="GNU1" s="64"/>
      <c r="GNV1" s="64"/>
      <c r="GNW1" s="64"/>
      <c r="GNX1" s="64"/>
      <c r="GNY1" s="64"/>
      <c r="GNZ1" s="64"/>
      <c r="GOA1" s="64"/>
      <c r="GOB1" s="64"/>
      <c r="GOC1" s="64"/>
      <c r="GOD1" s="64"/>
      <c r="GOE1" s="64"/>
      <c r="GOF1" s="64"/>
      <c r="GOG1" s="64"/>
      <c r="GOH1" s="64"/>
      <c r="GOI1" s="64"/>
      <c r="GOJ1" s="64"/>
      <c r="GOK1" s="64"/>
      <c r="GOL1" s="64"/>
      <c r="GOM1" s="64"/>
      <c r="GON1" s="64"/>
      <c r="GOO1" s="64"/>
      <c r="GOP1" s="64"/>
      <c r="GOQ1" s="64"/>
      <c r="GOR1" s="64"/>
      <c r="GOS1" s="64"/>
      <c r="GOT1" s="64"/>
      <c r="GOU1" s="64"/>
      <c r="GOV1" s="64"/>
      <c r="GOW1" s="64"/>
      <c r="GOX1" s="64"/>
      <c r="GOY1" s="64"/>
      <c r="GOZ1" s="64"/>
      <c r="GPA1" s="64"/>
      <c r="GPB1" s="64"/>
      <c r="GPC1" s="64"/>
      <c r="GPD1" s="64"/>
      <c r="GPE1" s="64"/>
      <c r="GPF1" s="64"/>
      <c r="GPG1" s="64"/>
      <c r="GPH1" s="64"/>
      <c r="GPI1" s="64"/>
      <c r="GPJ1" s="64"/>
      <c r="GPK1" s="64"/>
      <c r="GPL1" s="64"/>
      <c r="GPM1" s="64"/>
      <c r="GPN1" s="64"/>
      <c r="GPO1" s="64"/>
      <c r="GPP1" s="64"/>
      <c r="GPQ1" s="64"/>
      <c r="GPR1" s="64"/>
      <c r="GPS1" s="64"/>
      <c r="GPT1" s="64"/>
      <c r="GPU1" s="64"/>
      <c r="GPV1" s="64"/>
      <c r="GPW1" s="64"/>
      <c r="GPX1" s="64"/>
      <c r="GPY1" s="64"/>
      <c r="GPZ1" s="64"/>
      <c r="GQA1" s="64"/>
      <c r="GQB1" s="64"/>
      <c r="GQC1" s="64"/>
      <c r="GQD1" s="64"/>
      <c r="GQE1" s="64"/>
      <c r="GQF1" s="64"/>
      <c r="GQG1" s="64"/>
      <c r="GQH1" s="64"/>
      <c r="GQI1" s="64"/>
      <c r="GQJ1" s="64"/>
      <c r="GQK1" s="64"/>
      <c r="GQL1" s="64"/>
      <c r="GQM1" s="64"/>
      <c r="GQN1" s="64"/>
      <c r="GQO1" s="64"/>
      <c r="GQP1" s="64"/>
      <c r="GQQ1" s="64"/>
      <c r="GQR1" s="64"/>
      <c r="GQS1" s="64"/>
      <c r="GQT1" s="64"/>
      <c r="GQU1" s="64"/>
      <c r="GQV1" s="64"/>
      <c r="GQW1" s="64"/>
      <c r="GQX1" s="64"/>
      <c r="GQY1" s="64"/>
      <c r="GQZ1" s="64"/>
      <c r="GRA1" s="64"/>
      <c r="GRB1" s="64"/>
      <c r="GRC1" s="64"/>
      <c r="GRD1" s="64"/>
      <c r="GRE1" s="64"/>
      <c r="GRF1" s="64"/>
      <c r="GRG1" s="64"/>
      <c r="GRH1" s="64"/>
      <c r="GRI1" s="64"/>
      <c r="GRJ1" s="64"/>
      <c r="GRK1" s="64"/>
      <c r="GRL1" s="64"/>
      <c r="GRM1" s="64"/>
      <c r="GRN1" s="64"/>
      <c r="GRO1" s="64"/>
      <c r="GRP1" s="64"/>
      <c r="GRQ1" s="64"/>
      <c r="GRR1" s="64"/>
      <c r="GRS1" s="64"/>
      <c r="GRT1" s="64"/>
      <c r="GRU1" s="64"/>
      <c r="GRV1" s="64"/>
      <c r="GRW1" s="64"/>
      <c r="GRX1" s="64"/>
      <c r="GRY1" s="64"/>
      <c r="GRZ1" s="64"/>
      <c r="GSA1" s="64"/>
      <c r="GSB1" s="64"/>
      <c r="GSC1" s="64"/>
      <c r="GSD1" s="64"/>
      <c r="GSE1" s="64"/>
      <c r="GSF1" s="64"/>
      <c r="GSG1" s="64"/>
      <c r="GSH1" s="64"/>
      <c r="GSI1" s="64"/>
      <c r="GSJ1" s="64"/>
      <c r="GSK1" s="64"/>
      <c r="GSL1" s="64"/>
      <c r="GSM1" s="64"/>
      <c r="GSN1" s="64"/>
      <c r="GSO1" s="64"/>
      <c r="GSP1" s="64"/>
      <c r="GSQ1" s="64"/>
      <c r="GSR1" s="64"/>
      <c r="GSS1" s="64"/>
      <c r="GST1" s="64"/>
      <c r="GSU1" s="64"/>
      <c r="GSV1" s="64"/>
      <c r="GSW1" s="64"/>
      <c r="GSX1" s="64"/>
      <c r="GSY1" s="64"/>
      <c r="GSZ1" s="64"/>
      <c r="GTA1" s="64"/>
      <c r="GTB1" s="64"/>
      <c r="GTC1" s="64"/>
      <c r="GTD1" s="64"/>
      <c r="GTE1" s="64"/>
      <c r="GTF1" s="64"/>
      <c r="GTG1" s="64"/>
      <c r="GTH1" s="64"/>
      <c r="GTI1" s="64"/>
      <c r="GTJ1" s="64"/>
      <c r="GTK1" s="64"/>
      <c r="GTL1" s="64"/>
      <c r="GTM1" s="64"/>
      <c r="GTN1" s="64"/>
      <c r="GTO1" s="64"/>
      <c r="GTP1" s="64"/>
      <c r="GTQ1" s="64"/>
      <c r="GTR1" s="64"/>
      <c r="GTS1" s="64"/>
      <c r="GTT1" s="64"/>
      <c r="GTU1" s="64"/>
      <c r="GTV1" s="64"/>
      <c r="GTW1" s="64"/>
      <c r="GTX1" s="64"/>
      <c r="GTY1" s="64"/>
      <c r="GTZ1" s="64"/>
      <c r="GUA1" s="64"/>
      <c r="GUB1" s="64"/>
      <c r="GUC1" s="64"/>
      <c r="GUD1" s="64"/>
      <c r="GUE1" s="64"/>
      <c r="GUF1" s="64"/>
      <c r="GUG1" s="64"/>
      <c r="GUH1" s="64"/>
      <c r="GUI1" s="64"/>
      <c r="GUJ1" s="64"/>
      <c r="GUK1" s="64"/>
      <c r="GUL1" s="64"/>
      <c r="GUM1" s="64"/>
      <c r="GUN1" s="64"/>
      <c r="GUO1" s="64"/>
      <c r="GUP1" s="64"/>
      <c r="GUQ1" s="64"/>
      <c r="GUR1" s="64"/>
      <c r="GUS1" s="64"/>
      <c r="GUT1" s="64"/>
      <c r="GUU1" s="64"/>
      <c r="GUV1" s="64"/>
      <c r="GUW1" s="64"/>
      <c r="GUX1" s="64"/>
      <c r="GUY1" s="64"/>
      <c r="GUZ1" s="64"/>
      <c r="GVA1" s="64"/>
      <c r="GVB1" s="64"/>
      <c r="GVC1" s="64"/>
      <c r="GVD1" s="64"/>
      <c r="GVE1" s="64"/>
      <c r="GVF1" s="64"/>
      <c r="GVG1" s="64"/>
      <c r="GVH1" s="64"/>
      <c r="GVI1" s="64"/>
      <c r="GVJ1" s="64"/>
      <c r="GVK1" s="64"/>
      <c r="GVL1" s="64"/>
      <c r="GVM1" s="64"/>
      <c r="GVN1" s="64"/>
      <c r="GVO1" s="64"/>
      <c r="GVP1" s="64"/>
      <c r="GVQ1" s="64"/>
      <c r="GVR1" s="64"/>
      <c r="GVS1" s="64"/>
      <c r="GVT1" s="64"/>
      <c r="GVU1" s="64"/>
      <c r="GVV1" s="64"/>
      <c r="GVW1" s="64"/>
      <c r="GVX1" s="64"/>
      <c r="GVY1" s="64"/>
      <c r="GVZ1" s="64"/>
      <c r="GWA1" s="64"/>
      <c r="GWB1" s="64"/>
      <c r="GWC1" s="64"/>
      <c r="GWD1" s="64"/>
      <c r="GWE1" s="64"/>
      <c r="GWF1" s="64"/>
      <c r="GWG1" s="64"/>
      <c r="GWH1" s="64"/>
      <c r="GWI1" s="64"/>
      <c r="GWJ1" s="64"/>
      <c r="GWK1" s="64"/>
      <c r="GWL1" s="64"/>
      <c r="GWM1" s="64"/>
      <c r="GWN1" s="64"/>
      <c r="GWO1" s="64"/>
      <c r="GWP1" s="64"/>
      <c r="GWQ1" s="64"/>
      <c r="GWR1" s="64"/>
      <c r="GWS1" s="64"/>
      <c r="GWT1" s="64"/>
      <c r="GWU1" s="64"/>
      <c r="GWV1" s="64"/>
      <c r="GWW1" s="64"/>
      <c r="GWX1" s="64"/>
      <c r="GWY1" s="64"/>
      <c r="GWZ1" s="64"/>
      <c r="GXA1" s="64"/>
      <c r="GXB1" s="64"/>
      <c r="GXC1" s="64"/>
      <c r="GXD1" s="64"/>
      <c r="GXE1" s="64"/>
      <c r="GXF1" s="64"/>
      <c r="GXG1" s="64"/>
      <c r="GXH1" s="64"/>
      <c r="GXI1" s="64"/>
      <c r="GXJ1" s="64"/>
      <c r="GXK1" s="64"/>
      <c r="GXL1" s="64"/>
      <c r="GXM1" s="64"/>
      <c r="GXN1" s="64"/>
      <c r="GXO1" s="64"/>
      <c r="GXP1" s="64"/>
      <c r="GXQ1" s="64"/>
      <c r="GXR1" s="64"/>
      <c r="GXS1" s="64"/>
      <c r="GXT1" s="64"/>
      <c r="GXU1" s="64"/>
      <c r="GXV1" s="64"/>
      <c r="GXW1" s="64"/>
      <c r="GXX1" s="64"/>
      <c r="GXY1" s="64"/>
      <c r="GXZ1" s="64"/>
      <c r="GYA1" s="64"/>
      <c r="GYB1" s="64"/>
      <c r="GYC1" s="64"/>
      <c r="GYD1" s="64"/>
      <c r="GYE1" s="64"/>
      <c r="GYF1" s="64"/>
      <c r="GYG1" s="64"/>
      <c r="GYH1" s="64"/>
      <c r="GYI1" s="64"/>
      <c r="GYJ1" s="64"/>
      <c r="GYK1" s="64"/>
      <c r="GYL1" s="64"/>
      <c r="GYM1" s="64"/>
      <c r="GYN1" s="64"/>
      <c r="GYO1" s="64"/>
      <c r="GYP1" s="64"/>
      <c r="GYQ1" s="64"/>
      <c r="GYR1" s="64"/>
      <c r="GYS1" s="64"/>
      <c r="GYT1" s="64"/>
      <c r="GYU1" s="64"/>
      <c r="GYV1" s="64"/>
      <c r="GYW1" s="64"/>
      <c r="GYX1" s="64"/>
      <c r="GYY1" s="64"/>
      <c r="GYZ1" s="64"/>
      <c r="GZA1" s="64"/>
      <c r="GZB1" s="64"/>
      <c r="GZC1" s="64"/>
      <c r="GZD1" s="64"/>
      <c r="GZE1" s="64"/>
      <c r="GZF1" s="64"/>
      <c r="GZG1" s="64"/>
      <c r="GZH1" s="64"/>
      <c r="GZI1" s="64"/>
      <c r="GZJ1" s="64"/>
      <c r="GZK1" s="64"/>
      <c r="GZL1" s="64"/>
      <c r="GZM1" s="64"/>
      <c r="GZN1" s="64"/>
      <c r="GZO1" s="64"/>
      <c r="GZP1" s="64"/>
      <c r="GZQ1" s="64"/>
      <c r="GZR1" s="64"/>
      <c r="GZS1" s="64"/>
      <c r="GZT1" s="64"/>
      <c r="GZU1" s="64"/>
      <c r="GZV1" s="64"/>
      <c r="GZW1" s="64"/>
      <c r="GZX1" s="64"/>
      <c r="GZY1" s="64"/>
      <c r="GZZ1" s="64"/>
      <c r="HAA1" s="64"/>
      <c r="HAB1" s="64"/>
      <c r="HAC1" s="64"/>
      <c r="HAD1" s="64"/>
      <c r="HAE1" s="64"/>
      <c r="HAF1" s="64"/>
      <c r="HAG1" s="64"/>
      <c r="HAH1" s="64"/>
      <c r="HAI1" s="64"/>
      <c r="HAJ1" s="64"/>
      <c r="HAK1" s="64"/>
      <c r="HAL1" s="64"/>
      <c r="HAM1" s="64"/>
      <c r="HAN1" s="64"/>
      <c r="HAO1" s="64"/>
      <c r="HAP1" s="64"/>
      <c r="HAQ1" s="64"/>
      <c r="HAR1" s="64"/>
      <c r="HAS1" s="64"/>
      <c r="HAT1" s="64"/>
      <c r="HAU1" s="64"/>
      <c r="HAV1" s="64"/>
      <c r="HAW1" s="64"/>
      <c r="HAX1" s="64"/>
      <c r="HAY1" s="64"/>
      <c r="HAZ1" s="64"/>
      <c r="HBA1" s="64"/>
      <c r="HBB1" s="64"/>
      <c r="HBC1" s="64"/>
      <c r="HBD1" s="64"/>
      <c r="HBE1" s="64"/>
      <c r="HBF1" s="64"/>
      <c r="HBG1" s="64"/>
      <c r="HBH1" s="64"/>
      <c r="HBI1" s="64"/>
      <c r="HBJ1" s="64"/>
      <c r="HBK1" s="64"/>
      <c r="HBL1" s="64"/>
      <c r="HBM1" s="64"/>
      <c r="HBN1" s="64"/>
      <c r="HBO1" s="64"/>
      <c r="HBP1" s="64"/>
      <c r="HBQ1" s="64"/>
      <c r="HBR1" s="64"/>
      <c r="HBS1" s="64"/>
      <c r="HBT1" s="64"/>
      <c r="HBU1" s="64"/>
      <c r="HBV1" s="64"/>
      <c r="HBW1" s="64"/>
      <c r="HBX1" s="64"/>
      <c r="HBY1" s="64"/>
      <c r="HBZ1" s="64"/>
      <c r="HCA1" s="64"/>
      <c r="HCB1" s="64"/>
      <c r="HCC1" s="64"/>
      <c r="HCD1" s="64"/>
      <c r="HCE1" s="64"/>
      <c r="HCF1" s="64"/>
      <c r="HCG1" s="64"/>
      <c r="HCH1" s="64"/>
      <c r="HCI1" s="64"/>
      <c r="HCJ1" s="64"/>
      <c r="HCK1" s="64"/>
      <c r="HCL1" s="64"/>
      <c r="HCM1" s="64"/>
      <c r="HCN1" s="64"/>
      <c r="HCO1" s="64"/>
      <c r="HCP1" s="64"/>
      <c r="HCQ1" s="64"/>
      <c r="HCR1" s="64"/>
      <c r="HCS1" s="64"/>
      <c r="HCT1" s="64"/>
      <c r="HCU1" s="64"/>
      <c r="HCV1" s="64"/>
      <c r="HCW1" s="64"/>
      <c r="HCX1" s="64"/>
      <c r="HCY1" s="64"/>
      <c r="HCZ1" s="64"/>
      <c r="HDA1" s="64"/>
      <c r="HDB1" s="64"/>
      <c r="HDC1" s="64"/>
      <c r="HDD1" s="64"/>
      <c r="HDE1" s="64"/>
      <c r="HDF1" s="64"/>
      <c r="HDG1" s="64"/>
      <c r="HDH1" s="64"/>
      <c r="HDI1" s="64"/>
      <c r="HDJ1" s="64"/>
      <c r="HDK1" s="64"/>
      <c r="HDL1" s="64"/>
      <c r="HDM1" s="64"/>
      <c r="HDN1" s="64"/>
      <c r="HDO1" s="64"/>
      <c r="HDP1" s="64"/>
      <c r="HDQ1" s="64"/>
      <c r="HDR1" s="64"/>
      <c r="HDS1" s="64"/>
      <c r="HDT1" s="64"/>
      <c r="HDU1" s="64"/>
      <c r="HDV1" s="64"/>
      <c r="HDW1" s="64"/>
      <c r="HDX1" s="64"/>
      <c r="HDY1" s="64"/>
      <c r="HDZ1" s="64"/>
      <c r="HEA1" s="64"/>
      <c r="HEB1" s="64"/>
      <c r="HEC1" s="64"/>
      <c r="HED1" s="64"/>
      <c r="HEE1" s="64"/>
      <c r="HEF1" s="64"/>
      <c r="HEG1" s="64"/>
      <c r="HEH1" s="64"/>
      <c r="HEI1" s="64"/>
      <c r="HEJ1" s="64"/>
      <c r="HEK1" s="64"/>
      <c r="HEL1" s="64"/>
      <c r="HEM1" s="64"/>
      <c r="HEN1" s="64"/>
      <c r="HEO1" s="64"/>
      <c r="HEP1" s="64"/>
      <c r="HEQ1" s="64"/>
      <c r="HER1" s="64"/>
      <c r="HES1" s="64"/>
      <c r="HET1" s="64"/>
      <c r="HEU1" s="64"/>
      <c r="HEV1" s="64"/>
      <c r="HEW1" s="64"/>
      <c r="HEX1" s="64"/>
      <c r="HEY1" s="64"/>
      <c r="HEZ1" s="64"/>
      <c r="HFA1" s="64"/>
      <c r="HFB1" s="64"/>
      <c r="HFC1" s="64"/>
      <c r="HFD1" s="64"/>
      <c r="HFE1" s="64"/>
      <c r="HFF1" s="64"/>
      <c r="HFG1" s="64"/>
      <c r="HFH1" s="64"/>
      <c r="HFI1" s="64"/>
      <c r="HFJ1" s="64"/>
      <c r="HFK1" s="64"/>
      <c r="HFL1" s="64"/>
      <c r="HFM1" s="64"/>
      <c r="HFN1" s="64"/>
      <c r="HFO1" s="64"/>
      <c r="HFP1" s="64"/>
      <c r="HFQ1" s="64"/>
      <c r="HFR1" s="64"/>
      <c r="HFS1" s="64"/>
      <c r="HFT1" s="64"/>
      <c r="HFU1" s="64"/>
      <c r="HFV1" s="64"/>
      <c r="HFW1" s="64"/>
      <c r="HFX1" s="64"/>
      <c r="HFY1" s="64"/>
      <c r="HFZ1" s="64"/>
      <c r="HGA1" s="64"/>
      <c r="HGB1" s="64"/>
      <c r="HGC1" s="64"/>
      <c r="HGD1" s="64"/>
      <c r="HGE1" s="64"/>
      <c r="HGF1" s="64"/>
      <c r="HGG1" s="64"/>
      <c r="HGH1" s="64"/>
      <c r="HGI1" s="64"/>
      <c r="HGJ1" s="64"/>
      <c r="HGK1" s="64"/>
      <c r="HGL1" s="64"/>
      <c r="HGM1" s="64"/>
      <c r="HGN1" s="64"/>
      <c r="HGO1" s="64"/>
      <c r="HGP1" s="64"/>
      <c r="HGQ1" s="64"/>
      <c r="HGR1" s="64"/>
      <c r="HGS1" s="64"/>
      <c r="HGT1" s="64"/>
      <c r="HGU1" s="64"/>
      <c r="HGV1" s="64"/>
      <c r="HGW1" s="64"/>
      <c r="HGX1" s="64"/>
      <c r="HGY1" s="64"/>
      <c r="HGZ1" s="64"/>
      <c r="HHA1" s="64"/>
      <c r="HHB1" s="64"/>
      <c r="HHC1" s="64"/>
      <c r="HHD1" s="64"/>
      <c r="HHE1" s="64"/>
      <c r="HHF1" s="64"/>
      <c r="HHG1" s="64"/>
      <c r="HHH1" s="64"/>
      <c r="HHI1" s="64"/>
      <c r="HHJ1" s="64"/>
      <c r="HHK1" s="64"/>
      <c r="HHL1" s="64"/>
      <c r="HHM1" s="64"/>
      <c r="HHN1" s="64"/>
      <c r="HHO1" s="64"/>
      <c r="HHP1" s="64"/>
      <c r="HHQ1" s="64"/>
      <c r="HHR1" s="64"/>
      <c r="HHS1" s="64"/>
      <c r="HHT1" s="64"/>
      <c r="HHU1" s="64"/>
      <c r="HHV1" s="64"/>
      <c r="HHW1" s="64"/>
      <c r="HHX1" s="64"/>
      <c r="HHY1" s="64"/>
      <c r="HHZ1" s="64"/>
      <c r="HIA1" s="64"/>
      <c r="HIB1" s="64"/>
      <c r="HIC1" s="64"/>
      <c r="HID1" s="64"/>
      <c r="HIE1" s="64"/>
      <c r="HIF1" s="64"/>
      <c r="HIG1" s="64"/>
      <c r="HIH1" s="64"/>
      <c r="HII1" s="64"/>
      <c r="HIJ1" s="64"/>
      <c r="HIK1" s="64"/>
      <c r="HIL1" s="64"/>
      <c r="HIM1" s="64"/>
      <c r="HIN1" s="64"/>
      <c r="HIO1" s="64"/>
      <c r="HIP1" s="64"/>
      <c r="HIQ1" s="64"/>
      <c r="HIR1" s="64"/>
      <c r="HIS1" s="64"/>
      <c r="HIT1" s="64"/>
      <c r="HIU1" s="64"/>
      <c r="HIV1" s="64"/>
      <c r="HIW1" s="64"/>
      <c r="HIX1" s="64"/>
      <c r="HIY1" s="64"/>
      <c r="HIZ1" s="64"/>
      <c r="HJA1" s="64"/>
      <c r="HJB1" s="64"/>
      <c r="HJC1" s="64"/>
      <c r="HJD1" s="64"/>
      <c r="HJE1" s="64"/>
      <c r="HJF1" s="64"/>
      <c r="HJG1" s="64"/>
      <c r="HJH1" s="64"/>
      <c r="HJI1" s="64"/>
      <c r="HJJ1" s="64"/>
      <c r="HJK1" s="64"/>
      <c r="HJL1" s="64"/>
      <c r="HJM1" s="64"/>
      <c r="HJN1" s="64"/>
      <c r="HJO1" s="64"/>
      <c r="HJP1" s="64"/>
      <c r="HJQ1" s="64"/>
      <c r="HJR1" s="64"/>
      <c r="HJS1" s="64"/>
      <c r="HJT1" s="64"/>
      <c r="HJU1" s="64"/>
      <c r="HJV1" s="64"/>
      <c r="HJW1" s="64"/>
      <c r="HJX1" s="64"/>
      <c r="HJY1" s="64"/>
      <c r="HJZ1" s="64"/>
      <c r="HKA1" s="64"/>
      <c r="HKB1" s="64"/>
      <c r="HKC1" s="64"/>
      <c r="HKD1" s="64"/>
      <c r="HKE1" s="64"/>
      <c r="HKF1" s="64"/>
      <c r="HKG1" s="64"/>
      <c r="HKH1" s="64"/>
      <c r="HKI1" s="64"/>
      <c r="HKJ1" s="64"/>
      <c r="HKK1" s="64"/>
      <c r="HKL1" s="64"/>
      <c r="HKM1" s="64"/>
      <c r="HKN1" s="64"/>
      <c r="HKO1" s="64"/>
      <c r="HKP1" s="64"/>
      <c r="HKQ1" s="64"/>
      <c r="HKR1" s="64"/>
      <c r="HKS1" s="64"/>
      <c r="HKT1" s="64"/>
      <c r="HKU1" s="64"/>
      <c r="HKV1" s="64"/>
      <c r="HKW1" s="64"/>
      <c r="HKX1" s="64"/>
      <c r="HKY1" s="64"/>
      <c r="HKZ1" s="64"/>
      <c r="HLA1" s="64"/>
      <c r="HLB1" s="64"/>
      <c r="HLC1" s="64"/>
      <c r="HLD1" s="64"/>
      <c r="HLE1" s="64"/>
      <c r="HLF1" s="64"/>
      <c r="HLG1" s="64"/>
      <c r="HLH1" s="64"/>
      <c r="HLI1" s="64"/>
      <c r="HLJ1" s="64"/>
      <c r="HLK1" s="64"/>
      <c r="HLL1" s="64"/>
      <c r="HLM1" s="64"/>
      <c r="HLN1" s="64"/>
      <c r="HLO1" s="64"/>
      <c r="HLP1" s="64"/>
      <c r="HLQ1" s="64"/>
      <c r="HLR1" s="64"/>
      <c r="HLS1" s="64"/>
      <c r="HLT1" s="64"/>
      <c r="HLU1" s="64"/>
      <c r="HLV1" s="64"/>
      <c r="HLW1" s="64"/>
      <c r="HLX1" s="64"/>
      <c r="HLY1" s="64"/>
      <c r="HLZ1" s="64"/>
      <c r="HMA1" s="64"/>
      <c r="HMB1" s="64"/>
      <c r="HMC1" s="64"/>
      <c r="HMD1" s="64"/>
      <c r="HME1" s="64"/>
      <c r="HMF1" s="64"/>
      <c r="HMG1" s="64"/>
      <c r="HMH1" s="64"/>
      <c r="HMI1" s="64"/>
      <c r="HMJ1" s="64"/>
      <c r="HMK1" s="64"/>
      <c r="HML1" s="64"/>
      <c r="HMM1" s="64"/>
      <c r="HMN1" s="64"/>
      <c r="HMO1" s="64"/>
      <c r="HMP1" s="64"/>
      <c r="HMQ1" s="64"/>
      <c r="HMR1" s="64"/>
      <c r="HMS1" s="64"/>
      <c r="HMT1" s="64"/>
      <c r="HMU1" s="64"/>
      <c r="HMV1" s="64"/>
      <c r="HMW1" s="64"/>
      <c r="HMX1" s="64"/>
      <c r="HMY1" s="64"/>
      <c r="HMZ1" s="64"/>
      <c r="HNA1" s="64"/>
      <c r="HNB1" s="64"/>
      <c r="HNC1" s="64"/>
      <c r="HND1" s="64"/>
      <c r="HNE1" s="64"/>
      <c r="HNF1" s="64"/>
      <c r="HNG1" s="64"/>
      <c r="HNH1" s="64"/>
      <c r="HNI1" s="64"/>
      <c r="HNJ1" s="64"/>
      <c r="HNK1" s="64"/>
      <c r="HNL1" s="64"/>
      <c r="HNM1" s="64"/>
      <c r="HNN1" s="64"/>
      <c r="HNO1" s="64"/>
      <c r="HNP1" s="64"/>
      <c r="HNQ1" s="64"/>
      <c r="HNR1" s="64"/>
      <c r="HNS1" s="64"/>
      <c r="HNT1" s="64"/>
      <c r="HNU1" s="64"/>
      <c r="HNV1" s="64"/>
      <c r="HNW1" s="64"/>
      <c r="HNX1" s="64"/>
      <c r="HNY1" s="64"/>
      <c r="HNZ1" s="64"/>
      <c r="HOA1" s="64"/>
      <c r="HOB1" s="64"/>
      <c r="HOC1" s="64"/>
      <c r="HOD1" s="64"/>
      <c r="HOE1" s="64"/>
      <c r="HOF1" s="64"/>
      <c r="HOG1" s="64"/>
      <c r="HOH1" s="64"/>
      <c r="HOI1" s="64"/>
      <c r="HOJ1" s="64"/>
      <c r="HOK1" s="64"/>
      <c r="HOL1" s="64"/>
      <c r="HOM1" s="64"/>
      <c r="HON1" s="64"/>
      <c r="HOO1" s="64"/>
      <c r="HOP1" s="64"/>
      <c r="HOQ1" s="64"/>
      <c r="HOR1" s="64"/>
      <c r="HOS1" s="64"/>
      <c r="HOT1" s="64"/>
      <c r="HOU1" s="64"/>
      <c r="HOV1" s="64"/>
      <c r="HOW1" s="64"/>
      <c r="HOX1" s="64"/>
      <c r="HOY1" s="64"/>
      <c r="HOZ1" s="64"/>
      <c r="HPA1" s="64"/>
      <c r="HPB1" s="64"/>
      <c r="HPC1" s="64"/>
      <c r="HPD1" s="64"/>
      <c r="HPE1" s="64"/>
      <c r="HPF1" s="64"/>
      <c r="HPG1" s="64"/>
      <c r="HPH1" s="64"/>
      <c r="HPI1" s="64"/>
      <c r="HPJ1" s="64"/>
      <c r="HPK1" s="64"/>
      <c r="HPL1" s="64"/>
      <c r="HPM1" s="64"/>
      <c r="HPN1" s="64"/>
      <c r="HPO1" s="64"/>
      <c r="HPP1" s="64"/>
      <c r="HPQ1" s="64"/>
      <c r="HPR1" s="64"/>
      <c r="HPS1" s="64"/>
      <c r="HPT1" s="64"/>
      <c r="HPU1" s="64"/>
      <c r="HPV1" s="64"/>
      <c r="HPW1" s="64"/>
      <c r="HPX1" s="64"/>
      <c r="HPY1" s="64"/>
      <c r="HPZ1" s="64"/>
      <c r="HQA1" s="64"/>
      <c r="HQB1" s="64"/>
      <c r="HQC1" s="64"/>
      <c r="HQD1" s="64"/>
      <c r="HQE1" s="64"/>
      <c r="HQF1" s="64"/>
      <c r="HQG1" s="64"/>
      <c r="HQH1" s="64"/>
      <c r="HQI1" s="64"/>
      <c r="HQJ1" s="64"/>
      <c r="HQK1" s="64"/>
      <c r="HQL1" s="64"/>
      <c r="HQM1" s="64"/>
      <c r="HQN1" s="64"/>
      <c r="HQO1" s="64"/>
      <c r="HQP1" s="64"/>
      <c r="HQQ1" s="64"/>
      <c r="HQR1" s="64"/>
      <c r="HQS1" s="64"/>
      <c r="HQT1" s="64"/>
      <c r="HQU1" s="64"/>
      <c r="HQV1" s="64"/>
      <c r="HQW1" s="64"/>
      <c r="HQX1" s="64"/>
      <c r="HQY1" s="64"/>
      <c r="HQZ1" s="64"/>
      <c r="HRA1" s="64"/>
      <c r="HRB1" s="64"/>
      <c r="HRC1" s="64"/>
      <c r="HRD1" s="64"/>
      <c r="HRE1" s="64"/>
      <c r="HRF1" s="64"/>
      <c r="HRG1" s="64"/>
      <c r="HRH1" s="64"/>
      <c r="HRI1" s="64"/>
      <c r="HRJ1" s="64"/>
      <c r="HRK1" s="64"/>
      <c r="HRL1" s="64"/>
      <c r="HRM1" s="64"/>
      <c r="HRN1" s="64"/>
      <c r="HRO1" s="64"/>
      <c r="HRP1" s="64"/>
      <c r="HRQ1" s="64"/>
      <c r="HRR1" s="64"/>
      <c r="HRS1" s="64"/>
      <c r="HRT1" s="64"/>
      <c r="HRU1" s="64"/>
      <c r="HRV1" s="64"/>
      <c r="HRW1" s="64"/>
      <c r="HRX1" s="64"/>
      <c r="HRY1" s="64"/>
      <c r="HRZ1" s="64"/>
      <c r="HSA1" s="64"/>
      <c r="HSB1" s="64"/>
      <c r="HSC1" s="64"/>
      <c r="HSD1" s="64"/>
      <c r="HSE1" s="64"/>
      <c r="HSF1" s="64"/>
      <c r="HSG1" s="64"/>
      <c r="HSH1" s="64"/>
      <c r="HSI1" s="64"/>
      <c r="HSJ1" s="64"/>
      <c r="HSK1" s="64"/>
      <c r="HSL1" s="64"/>
      <c r="HSM1" s="64"/>
      <c r="HSN1" s="64"/>
      <c r="HSO1" s="64"/>
      <c r="HSP1" s="64"/>
      <c r="HSQ1" s="64"/>
      <c r="HSR1" s="64"/>
      <c r="HSS1" s="64"/>
      <c r="HST1" s="64"/>
      <c r="HSU1" s="64"/>
      <c r="HSV1" s="64"/>
      <c r="HSW1" s="64"/>
      <c r="HSX1" s="64"/>
      <c r="HSY1" s="64"/>
      <c r="HSZ1" s="64"/>
      <c r="HTA1" s="64"/>
      <c r="HTB1" s="64"/>
      <c r="HTC1" s="64"/>
      <c r="HTD1" s="64"/>
      <c r="HTE1" s="64"/>
      <c r="HTF1" s="64"/>
      <c r="HTG1" s="64"/>
      <c r="HTH1" s="64"/>
      <c r="HTI1" s="64"/>
      <c r="HTJ1" s="64"/>
      <c r="HTK1" s="64"/>
      <c r="HTL1" s="64"/>
      <c r="HTM1" s="64"/>
      <c r="HTN1" s="64"/>
      <c r="HTO1" s="64"/>
      <c r="HTP1" s="64"/>
      <c r="HTQ1" s="64"/>
      <c r="HTR1" s="64"/>
      <c r="HTS1" s="64"/>
      <c r="HTT1" s="64"/>
      <c r="HTU1" s="64"/>
      <c r="HTV1" s="64"/>
      <c r="HTW1" s="64"/>
      <c r="HTX1" s="64"/>
      <c r="HTY1" s="64"/>
      <c r="HTZ1" s="64"/>
      <c r="HUA1" s="64"/>
      <c r="HUB1" s="64"/>
      <c r="HUC1" s="64"/>
      <c r="HUD1" s="64"/>
      <c r="HUE1" s="64"/>
      <c r="HUF1" s="64"/>
      <c r="HUG1" s="64"/>
      <c r="HUH1" s="64"/>
      <c r="HUI1" s="64"/>
      <c r="HUJ1" s="64"/>
      <c r="HUK1" s="64"/>
      <c r="HUL1" s="64"/>
      <c r="HUM1" s="64"/>
      <c r="HUN1" s="64"/>
      <c r="HUO1" s="64"/>
      <c r="HUP1" s="64"/>
      <c r="HUQ1" s="64"/>
      <c r="HUR1" s="64"/>
      <c r="HUS1" s="64"/>
      <c r="HUT1" s="64"/>
      <c r="HUU1" s="64"/>
      <c r="HUV1" s="64"/>
      <c r="HUW1" s="64"/>
      <c r="HUX1" s="64"/>
      <c r="HUY1" s="64"/>
      <c r="HUZ1" s="64"/>
      <c r="HVA1" s="64"/>
      <c r="HVB1" s="64"/>
      <c r="HVC1" s="64"/>
      <c r="HVD1" s="64"/>
      <c r="HVE1" s="64"/>
      <c r="HVF1" s="64"/>
      <c r="HVG1" s="64"/>
      <c r="HVH1" s="64"/>
      <c r="HVI1" s="64"/>
      <c r="HVJ1" s="64"/>
      <c r="HVK1" s="64"/>
      <c r="HVL1" s="64"/>
      <c r="HVM1" s="64"/>
      <c r="HVN1" s="64"/>
      <c r="HVO1" s="64"/>
      <c r="HVP1" s="64"/>
      <c r="HVQ1" s="64"/>
      <c r="HVR1" s="64"/>
      <c r="HVS1" s="64"/>
      <c r="HVT1" s="64"/>
      <c r="HVU1" s="64"/>
      <c r="HVV1" s="64"/>
      <c r="HVW1" s="64"/>
      <c r="HVX1" s="64"/>
      <c r="HVY1" s="64"/>
      <c r="HVZ1" s="64"/>
      <c r="HWA1" s="64"/>
      <c r="HWB1" s="64"/>
      <c r="HWC1" s="64"/>
      <c r="HWD1" s="64"/>
      <c r="HWE1" s="64"/>
      <c r="HWF1" s="64"/>
      <c r="HWG1" s="64"/>
      <c r="HWH1" s="64"/>
      <c r="HWI1" s="64"/>
      <c r="HWJ1" s="64"/>
      <c r="HWK1" s="64"/>
      <c r="HWL1" s="64"/>
      <c r="HWM1" s="64"/>
      <c r="HWN1" s="64"/>
      <c r="HWO1" s="64"/>
      <c r="HWP1" s="64"/>
      <c r="HWQ1" s="64"/>
      <c r="HWR1" s="64"/>
      <c r="HWS1" s="64"/>
      <c r="HWT1" s="64"/>
      <c r="HWU1" s="64"/>
      <c r="HWV1" s="64"/>
      <c r="HWW1" s="64"/>
      <c r="HWX1" s="64"/>
      <c r="HWY1" s="64"/>
      <c r="HWZ1" s="64"/>
      <c r="HXA1" s="64"/>
      <c r="HXB1" s="64"/>
      <c r="HXC1" s="64"/>
      <c r="HXD1" s="64"/>
      <c r="HXE1" s="64"/>
      <c r="HXF1" s="64"/>
      <c r="HXG1" s="64"/>
      <c r="HXH1" s="64"/>
      <c r="HXI1" s="64"/>
      <c r="HXJ1" s="64"/>
      <c r="HXK1" s="64"/>
      <c r="HXL1" s="64"/>
      <c r="HXM1" s="64"/>
      <c r="HXN1" s="64"/>
      <c r="HXO1" s="64"/>
      <c r="HXP1" s="64"/>
      <c r="HXQ1" s="64"/>
      <c r="HXR1" s="64"/>
      <c r="HXS1" s="64"/>
      <c r="HXT1" s="64"/>
      <c r="HXU1" s="64"/>
      <c r="HXV1" s="64"/>
      <c r="HXW1" s="64"/>
      <c r="HXX1" s="64"/>
      <c r="HXY1" s="64"/>
      <c r="HXZ1" s="64"/>
      <c r="HYA1" s="64"/>
      <c r="HYB1" s="64"/>
      <c r="HYC1" s="64"/>
      <c r="HYD1" s="64"/>
      <c r="HYE1" s="64"/>
      <c r="HYF1" s="64"/>
      <c r="HYG1" s="64"/>
      <c r="HYH1" s="64"/>
      <c r="HYI1" s="64"/>
      <c r="HYJ1" s="64"/>
      <c r="HYK1" s="64"/>
      <c r="HYL1" s="64"/>
      <c r="HYM1" s="64"/>
      <c r="HYN1" s="64"/>
      <c r="HYO1" s="64"/>
      <c r="HYP1" s="64"/>
      <c r="HYQ1" s="64"/>
      <c r="HYR1" s="64"/>
      <c r="HYS1" s="64"/>
      <c r="HYT1" s="64"/>
      <c r="HYU1" s="64"/>
      <c r="HYV1" s="64"/>
      <c r="HYW1" s="64"/>
      <c r="HYX1" s="64"/>
      <c r="HYY1" s="64"/>
      <c r="HYZ1" s="64"/>
      <c r="HZA1" s="64"/>
      <c r="HZB1" s="64"/>
      <c r="HZC1" s="64"/>
      <c r="HZD1" s="64"/>
      <c r="HZE1" s="64"/>
      <c r="HZF1" s="64"/>
      <c r="HZG1" s="64"/>
      <c r="HZH1" s="64"/>
      <c r="HZI1" s="64"/>
      <c r="HZJ1" s="64"/>
      <c r="HZK1" s="64"/>
      <c r="HZL1" s="64"/>
      <c r="HZM1" s="64"/>
      <c r="HZN1" s="64"/>
      <c r="HZO1" s="64"/>
      <c r="HZP1" s="64"/>
      <c r="HZQ1" s="64"/>
      <c r="HZR1" s="64"/>
      <c r="HZS1" s="64"/>
      <c r="HZT1" s="64"/>
      <c r="HZU1" s="64"/>
      <c r="HZV1" s="64"/>
      <c r="HZW1" s="64"/>
      <c r="HZX1" s="64"/>
      <c r="HZY1" s="64"/>
      <c r="HZZ1" s="64"/>
      <c r="IAA1" s="64"/>
      <c r="IAB1" s="64"/>
      <c r="IAC1" s="64"/>
      <c r="IAD1" s="64"/>
      <c r="IAE1" s="64"/>
      <c r="IAF1" s="64"/>
      <c r="IAG1" s="64"/>
      <c r="IAH1" s="64"/>
      <c r="IAI1" s="64"/>
      <c r="IAJ1" s="64"/>
      <c r="IAK1" s="64"/>
      <c r="IAL1" s="64"/>
      <c r="IAM1" s="64"/>
      <c r="IAN1" s="64"/>
      <c r="IAO1" s="64"/>
      <c r="IAP1" s="64"/>
      <c r="IAQ1" s="64"/>
      <c r="IAR1" s="64"/>
      <c r="IAS1" s="64"/>
      <c r="IAT1" s="64"/>
      <c r="IAU1" s="64"/>
      <c r="IAV1" s="64"/>
      <c r="IAW1" s="64"/>
      <c r="IAX1" s="64"/>
      <c r="IAY1" s="64"/>
      <c r="IAZ1" s="64"/>
      <c r="IBA1" s="64"/>
      <c r="IBB1" s="64"/>
      <c r="IBC1" s="64"/>
      <c r="IBD1" s="64"/>
      <c r="IBE1" s="64"/>
      <c r="IBF1" s="64"/>
      <c r="IBG1" s="64"/>
      <c r="IBH1" s="64"/>
      <c r="IBI1" s="64"/>
      <c r="IBJ1" s="64"/>
      <c r="IBK1" s="64"/>
      <c r="IBL1" s="64"/>
      <c r="IBM1" s="64"/>
      <c r="IBN1" s="64"/>
      <c r="IBO1" s="64"/>
      <c r="IBP1" s="64"/>
      <c r="IBQ1" s="64"/>
      <c r="IBR1" s="64"/>
      <c r="IBS1" s="64"/>
      <c r="IBT1" s="64"/>
      <c r="IBU1" s="64"/>
      <c r="IBV1" s="64"/>
      <c r="IBW1" s="64"/>
      <c r="IBX1" s="64"/>
      <c r="IBY1" s="64"/>
      <c r="IBZ1" s="64"/>
      <c r="ICA1" s="64"/>
      <c r="ICB1" s="64"/>
      <c r="ICC1" s="64"/>
      <c r="ICD1" s="64"/>
      <c r="ICE1" s="64"/>
      <c r="ICF1" s="64"/>
      <c r="ICG1" s="64"/>
      <c r="ICH1" s="64"/>
      <c r="ICI1" s="64"/>
      <c r="ICJ1" s="64"/>
      <c r="ICK1" s="64"/>
      <c r="ICL1" s="64"/>
      <c r="ICM1" s="64"/>
      <c r="ICN1" s="64"/>
      <c r="ICO1" s="64"/>
      <c r="ICP1" s="64"/>
      <c r="ICQ1" s="64"/>
      <c r="ICR1" s="64"/>
      <c r="ICS1" s="64"/>
      <c r="ICT1" s="64"/>
      <c r="ICU1" s="64"/>
      <c r="ICV1" s="64"/>
      <c r="ICW1" s="64"/>
      <c r="ICX1" s="64"/>
      <c r="ICY1" s="64"/>
      <c r="ICZ1" s="64"/>
      <c r="IDA1" s="64"/>
      <c r="IDB1" s="64"/>
      <c r="IDC1" s="64"/>
      <c r="IDD1" s="64"/>
      <c r="IDE1" s="64"/>
      <c r="IDF1" s="64"/>
      <c r="IDG1" s="64"/>
      <c r="IDH1" s="64"/>
      <c r="IDI1" s="64"/>
      <c r="IDJ1" s="64"/>
      <c r="IDK1" s="64"/>
      <c r="IDL1" s="64"/>
      <c r="IDM1" s="64"/>
      <c r="IDN1" s="64"/>
      <c r="IDO1" s="64"/>
      <c r="IDP1" s="64"/>
      <c r="IDQ1" s="64"/>
      <c r="IDR1" s="64"/>
      <c r="IDS1" s="64"/>
      <c r="IDT1" s="64"/>
      <c r="IDU1" s="64"/>
      <c r="IDV1" s="64"/>
      <c r="IDW1" s="64"/>
      <c r="IDX1" s="64"/>
      <c r="IDY1" s="64"/>
      <c r="IDZ1" s="64"/>
      <c r="IEA1" s="64"/>
      <c r="IEB1" s="64"/>
      <c r="IEC1" s="64"/>
      <c r="IED1" s="64"/>
      <c r="IEE1" s="64"/>
      <c r="IEF1" s="64"/>
      <c r="IEG1" s="64"/>
      <c r="IEH1" s="64"/>
      <c r="IEI1" s="64"/>
      <c r="IEJ1" s="64"/>
      <c r="IEK1" s="64"/>
      <c r="IEL1" s="64"/>
      <c r="IEM1" s="64"/>
      <c r="IEN1" s="64"/>
      <c r="IEO1" s="64"/>
      <c r="IEP1" s="64"/>
      <c r="IEQ1" s="64"/>
      <c r="IER1" s="64"/>
      <c r="IES1" s="64"/>
      <c r="IET1" s="64"/>
      <c r="IEU1" s="64"/>
      <c r="IEV1" s="64"/>
      <c r="IEW1" s="64"/>
      <c r="IEX1" s="64"/>
      <c r="IEY1" s="64"/>
      <c r="IEZ1" s="64"/>
      <c r="IFA1" s="64"/>
      <c r="IFB1" s="64"/>
      <c r="IFC1" s="64"/>
      <c r="IFD1" s="64"/>
      <c r="IFE1" s="64"/>
      <c r="IFF1" s="64"/>
      <c r="IFG1" s="64"/>
      <c r="IFH1" s="64"/>
      <c r="IFI1" s="64"/>
      <c r="IFJ1" s="64"/>
      <c r="IFK1" s="64"/>
      <c r="IFL1" s="64"/>
      <c r="IFM1" s="64"/>
      <c r="IFN1" s="64"/>
      <c r="IFO1" s="64"/>
      <c r="IFP1" s="64"/>
      <c r="IFQ1" s="64"/>
      <c r="IFR1" s="64"/>
      <c r="IFS1" s="64"/>
      <c r="IFT1" s="64"/>
      <c r="IFU1" s="64"/>
      <c r="IFV1" s="64"/>
      <c r="IFW1" s="64"/>
      <c r="IFX1" s="64"/>
      <c r="IFY1" s="64"/>
      <c r="IFZ1" s="64"/>
      <c r="IGA1" s="64"/>
      <c r="IGB1" s="64"/>
      <c r="IGC1" s="64"/>
      <c r="IGD1" s="64"/>
      <c r="IGE1" s="64"/>
      <c r="IGF1" s="64"/>
      <c r="IGG1" s="64"/>
      <c r="IGH1" s="64"/>
      <c r="IGI1" s="64"/>
      <c r="IGJ1" s="64"/>
      <c r="IGK1" s="64"/>
      <c r="IGL1" s="64"/>
      <c r="IGM1" s="64"/>
      <c r="IGN1" s="64"/>
      <c r="IGO1" s="64"/>
      <c r="IGP1" s="64"/>
      <c r="IGQ1" s="64"/>
      <c r="IGR1" s="64"/>
      <c r="IGS1" s="64"/>
      <c r="IGT1" s="64"/>
      <c r="IGU1" s="64"/>
      <c r="IGV1" s="64"/>
      <c r="IGW1" s="64"/>
      <c r="IGX1" s="64"/>
      <c r="IGY1" s="64"/>
      <c r="IGZ1" s="64"/>
      <c r="IHA1" s="64"/>
      <c r="IHB1" s="64"/>
      <c r="IHC1" s="64"/>
      <c r="IHD1" s="64"/>
      <c r="IHE1" s="64"/>
      <c r="IHF1" s="64"/>
      <c r="IHG1" s="64"/>
      <c r="IHH1" s="64"/>
      <c r="IHI1" s="64"/>
      <c r="IHJ1" s="64"/>
      <c r="IHK1" s="64"/>
      <c r="IHL1" s="64"/>
      <c r="IHM1" s="64"/>
      <c r="IHN1" s="64"/>
      <c r="IHO1" s="64"/>
      <c r="IHP1" s="64"/>
      <c r="IHQ1" s="64"/>
      <c r="IHR1" s="64"/>
      <c r="IHS1" s="64"/>
      <c r="IHT1" s="64"/>
      <c r="IHU1" s="64"/>
      <c r="IHV1" s="64"/>
      <c r="IHW1" s="64"/>
      <c r="IHX1" s="64"/>
      <c r="IHY1" s="64"/>
      <c r="IHZ1" s="64"/>
      <c r="IIA1" s="64"/>
      <c r="IIB1" s="64"/>
      <c r="IIC1" s="64"/>
      <c r="IID1" s="64"/>
      <c r="IIE1" s="64"/>
      <c r="IIF1" s="64"/>
      <c r="IIG1" s="64"/>
      <c r="IIH1" s="64"/>
      <c r="III1" s="64"/>
      <c r="IIJ1" s="64"/>
      <c r="IIK1" s="64"/>
      <c r="IIL1" s="64"/>
      <c r="IIM1" s="64"/>
      <c r="IIN1" s="64"/>
      <c r="IIO1" s="64"/>
      <c r="IIP1" s="64"/>
      <c r="IIQ1" s="64"/>
      <c r="IIR1" s="64"/>
      <c r="IIS1" s="64"/>
      <c r="IIT1" s="64"/>
      <c r="IIU1" s="64"/>
      <c r="IIV1" s="64"/>
      <c r="IIW1" s="64"/>
      <c r="IIX1" s="64"/>
      <c r="IIY1" s="64"/>
      <c r="IIZ1" s="64"/>
      <c r="IJA1" s="64"/>
      <c r="IJB1" s="64"/>
      <c r="IJC1" s="64"/>
      <c r="IJD1" s="64"/>
      <c r="IJE1" s="64"/>
      <c r="IJF1" s="64"/>
      <c r="IJG1" s="64"/>
      <c r="IJH1" s="64"/>
      <c r="IJI1" s="64"/>
      <c r="IJJ1" s="64"/>
      <c r="IJK1" s="64"/>
      <c r="IJL1" s="64"/>
      <c r="IJM1" s="64"/>
      <c r="IJN1" s="64"/>
      <c r="IJO1" s="64"/>
      <c r="IJP1" s="64"/>
      <c r="IJQ1" s="64"/>
      <c r="IJR1" s="64"/>
      <c r="IJS1" s="64"/>
      <c r="IJT1" s="64"/>
      <c r="IJU1" s="64"/>
      <c r="IJV1" s="64"/>
      <c r="IJW1" s="64"/>
      <c r="IJX1" s="64"/>
      <c r="IJY1" s="64"/>
      <c r="IJZ1" s="64"/>
      <c r="IKA1" s="64"/>
      <c r="IKB1" s="64"/>
      <c r="IKC1" s="64"/>
      <c r="IKD1" s="64"/>
      <c r="IKE1" s="64"/>
      <c r="IKF1" s="64"/>
      <c r="IKG1" s="64"/>
      <c r="IKH1" s="64"/>
      <c r="IKI1" s="64"/>
      <c r="IKJ1" s="64"/>
      <c r="IKK1" s="64"/>
      <c r="IKL1" s="64"/>
      <c r="IKM1" s="64"/>
      <c r="IKN1" s="64"/>
      <c r="IKO1" s="64"/>
      <c r="IKP1" s="64"/>
      <c r="IKQ1" s="64"/>
      <c r="IKR1" s="64"/>
      <c r="IKS1" s="64"/>
      <c r="IKT1" s="64"/>
      <c r="IKU1" s="64"/>
      <c r="IKV1" s="64"/>
      <c r="IKW1" s="64"/>
      <c r="IKX1" s="64"/>
      <c r="IKY1" s="64"/>
      <c r="IKZ1" s="64"/>
      <c r="ILA1" s="64"/>
      <c r="ILB1" s="64"/>
      <c r="ILC1" s="64"/>
      <c r="ILD1" s="64"/>
      <c r="ILE1" s="64"/>
      <c r="ILF1" s="64"/>
      <c r="ILG1" s="64"/>
      <c r="ILH1" s="64"/>
      <c r="ILI1" s="64"/>
      <c r="ILJ1" s="64"/>
      <c r="ILK1" s="64"/>
      <c r="ILL1" s="64"/>
      <c r="ILM1" s="64"/>
      <c r="ILN1" s="64"/>
      <c r="ILO1" s="64"/>
      <c r="ILP1" s="64"/>
      <c r="ILQ1" s="64"/>
      <c r="ILR1" s="64"/>
      <c r="ILS1" s="64"/>
      <c r="ILT1" s="64"/>
      <c r="ILU1" s="64"/>
      <c r="ILV1" s="64"/>
      <c r="ILW1" s="64"/>
      <c r="ILX1" s="64"/>
      <c r="ILY1" s="64"/>
      <c r="ILZ1" s="64"/>
      <c r="IMA1" s="64"/>
      <c r="IMB1" s="64"/>
      <c r="IMC1" s="64"/>
      <c r="IMD1" s="64"/>
      <c r="IME1" s="64"/>
      <c r="IMF1" s="64"/>
      <c r="IMG1" s="64"/>
      <c r="IMH1" s="64"/>
      <c r="IMI1" s="64"/>
      <c r="IMJ1" s="64"/>
      <c r="IMK1" s="64"/>
      <c r="IML1" s="64"/>
      <c r="IMM1" s="64"/>
      <c r="IMN1" s="64"/>
      <c r="IMO1" s="64"/>
      <c r="IMP1" s="64"/>
      <c r="IMQ1" s="64"/>
      <c r="IMR1" s="64"/>
      <c r="IMS1" s="64"/>
      <c r="IMT1" s="64"/>
      <c r="IMU1" s="64"/>
      <c r="IMV1" s="64"/>
      <c r="IMW1" s="64"/>
      <c r="IMX1" s="64"/>
      <c r="IMY1" s="64"/>
      <c r="IMZ1" s="64"/>
      <c r="INA1" s="64"/>
      <c r="INB1" s="64"/>
      <c r="INC1" s="64"/>
      <c r="IND1" s="64"/>
      <c r="INE1" s="64"/>
      <c r="INF1" s="64"/>
      <c r="ING1" s="64"/>
      <c r="INH1" s="64"/>
      <c r="INI1" s="64"/>
      <c r="INJ1" s="64"/>
      <c r="INK1" s="64"/>
      <c r="INL1" s="64"/>
      <c r="INM1" s="64"/>
      <c r="INN1" s="64"/>
      <c r="INO1" s="64"/>
      <c r="INP1" s="64"/>
      <c r="INQ1" s="64"/>
      <c r="INR1" s="64"/>
      <c r="INS1" s="64"/>
      <c r="INT1" s="64"/>
      <c r="INU1" s="64"/>
      <c r="INV1" s="64"/>
      <c r="INW1" s="64"/>
      <c r="INX1" s="64"/>
      <c r="INY1" s="64"/>
      <c r="INZ1" s="64"/>
      <c r="IOA1" s="64"/>
      <c r="IOB1" s="64"/>
      <c r="IOC1" s="64"/>
      <c r="IOD1" s="64"/>
      <c r="IOE1" s="64"/>
      <c r="IOF1" s="64"/>
      <c r="IOG1" s="64"/>
      <c r="IOH1" s="64"/>
      <c r="IOI1" s="64"/>
      <c r="IOJ1" s="64"/>
      <c r="IOK1" s="64"/>
      <c r="IOL1" s="64"/>
      <c r="IOM1" s="64"/>
      <c r="ION1" s="64"/>
      <c r="IOO1" s="64"/>
      <c r="IOP1" s="64"/>
      <c r="IOQ1" s="64"/>
      <c r="IOR1" s="64"/>
      <c r="IOS1" s="64"/>
      <c r="IOT1" s="64"/>
      <c r="IOU1" s="64"/>
      <c r="IOV1" s="64"/>
      <c r="IOW1" s="64"/>
      <c r="IOX1" s="64"/>
      <c r="IOY1" s="64"/>
      <c r="IOZ1" s="64"/>
      <c r="IPA1" s="64"/>
      <c r="IPB1" s="64"/>
      <c r="IPC1" s="64"/>
      <c r="IPD1" s="64"/>
      <c r="IPE1" s="64"/>
      <c r="IPF1" s="64"/>
      <c r="IPG1" s="64"/>
      <c r="IPH1" s="64"/>
      <c r="IPI1" s="64"/>
      <c r="IPJ1" s="64"/>
      <c r="IPK1" s="64"/>
      <c r="IPL1" s="64"/>
      <c r="IPM1" s="64"/>
      <c r="IPN1" s="64"/>
      <c r="IPO1" s="64"/>
      <c r="IPP1" s="64"/>
      <c r="IPQ1" s="64"/>
      <c r="IPR1" s="64"/>
      <c r="IPS1" s="64"/>
      <c r="IPT1" s="64"/>
      <c r="IPU1" s="64"/>
      <c r="IPV1" s="64"/>
      <c r="IPW1" s="64"/>
      <c r="IPX1" s="64"/>
      <c r="IPY1" s="64"/>
      <c r="IPZ1" s="64"/>
      <c r="IQA1" s="64"/>
      <c r="IQB1" s="64"/>
      <c r="IQC1" s="64"/>
      <c r="IQD1" s="64"/>
      <c r="IQE1" s="64"/>
      <c r="IQF1" s="64"/>
      <c r="IQG1" s="64"/>
      <c r="IQH1" s="64"/>
      <c r="IQI1" s="64"/>
      <c r="IQJ1" s="64"/>
      <c r="IQK1" s="64"/>
      <c r="IQL1" s="64"/>
      <c r="IQM1" s="64"/>
      <c r="IQN1" s="64"/>
      <c r="IQO1" s="64"/>
      <c r="IQP1" s="64"/>
      <c r="IQQ1" s="64"/>
      <c r="IQR1" s="64"/>
      <c r="IQS1" s="64"/>
      <c r="IQT1" s="64"/>
      <c r="IQU1" s="64"/>
      <c r="IQV1" s="64"/>
      <c r="IQW1" s="64"/>
      <c r="IQX1" s="64"/>
      <c r="IQY1" s="64"/>
      <c r="IQZ1" s="64"/>
      <c r="IRA1" s="64"/>
      <c r="IRB1" s="64"/>
      <c r="IRC1" s="64"/>
      <c r="IRD1" s="64"/>
      <c r="IRE1" s="64"/>
      <c r="IRF1" s="64"/>
      <c r="IRG1" s="64"/>
      <c r="IRH1" s="64"/>
      <c r="IRI1" s="64"/>
      <c r="IRJ1" s="64"/>
      <c r="IRK1" s="64"/>
      <c r="IRL1" s="64"/>
      <c r="IRM1" s="64"/>
      <c r="IRN1" s="64"/>
      <c r="IRO1" s="64"/>
      <c r="IRP1" s="64"/>
      <c r="IRQ1" s="64"/>
      <c r="IRR1" s="64"/>
      <c r="IRS1" s="64"/>
      <c r="IRT1" s="64"/>
      <c r="IRU1" s="64"/>
      <c r="IRV1" s="64"/>
      <c r="IRW1" s="64"/>
      <c r="IRX1" s="64"/>
      <c r="IRY1" s="64"/>
      <c r="IRZ1" s="64"/>
      <c r="ISA1" s="64"/>
      <c r="ISB1" s="64"/>
      <c r="ISC1" s="64"/>
      <c r="ISD1" s="64"/>
      <c r="ISE1" s="64"/>
      <c r="ISF1" s="64"/>
      <c r="ISG1" s="64"/>
      <c r="ISH1" s="64"/>
      <c r="ISI1" s="64"/>
      <c r="ISJ1" s="64"/>
      <c r="ISK1" s="64"/>
      <c r="ISL1" s="64"/>
      <c r="ISM1" s="64"/>
      <c r="ISN1" s="64"/>
      <c r="ISO1" s="64"/>
      <c r="ISP1" s="64"/>
      <c r="ISQ1" s="64"/>
      <c r="ISR1" s="64"/>
      <c r="ISS1" s="64"/>
      <c r="IST1" s="64"/>
      <c r="ISU1" s="64"/>
      <c r="ISV1" s="64"/>
      <c r="ISW1" s="64"/>
      <c r="ISX1" s="64"/>
      <c r="ISY1" s="64"/>
      <c r="ISZ1" s="64"/>
      <c r="ITA1" s="64"/>
      <c r="ITB1" s="64"/>
      <c r="ITC1" s="64"/>
      <c r="ITD1" s="64"/>
      <c r="ITE1" s="64"/>
      <c r="ITF1" s="64"/>
      <c r="ITG1" s="64"/>
      <c r="ITH1" s="64"/>
      <c r="ITI1" s="64"/>
      <c r="ITJ1" s="64"/>
      <c r="ITK1" s="64"/>
      <c r="ITL1" s="64"/>
      <c r="ITM1" s="64"/>
      <c r="ITN1" s="64"/>
      <c r="ITO1" s="64"/>
      <c r="ITP1" s="64"/>
      <c r="ITQ1" s="64"/>
      <c r="ITR1" s="64"/>
      <c r="ITS1" s="64"/>
      <c r="ITT1" s="64"/>
      <c r="ITU1" s="64"/>
      <c r="ITV1" s="64"/>
      <c r="ITW1" s="64"/>
      <c r="ITX1" s="64"/>
      <c r="ITY1" s="64"/>
      <c r="ITZ1" s="64"/>
      <c r="IUA1" s="64"/>
      <c r="IUB1" s="64"/>
      <c r="IUC1" s="64"/>
      <c r="IUD1" s="64"/>
      <c r="IUE1" s="64"/>
      <c r="IUF1" s="64"/>
      <c r="IUG1" s="64"/>
      <c r="IUH1" s="64"/>
      <c r="IUI1" s="64"/>
      <c r="IUJ1" s="64"/>
      <c r="IUK1" s="64"/>
      <c r="IUL1" s="64"/>
      <c r="IUM1" s="64"/>
      <c r="IUN1" s="64"/>
      <c r="IUO1" s="64"/>
      <c r="IUP1" s="64"/>
      <c r="IUQ1" s="64"/>
      <c r="IUR1" s="64"/>
      <c r="IUS1" s="64"/>
      <c r="IUT1" s="64"/>
      <c r="IUU1" s="64"/>
      <c r="IUV1" s="64"/>
      <c r="IUW1" s="64"/>
      <c r="IUX1" s="64"/>
      <c r="IUY1" s="64"/>
      <c r="IUZ1" s="64"/>
      <c r="IVA1" s="64"/>
      <c r="IVB1" s="64"/>
      <c r="IVC1" s="64"/>
      <c r="IVD1" s="64"/>
      <c r="IVE1" s="64"/>
      <c r="IVF1" s="64"/>
      <c r="IVG1" s="64"/>
      <c r="IVH1" s="64"/>
      <c r="IVI1" s="64"/>
      <c r="IVJ1" s="64"/>
      <c r="IVK1" s="64"/>
      <c r="IVL1" s="64"/>
      <c r="IVM1" s="64"/>
      <c r="IVN1" s="64"/>
      <c r="IVO1" s="64"/>
      <c r="IVP1" s="64"/>
      <c r="IVQ1" s="64"/>
      <c r="IVR1" s="64"/>
      <c r="IVS1" s="64"/>
      <c r="IVT1" s="64"/>
      <c r="IVU1" s="64"/>
      <c r="IVV1" s="64"/>
      <c r="IVW1" s="64"/>
      <c r="IVX1" s="64"/>
      <c r="IVY1" s="64"/>
      <c r="IVZ1" s="64"/>
      <c r="IWA1" s="64"/>
      <c r="IWB1" s="64"/>
      <c r="IWC1" s="64"/>
      <c r="IWD1" s="64"/>
      <c r="IWE1" s="64"/>
      <c r="IWF1" s="64"/>
      <c r="IWG1" s="64"/>
      <c r="IWH1" s="64"/>
      <c r="IWI1" s="64"/>
      <c r="IWJ1" s="64"/>
      <c r="IWK1" s="64"/>
      <c r="IWL1" s="64"/>
      <c r="IWM1" s="64"/>
      <c r="IWN1" s="64"/>
      <c r="IWO1" s="64"/>
      <c r="IWP1" s="64"/>
      <c r="IWQ1" s="64"/>
      <c r="IWR1" s="64"/>
      <c r="IWS1" s="64"/>
      <c r="IWT1" s="64"/>
      <c r="IWU1" s="64"/>
      <c r="IWV1" s="64"/>
      <c r="IWW1" s="64"/>
      <c r="IWX1" s="64"/>
      <c r="IWY1" s="64"/>
      <c r="IWZ1" s="64"/>
      <c r="IXA1" s="64"/>
      <c r="IXB1" s="64"/>
      <c r="IXC1" s="64"/>
      <c r="IXD1" s="64"/>
      <c r="IXE1" s="64"/>
      <c r="IXF1" s="64"/>
      <c r="IXG1" s="64"/>
      <c r="IXH1" s="64"/>
      <c r="IXI1" s="64"/>
      <c r="IXJ1" s="64"/>
      <c r="IXK1" s="64"/>
      <c r="IXL1" s="64"/>
      <c r="IXM1" s="64"/>
      <c r="IXN1" s="64"/>
      <c r="IXO1" s="64"/>
      <c r="IXP1" s="64"/>
      <c r="IXQ1" s="64"/>
      <c r="IXR1" s="64"/>
      <c r="IXS1" s="64"/>
      <c r="IXT1" s="64"/>
      <c r="IXU1" s="64"/>
      <c r="IXV1" s="64"/>
      <c r="IXW1" s="64"/>
      <c r="IXX1" s="64"/>
      <c r="IXY1" s="64"/>
      <c r="IXZ1" s="64"/>
      <c r="IYA1" s="64"/>
      <c r="IYB1" s="64"/>
      <c r="IYC1" s="64"/>
      <c r="IYD1" s="64"/>
      <c r="IYE1" s="64"/>
      <c r="IYF1" s="64"/>
      <c r="IYG1" s="64"/>
      <c r="IYH1" s="64"/>
      <c r="IYI1" s="64"/>
      <c r="IYJ1" s="64"/>
      <c r="IYK1" s="64"/>
      <c r="IYL1" s="64"/>
      <c r="IYM1" s="64"/>
      <c r="IYN1" s="64"/>
      <c r="IYO1" s="64"/>
      <c r="IYP1" s="64"/>
      <c r="IYQ1" s="64"/>
      <c r="IYR1" s="64"/>
      <c r="IYS1" s="64"/>
      <c r="IYT1" s="64"/>
      <c r="IYU1" s="64"/>
      <c r="IYV1" s="64"/>
      <c r="IYW1" s="64"/>
      <c r="IYX1" s="64"/>
      <c r="IYY1" s="64"/>
      <c r="IYZ1" s="64"/>
      <c r="IZA1" s="64"/>
      <c r="IZB1" s="64"/>
      <c r="IZC1" s="64"/>
      <c r="IZD1" s="64"/>
      <c r="IZE1" s="64"/>
      <c r="IZF1" s="64"/>
      <c r="IZG1" s="64"/>
      <c r="IZH1" s="64"/>
      <c r="IZI1" s="64"/>
      <c r="IZJ1" s="64"/>
      <c r="IZK1" s="64"/>
      <c r="IZL1" s="64"/>
      <c r="IZM1" s="64"/>
      <c r="IZN1" s="64"/>
      <c r="IZO1" s="64"/>
      <c r="IZP1" s="64"/>
      <c r="IZQ1" s="64"/>
      <c r="IZR1" s="64"/>
      <c r="IZS1" s="64"/>
      <c r="IZT1" s="64"/>
      <c r="IZU1" s="64"/>
      <c r="IZV1" s="64"/>
      <c r="IZW1" s="64"/>
      <c r="IZX1" s="64"/>
      <c r="IZY1" s="64"/>
      <c r="IZZ1" s="64"/>
      <c r="JAA1" s="64"/>
      <c r="JAB1" s="64"/>
      <c r="JAC1" s="64"/>
      <c r="JAD1" s="64"/>
      <c r="JAE1" s="64"/>
      <c r="JAF1" s="64"/>
      <c r="JAG1" s="64"/>
      <c r="JAH1" s="64"/>
      <c r="JAI1" s="64"/>
      <c r="JAJ1" s="64"/>
      <c r="JAK1" s="64"/>
      <c r="JAL1" s="64"/>
      <c r="JAM1" s="64"/>
      <c r="JAN1" s="64"/>
      <c r="JAO1" s="64"/>
      <c r="JAP1" s="64"/>
      <c r="JAQ1" s="64"/>
      <c r="JAR1" s="64"/>
      <c r="JAS1" s="64"/>
      <c r="JAT1" s="64"/>
      <c r="JAU1" s="64"/>
      <c r="JAV1" s="64"/>
      <c r="JAW1" s="64"/>
      <c r="JAX1" s="64"/>
      <c r="JAY1" s="64"/>
      <c r="JAZ1" s="64"/>
      <c r="JBA1" s="64"/>
      <c r="JBB1" s="64"/>
      <c r="JBC1" s="64"/>
      <c r="JBD1" s="64"/>
      <c r="JBE1" s="64"/>
      <c r="JBF1" s="64"/>
      <c r="JBG1" s="64"/>
      <c r="JBH1" s="64"/>
      <c r="JBI1" s="64"/>
      <c r="JBJ1" s="64"/>
      <c r="JBK1" s="64"/>
      <c r="JBL1" s="64"/>
      <c r="JBM1" s="64"/>
      <c r="JBN1" s="64"/>
      <c r="JBO1" s="64"/>
      <c r="JBP1" s="64"/>
      <c r="JBQ1" s="64"/>
      <c r="JBR1" s="64"/>
      <c r="JBS1" s="64"/>
      <c r="JBT1" s="64"/>
      <c r="JBU1" s="64"/>
      <c r="JBV1" s="64"/>
      <c r="JBW1" s="64"/>
      <c r="JBX1" s="64"/>
      <c r="JBY1" s="64"/>
      <c r="JBZ1" s="64"/>
      <c r="JCA1" s="64"/>
      <c r="JCB1" s="64"/>
      <c r="JCC1" s="64"/>
      <c r="JCD1" s="64"/>
      <c r="JCE1" s="64"/>
      <c r="JCF1" s="64"/>
      <c r="JCG1" s="64"/>
      <c r="JCH1" s="64"/>
      <c r="JCI1" s="64"/>
      <c r="JCJ1" s="64"/>
      <c r="JCK1" s="64"/>
      <c r="JCL1" s="64"/>
      <c r="JCM1" s="64"/>
      <c r="JCN1" s="64"/>
      <c r="JCO1" s="64"/>
      <c r="JCP1" s="64"/>
      <c r="JCQ1" s="64"/>
      <c r="JCR1" s="64"/>
      <c r="JCS1" s="64"/>
      <c r="JCT1" s="64"/>
      <c r="JCU1" s="64"/>
      <c r="JCV1" s="64"/>
      <c r="JCW1" s="64"/>
      <c r="JCX1" s="64"/>
      <c r="JCY1" s="64"/>
      <c r="JCZ1" s="64"/>
      <c r="JDA1" s="64"/>
      <c r="JDB1" s="64"/>
      <c r="JDC1" s="64"/>
      <c r="JDD1" s="64"/>
      <c r="JDE1" s="64"/>
      <c r="JDF1" s="64"/>
      <c r="JDG1" s="64"/>
      <c r="JDH1" s="64"/>
      <c r="JDI1" s="64"/>
      <c r="JDJ1" s="64"/>
      <c r="JDK1" s="64"/>
      <c r="JDL1" s="64"/>
      <c r="JDM1" s="64"/>
      <c r="JDN1" s="64"/>
      <c r="JDO1" s="64"/>
      <c r="JDP1" s="64"/>
      <c r="JDQ1" s="64"/>
      <c r="JDR1" s="64"/>
      <c r="JDS1" s="64"/>
      <c r="JDT1" s="64"/>
      <c r="JDU1" s="64"/>
      <c r="JDV1" s="64"/>
      <c r="JDW1" s="64"/>
      <c r="JDX1" s="64"/>
      <c r="JDY1" s="64"/>
      <c r="JDZ1" s="64"/>
      <c r="JEA1" s="64"/>
      <c r="JEB1" s="64"/>
      <c r="JEC1" s="64"/>
      <c r="JED1" s="64"/>
      <c r="JEE1" s="64"/>
      <c r="JEF1" s="64"/>
      <c r="JEG1" s="64"/>
      <c r="JEH1" s="64"/>
      <c r="JEI1" s="64"/>
      <c r="JEJ1" s="64"/>
      <c r="JEK1" s="64"/>
      <c r="JEL1" s="64"/>
      <c r="JEM1" s="64"/>
      <c r="JEN1" s="64"/>
      <c r="JEO1" s="64"/>
      <c r="JEP1" s="64"/>
      <c r="JEQ1" s="64"/>
      <c r="JER1" s="64"/>
      <c r="JES1" s="64"/>
      <c r="JET1" s="64"/>
      <c r="JEU1" s="64"/>
      <c r="JEV1" s="64"/>
      <c r="JEW1" s="64"/>
      <c r="JEX1" s="64"/>
      <c r="JEY1" s="64"/>
      <c r="JEZ1" s="64"/>
      <c r="JFA1" s="64"/>
      <c r="JFB1" s="64"/>
      <c r="JFC1" s="64"/>
      <c r="JFD1" s="64"/>
      <c r="JFE1" s="64"/>
      <c r="JFF1" s="64"/>
      <c r="JFG1" s="64"/>
      <c r="JFH1" s="64"/>
      <c r="JFI1" s="64"/>
      <c r="JFJ1" s="64"/>
      <c r="JFK1" s="64"/>
      <c r="JFL1" s="64"/>
      <c r="JFM1" s="64"/>
      <c r="JFN1" s="64"/>
      <c r="JFO1" s="64"/>
      <c r="JFP1" s="64"/>
      <c r="JFQ1" s="64"/>
      <c r="JFR1" s="64"/>
      <c r="JFS1" s="64"/>
      <c r="JFT1" s="64"/>
      <c r="JFU1" s="64"/>
      <c r="JFV1" s="64"/>
      <c r="JFW1" s="64"/>
      <c r="JFX1" s="64"/>
      <c r="JFY1" s="64"/>
      <c r="JFZ1" s="64"/>
      <c r="JGA1" s="64"/>
      <c r="JGB1" s="64"/>
      <c r="JGC1" s="64"/>
      <c r="JGD1" s="64"/>
      <c r="JGE1" s="64"/>
      <c r="JGF1" s="64"/>
      <c r="JGG1" s="64"/>
      <c r="JGH1" s="64"/>
      <c r="JGI1" s="64"/>
      <c r="JGJ1" s="64"/>
      <c r="JGK1" s="64"/>
      <c r="JGL1" s="64"/>
      <c r="JGM1" s="64"/>
      <c r="JGN1" s="64"/>
      <c r="JGO1" s="64"/>
      <c r="JGP1" s="64"/>
      <c r="JGQ1" s="64"/>
      <c r="JGR1" s="64"/>
      <c r="JGS1" s="64"/>
      <c r="JGT1" s="64"/>
      <c r="JGU1" s="64"/>
      <c r="JGV1" s="64"/>
      <c r="JGW1" s="64"/>
      <c r="JGX1" s="64"/>
      <c r="JGY1" s="64"/>
      <c r="JGZ1" s="64"/>
      <c r="JHA1" s="64"/>
      <c r="JHB1" s="64"/>
      <c r="JHC1" s="64"/>
      <c r="JHD1" s="64"/>
      <c r="JHE1" s="64"/>
      <c r="JHF1" s="64"/>
      <c r="JHG1" s="64"/>
      <c r="JHH1" s="64"/>
      <c r="JHI1" s="64"/>
      <c r="JHJ1" s="64"/>
      <c r="JHK1" s="64"/>
      <c r="JHL1" s="64"/>
      <c r="JHM1" s="64"/>
      <c r="JHN1" s="64"/>
      <c r="JHO1" s="64"/>
      <c r="JHP1" s="64"/>
      <c r="JHQ1" s="64"/>
      <c r="JHR1" s="64"/>
      <c r="JHS1" s="64"/>
      <c r="JHT1" s="64"/>
      <c r="JHU1" s="64"/>
      <c r="JHV1" s="64"/>
      <c r="JHW1" s="64"/>
      <c r="JHX1" s="64"/>
      <c r="JHY1" s="64"/>
      <c r="JHZ1" s="64"/>
      <c r="JIA1" s="64"/>
      <c r="JIB1" s="64"/>
      <c r="JIC1" s="64"/>
      <c r="JID1" s="64"/>
      <c r="JIE1" s="64"/>
      <c r="JIF1" s="64"/>
      <c r="JIG1" s="64"/>
      <c r="JIH1" s="64"/>
      <c r="JII1" s="64"/>
      <c r="JIJ1" s="64"/>
      <c r="JIK1" s="64"/>
      <c r="JIL1" s="64"/>
      <c r="JIM1" s="64"/>
      <c r="JIN1" s="64"/>
      <c r="JIO1" s="64"/>
      <c r="JIP1" s="64"/>
      <c r="JIQ1" s="64"/>
      <c r="JIR1" s="64"/>
      <c r="JIS1" s="64"/>
      <c r="JIT1" s="64"/>
      <c r="JIU1" s="64"/>
      <c r="JIV1" s="64"/>
      <c r="JIW1" s="64"/>
      <c r="JIX1" s="64"/>
      <c r="JIY1" s="64"/>
      <c r="JIZ1" s="64"/>
      <c r="JJA1" s="64"/>
      <c r="JJB1" s="64"/>
      <c r="JJC1" s="64"/>
      <c r="JJD1" s="64"/>
      <c r="JJE1" s="64"/>
      <c r="JJF1" s="64"/>
      <c r="JJG1" s="64"/>
      <c r="JJH1" s="64"/>
      <c r="JJI1" s="64"/>
      <c r="JJJ1" s="64"/>
      <c r="JJK1" s="64"/>
      <c r="JJL1" s="64"/>
      <c r="JJM1" s="64"/>
      <c r="JJN1" s="64"/>
      <c r="JJO1" s="64"/>
      <c r="JJP1" s="64"/>
      <c r="JJQ1" s="64"/>
      <c r="JJR1" s="64"/>
      <c r="JJS1" s="64"/>
      <c r="JJT1" s="64"/>
      <c r="JJU1" s="64"/>
      <c r="JJV1" s="64"/>
      <c r="JJW1" s="64"/>
      <c r="JJX1" s="64"/>
      <c r="JJY1" s="64"/>
      <c r="JJZ1" s="64"/>
      <c r="JKA1" s="64"/>
      <c r="JKB1" s="64"/>
      <c r="JKC1" s="64"/>
      <c r="JKD1" s="64"/>
      <c r="JKE1" s="64"/>
      <c r="JKF1" s="64"/>
      <c r="JKG1" s="64"/>
      <c r="JKH1" s="64"/>
      <c r="JKI1" s="64"/>
      <c r="JKJ1" s="64"/>
      <c r="JKK1" s="64"/>
      <c r="JKL1" s="64"/>
      <c r="JKM1" s="64"/>
      <c r="JKN1" s="64"/>
      <c r="JKO1" s="64"/>
      <c r="JKP1" s="64"/>
      <c r="JKQ1" s="64"/>
      <c r="JKR1" s="64"/>
      <c r="JKS1" s="64"/>
      <c r="JKT1" s="64"/>
      <c r="JKU1" s="64"/>
      <c r="JKV1" s="64"/>
      <c r="JKW1" s="64"/>
      <c r="JKX1" s="64"/>
      <c r="JKY1" s="64"/>
      <c r="JKZ1" s="64"/>
      <c r="JLA1" s="64"/>
      <c r="JLB1" s="64"/>
      <c r="JLC1" s="64"/>
      <c r="JLD1" s="64"/>
      <c r="JLE1" s="64"/>
      <c r="JLF1" s="64"/>
      <c r="JLG1" s="64"/>
      <c r="JLH1" s="64"/>
      <c r="JLI1" s="64"/>
      <c r="JLJ1" s="64"/>
      <c r="JLK1" s="64"/>
      <c r="JLL1" s="64"/>
      <c r="JLM1" s="64"/>
      <c r="JLN1" s="64"/>
      <c r="JLO1" s="64"/>
      <c r="JLP1" s="64"/>
      <c r="JLQ1" s="64"/>
      <c r="JLR1" s="64"/>
      <c r="JLS1" s="64"/>
      <c r="JLT1" s="64"/>
      <c r="JLU1" s="64"/>
      <c r="JLV1" s="64"/>
      <c r="JLW1" s="64"/>
      <c r="JLX1" s="64"/>
      <c r="JLY1" s="64"/>
      <c r="JLZ1" s="64"/>
      <c r="JMA1" s="64"/>
      <c r="JMB1" s="64"/>
      <c r="JMC1" s="64"/>
      <c r="JMD1" s="64"/>
      <c r="JME1" s="64"/>
      <c r="JMF1" s="64"/>
      <c r="JMG1" s="64"/>
      <c r="JMH1" s="64"/>
      <c r="JMI1" s="64"/>
      <c r="JMJ1" s="64"/>
      <c r="JMK1" s="64"/>
      <c r="JML1" s="64"/>
      <c r="JMM1" s="64"/>
      <c r="JMN1" s="64"/>
      <c r="JMO1" s="64"/>
      <c r="JMP1" s="64"/>
      <c r="JMQ1" s="64"/>
      <c r="JMR1" s="64"/>
      <c r="JMS1" s="64"/>
      <c r="JMT1" s="64"/>
      <c r="JMU1" s="64"/>
      <c r="JMV1" s="64"/>
      <c r="JMW1" s="64"/>
      <c r="JMX1" s="64"/>
      <c r="JMY1" s="64"/>
      <c r="JMZ1" s="64"/>
      <c r="JNA1" s="64"/>
      <c r="JNB1" s="64"/>
      <c r="JNC1" s="64"/>
      <c r="JND1" s="64"/>
      <c r="JNE1" s="64"/>
      <c r="JNF1" s="64"/>
      <c r="JNG1" s="64"/>
      <c r="JNH1" s="64"/>
      <c r="JNI1" s="64"/>
      <c r="JNJ1" s="64"/>
      <c r="JNK1" s="64"/>
      <c r="JNL1" s="64"/>
      <c r="JNM1" s="64"/>
      <c r="JNN1" s="64"/>
      <c r="JNO1" s="64"/>
      <c r="JNP1" s="64"/>
      <c r="JNQ1" s="64"/>
      <c r="JNR1" s="64"/>
      <c r="JNS1" s="64"/>
      <c r="JNT1" s="64"/>
      <c r="JNU1" s="64"/>
      <c r="JNV1" s="64"/>
      <c r="JNW1" s="64"/>
      <c r="JNX1" s="64"/>
      <c r="JNY1" s="64"/>
      <c r="JNZ1" s="64"/>
      <c r="JOA1" s="64"/>
      <c r="JOB1" s="64"/>
      <c r="JOC1" s="64"/>
      <c r="JOD1" s="64"/>
      <c r="JOE1" s="64"/>
      <c r="JOF1" s="64"/>
      <c r="JOG1" s="64"/>
      <c r="JOH1" s="64"/>
      <c r="JOI1" s="64"/>
      <c r="JOJ1" s="64"/>
      <c r="JOK1" s="64"/>
      <c r="JOL1" s="64"/>
      <c r="JOM1" s="64"/>
      <c r="JON1" s="64"/>
      <c r="JOO1" s="64"/>
      <c r="JOP1" s="64"/>
      <c r="JOQ1" s="64"/>
      <c r="JOR1" s="64"/>
      <c r="JOS1" s="64"/>
      <c r="JOT1" s="64"/>
      <c r="JOU1" s="64"/>
      <c r="JOV1" s="64"/>
      <c r="JOW1" s="64"/>
      <c r="JOX1" s="64"/>
      <c r="JOY1" s="64"/>
      <c r="JOZ1" s="64"/>
      <c r="JPA1" s="64"/>
      <c r="JPB1" s="64"/>
      <c r="JPC1" s="64"/>
      <c r="JPD1" s="64"/>
      <c r="JPE1" s="64"/>
      <c r="JPF1" s="64"/>
      <c r="JPG1" s="64"/>
      <c r="JPH1" s="64"/>
      <c r="JPI1" s="64"/>
      <c r="JPJ1" s="64"/>
      <c r="JPK1" s="64"/>
      <c r="JPL1" s="64"/>
      <c r="JPM1" s="64"/>
      <c r="JPN1" s="64"/>
      <c r="JPO1" s="64"/>
      <c r="JPP1" s="64"/>
      <c r="JPQ1" s="64"/>
      <c r="JPR1" s="64"/>
      <c r="JPS1" s="64"/>
      <c r="JPT1" s="64"/>
      <c r="JPU1" s="64"/>
      <c r="JPV1" s="64"/>
      <c r="JPW1" s="64"/>
      <c r="JPX1" s="64"/>
      <c r="JPY1" s="64"/>
      <c r="JPZ1" s="64"/>
      <c r="JQA1" s="64"/>
      <c r="JQB1" s="64"/>
      <c r="JQC1" s="64"/>
      <c r="JQD1" s="64"/>
      <c r="JQE1" s="64"/>
      <c r="JQF1" s="64"/>
      <c r="JQG1" s="64"/>
      <c r="JQH1" s="64"/>
      <c r="JQI1" s="64"/>
      <c r="JQJ1" s="64"/>
      <c r="JQK1" s="64"/>
      <c r="JQL1" s="64"/>
      <c r="JQM1" s="64"/>
      <c r="JQN1" s="64"/>
      <c r="JQO1" s="64"/>
      <c r="JQP1" s="64"/>
      <c r="JQQ1" s="64"/>
      <c r="JQR1" s="64"/>
      <c r="JQS1" s="64"/>
      <c r="JQT1" s="64"/>
      <c r="JQU1" s="64"/>
      <c r="JQV1" s="64"/>
      <c r="JQW1" s="64"/>
      <c r="JQX1" s="64"/>
      <c r="JQY1" s="64"/>
      <c r="JQZ1" s="64"/>
      <c r="JRA1" s="64"/>
      <c r="JRB1" s="64"/>
      <c r="JRC1" s="64"/>
      <c r="JRD1" s="64"/>
      <c r="JRE1" s="64"/>
      <c r="JRF1" s="64"/>
      <c r="JRG1" s="64"/>
      <c r="JRH1" s="64"/>
      <c r="JRI1" s="64"/>
      <c r="JRJ1" s="64"/>
      <c r="JRK1" s="64"/>
      <c r="JRL1" s="64"/>
      <c r="JRM1" s="64"/>
      <c r="JRN1" s="64"/>
      <c r="JRO1" s="64"/>
      <c r="JRP1" s="64"/>
      <c r="JRQ1" s="64"/>
      <c r="JRR1" s="64"/>
      <c r="JRS1" s="64"/>
      <c r="JRT1" s="64"/>
      <c r="JRU1" s="64"/>
      <c r="JRV1" s="64"/>
      <c r="JRW1" s="64"/>
      <c r="JRX1" s="64"/>
      <c r="JRY1" s="64"/>
      <c r="JRZ1" s="64"/>
      <c r="JSA1" s="64"/>
      <c r="JSB1" s="64"/>
      <c r="JSC1" s="64"/>
      <c r="JSD1" s="64"/>
      <c r="JSE1" s="64"/>
      <c r="JSF1" s="64"/>
      <c r="JSG1" s="64"/>
      <c r="JSH1" s="64"/>
      <c r="JSI1" s="64"/>
      <c r="JSJ1" s="64"/>
      <c r="JSK1" s="64"/>
      <c r="JSL1" s="64"/>
      <c r="JSM1" s="64"/>
      <c r="JSN1" s="64"/>
      <c r="JSO1" s="64"/>
      <c r="JSP1" s="64"/>
      <c r="JSQ1" s="64"/>
      <c r="JSR1" s="64"/>
      <c r="JSS1" s="64"/>
      <c r="JST1" s="64"/>
      <c r="JSU1" s="64"/>
      <c r="JSV1" s="64"/>
      <c r="JSW1" s="64"/>
      <c r="JSX1" s="64"/>
      <c r="JSY1" s="64"/>
      <c r="JSZ1" s="64"/>
      <c r="JTA1" s="64"/>
      <c r="JTB1" s="64"/>
      <c r="JTC1" s="64"/>
      <c r="JTD1" s="64"/>
      <c r="JTE1" s="64"/>
      <c r="JTF1" s="64"/>
      <c r="JTG1" s="64"/>
      <c r="JTH1" s="64"/>
      <c r="JTI1" s="64"/>
      <c r="JTJ1" s="64"/>
      <c r="JTK1" s="64"/>
      <c r="JTL1" s="64"/>
      <c r="JTM1" s="64"/>
      <c r="JTN1" s="64"/>
      <c r="JTO1" s="64"/>
      <c r="JTP1" s="64"/>
      <c r="JTQ1" s="64"/>
      <c r="JTR1" s="64"/>
      <c r="JTS1" s="64"/>
      <c r="JTT1" s="64"/>
      <c r="JTU1" s="64"/>
      <c r="JTV1" s="64"/>
      <c r="JTW1" s="64"/>
      <c r="JTX1" s="64"/>
      <c r="JTY1" s="64"/>
      <c r="JTZ1" s="64"/>
      <c r="JUA1" s="64"/>
      <c r="JUB1" s="64"/>
      <c r="JUC1" s="64"/>
      <c r="JUD1" s="64"/>
      <c r="JUE1" s="64"/>
      <c r="JUF1" s="64"/>
      <c r="JUG1" s="64"/>
      <c r="JUH1" s="64"/>
      <c r="JUI1" s="64"/>
      <c r="JUJ1" s="64"/>
      <c r="JUK1" s="64"/>
      <c r="JUL1" s="64"/>
      <c r="JUM1" s="64"/>
      <c r="JUN1" s="64"/>
      <c r="JUO1" s="64"/>
      <c r="JUP1" s="64"/>
      <c r="JUQ1" s="64"/>
      <c r="JUR1" s="64"/>
      <c r="JUS1" s="64"/>
      <c r="JUT1" s="64"/>
      <c r="JUU1" s="64"/>
      <c r="JUV1" s="64"/>
      <c r="JUW1" s="64"/>
      <c r="JUX1" s="64"/>
      <c r="JUY1" s="64"/>
      <c r="JUZ1" s="64"/>
      <c r="JVA1" s="64"/>
      <c r="JVB1" s="64"/>
      <c r="JVC1" s="64"/>
      <c r="JVD1" s="64"/>
      <c r="JVE1" s="64"/>
      <c r="JVF1" s="64"/>
      <c r="JVG1" s="64"/>
      <c r="JVH1" s="64"/>
      <c r="JVI1" s="64"/>
      <c r="JVJ1" s="64"/>
      <c r="JVK1" s="64"/>
      <c r="JVL1" s="64"/>
      <c r="JVM1" s="64"/>
      <c r="JVN1" s="64"/>
      <c r="JVO1" s="64"/>
      <c r="JVP1" s="64"/>
      <c r="JVQ1" s="64"/>
      <c r="JVR1" s="64"/>
      <c r="JVS1" s="64"/>
      <c r="JVT1" s="64"/>
      <c r="JVU1" s="64"/>
      <c r="JVV1" s="64"/>
      <c r="JVW1" s="64"/>
      <c r="JVX1" s="64"/>
      <c r="JVY1" s="64"/>
      <c r="JVZ1" s="64"/>
      <c r="JWA1" s="64"/>
      <c r="JWB1" s="64"/>
      <c r="JWC1" s="64"/>
      <c r="JWD1" s="64"/>
      <c r="JWE1" s="64"/>
      <c r="JWF1" s="64"/>
      <c r="JWG1" s="64"/>
      <c r="JWH1" s="64"/>
      <c r="JWI1" s="64"/>
      <c r="JWJ1" s="64"/>
      <c r="JWK1" s="64"/>
      <c r="JWL1" s="64"/>
      <c r="JWM1" s="64"/>
      <c r="JWN1" s="64"/>
      <c r="JWO1" s="64"/>
      <c r="JWP1" s="64"/>
      <c r="JWQ1" s="64"/>
      <c r="JWR1" s="64"/>
      <c r="JWS1" s="64"/>
      <c r="JWT1" s="64"/>
      <c r="JWU1" s="64"/>
      <c r="JWV1" s="64"/>
      <c r="JWW1" s="64"/>
      <c r="JWX1" s="64"/>
      <c r="JWY1" s="64"/>
      <c r="JWZ1" s="64"/>
      <c r="JXA1" s="64"/>
      <c r="JXB1" s="64"/>
      <c r="JXC1" s="64"/>
      <c r="JXD1" s="64"/>
      <c r="JXE1" s="64"/>
      <c r="JXF1" s="64"/>
      <c r="JXG1" s="64"/>
      <c r="JXH1" s="64"/>
      <c r="JXI1" s="64"/>
      <c r="JXJ1" s="64"/>
      <c r="JXK1" s="64"/>
      <c r="JXL1" s="64"/>
      <c r="JXM1" s="64"/>
      <c r="JXN1" s="64"/>
      <c r="JXO1" s="64"/>
      <c r="JXP1" s="64"/>
      <c r="JXQ1" s="64"/>
      <c r="JXR1" s="64"/>
      <c r="JXS1" s="64"/>
      <c r="JXT1" s="64"/>
      <c r="JXU1" s="64"/>
      <c r="JXV1" s="64"/>
      <c r="JXW1" s="64"/>
      <c r="JXX1" s="64"/>
      <c r="JXY1" s="64"/>
      <c r="JXZ1" s="64"/>
      <c r="JYA1" s="64"/>
      <c r="JYB1" s="64"/>
      <c r="JYC1" s="64"/>
      <c r="JYD1" s="64"/>
      <c r="JYE1" s="64"/>
      <c r="JYF1" s="64"/>
      <c r="JYG1" s="64"/>
      <c r="JYH1" s="64"/>
      <c r="JYI1" s="64"/>
      <c r="JYJ1" s="64"/>
      <c r="JYK1" s="64"/>
      <c r="JYL1" s="64"/>
      <c r="JYM1" s="64"/>
      <c r="JYN1" s="64"/>
      <c r="JYO1" s="64"/>
      <c r="JYP1" s="64"/>
      <c r="JYQ1" s="64"/>
      <c r="JYR1" s="64"/>
      <c r="JYS1" s="64"/>
      <c r="JYT1" s="64"/>
      <c r="JYU1" s="64"/>
      <c r="JYV1" s="64"/>
      <c r="JYW1" s="64"/>
      <c r="JYX1" s="64"/>
      <c r="JYY1" s="64"/>
      <c r="JYZ1" s="64"/>
      <c r="JZA1" s="64"/>
      <c r="JZB1" s="64"/>
      <c r="JZC1" s="64"/>
      <c r="JZD1" s="64"/>
      <c r="JZE1" s="64"/>
      <c r="JZF1" s="64"/>
      <c r="JZG1" s="64"/>
      <c r="JZH1" s="64"/>
      <c r="JZI1" s="64"/>
      <c r="JZJ1" s="64"/>
      <c r="JZK1" s="64"/>
      <c r="JZL1" s="64"/>
      <c r="JZM1" s="64"/>
      <c r="JZN1" s="64"/>
      <c r="JZO1" s="64"/>
      <c r="JZP1" s="64"/>
      <c r="JZQ1" s="64"/>
      <c r="JZR1" s="64"/>
      <c r="JZS1" s="64"/>
      <c r="JZT1" s="64"/>
      <c r="JZU1" s="64"/>
      <c r="JZV1" s="64"/>
      <c r="JZW1" s="64"/>
      <c r="JZX1" s="64"/>
      <c r="JZY1" s="64"/>
      <c r="JZZ1" s="64"/>
      <c r="KAA1" s="64"/>
      <c r="KAB1" s="64"/>
      <c r="KAC1" s="64"/>
      <c r="KAD1" s="64"/>
      <c r="KAE1" s="64"/>
      <c r="KAF1" s="64"/>
      <c r="KAG1" s="64"/>
      <c r="KAH1" s="64"/>
      <c r="KAI1" s="64"/>
      <c r="KAJ1" s="64"/>
      <c r="KAK1" s="64"/>
      <c r="KAL1" s="64"/>
      <c r="KAM1" s="64"/>
      <c r="KAN1" s="64"/>
      <c r="KAO1" s="64"/>
      <c r="KAP1" s="64"/>
      <c r="KAQ1" s="64"/>
      <c r="KAR1" s="64"/>
      <c r="KAS1" s="64"/>
      <c r="KAT1" s="64"/>
      <c r="KAU1" s="64"/>
      <c r="KAV1" s="64"/>
      <c r="KAW1" s="64"/>
      <c r="KAX1" s="64"/>
      <c r="KAY1" s="64"/>
      <c r="KAZ1" s="64"/>
      <c r="KBA1" s="64"/>
      <c r="KBB1" s="64"/>
      <c r="KBC1" s="64"/>
      <c r="KBD1" s="64"/>
      <c r="KBE1" s="64"/>
      <c r="KBF1" s="64"/>
      <c r="KBG1" s="64"/>
      <c r="KBH1" s="64"/>
      <c r="KBI1" s="64"/>
      <c r="KBJ1" s="64"/>
      <c r="KBK1" s="64"/>
      <c r="KBL1" s="64"/>
      <c r="KBM1" s="64"/>
      <c r="KBN1" s="64"/>
      <c r="KBO1" s="64"/>
      <c r="KBP1" s="64"/>
      <c r="KBQ1" s="64"/>
      <c r="KBR1" s="64"/>
      <c r="KBS1" s="64"/>
      <c r="KBT1" s="64"/>
      <c r="KBU1" s="64"/>
      <c r="KBV1" s="64"/>
      <c r="KBW1" s="64"/>
      <c r="KBX1" s="64"/>
      <c r="KBY1" s="64"/>
      <c r="KBZ1" s="64"/>
      <c r="KCA1" s="64"/>
      <c r="KCB1" s="64"/>
      <c r="KCC1" s="64"/>
      <c r="KCD1" s="64"/>
      <c r="KCE1" s="64"/>
      <c r="KCF1" s="64"/>
      <c r="KCG1" s="64"/>
      <c r="KCH1" s="64"/>
      <c r="KCI1" s="64"/>
      <c r="KCJ1" s="64"/>
      <c r="KCK1" s="64"/>
      <c r="KCL1" s="64"/>
      <c r="KCM1" s="64"/>
      <c r="KCN1" s="64"/>
      <c r="KCO1" s="64"/>
      <c r="KCP1" s="64"/>
      <c r="KCQ1" s="64"/>
      <c r="KCR1" s="64"/>
      <c r="KCS1" s="64"/>
      <c r="KCT1" s="64"/>
      <c r="KCU1" s="64"/>
      <c r="KCV1" s="64"/>
      <c r="KCW1" s="64"/>
      <c r="KCX1" s="64"/>
      <c r="KCY1" s="64"/>
      <c r="KCZ1" s="64"/>
      <c r="KDA1" s="64"/>
      <c r="KDB1" s="64"/>
      <c r="KDC1" s="64"/>
      <c r="KDD1" s="64"/>
      <c r="KDE1" s="64"/>
      <c r="KDF1" s="64"/>
      <c r="KDG1" s="64"/>
      <c r="KDH1" s="64"/>
      <c r="KDI1" s="64"/>
      <c r="KDJ1" s="64"/>
      <c r="KDK1" s="64"/>
      <c r="KDL1" s="64"/>
      <c r="KDM1" s="64"/>
      <c r="KDN1" s="64"/>
      <c r="KDO1" s="64"/>
      <c r="KDP1" s="64"/>
      <c r="KDQ1" s="64"/>
      <c r="KDR1" s="64"/>
      <c r="KDS1" s="64"/>
      <c r="KDT1" s="64"/>
      <c r="KDU1" s="64"/>
      <c r="KDV1" s="64"/>
      <c r="KDW1" s="64"/>
      <c r="KDX1" s="64"/>
      <c r="KDY1" s="64"/>
      <c r="KDZ1" s="64"/>
      <c r="KEA1" s="64"/>
      <c r="KEB1" s="64"/>
      <c r="KEC1" s="64"/>
      <c r="KED1" s="64"/>
      <c r="KEE1" s="64"/>
      <c r="KEF1" s="64"/>
      <c r="KEG1" s="64"/>
      <c r="KEH1" s="64"/>
      <c r="KEI1" s="64"/>
      <c r="KEJ1" s="64"/>
      <c r="KEK1" s="64"/>
      <c r="KEL1" s="64"/>
      <c r="KEM1" s="64"/>
      <c r="KEN1" s="64"/>
      <c r="KEO1" s="64"/>
      <c r="KEP1" s="64"/>
      <c r="KEQ1" s="64"/>
      <c r="KER1" s="64"/>
      <c r="KES1" s="64"/>
      <c r="KET1" s="64"/>
      <c r="KEU1" s="64"/>
      <c r="KEV1" s="64"/>
      <c r="KEW1" s="64"/>
      <c r="KEX1" s="64"/>
      <c r="KEY1" s="64"/>
      <c r="KEZ1" s="64"/>
      <c r="KFA1" s="64"/>
      <c r="KFB1" s="64"/>
      <c r="KFC1" s="64"/>
      <c r="KFD1" s="64"/>
      <c r="KFE1" s="64"/>
      <c r="KFF1" s="64"/>
      <c r="KFG1" s="64"/>
      <c r="KFH1" s="64"/>
      <c r="KFI1" s="64"/>
      <c r="KFJ1" s="64"/>
      <c r="KFK1" s="64"/>
      <c r="KFL1" s="64"/>
      <c r="KFM1" s="64"/>
      <c r="KFN1" s="64"/>
      <c r="KFO1" s="64"/>
      <c r="KFP1" s="64"/>
      <c r="KFQ1" s="64"/>
      <c r="KFR1" s="64"/>
      <c r="KFS1" s="64"/>
      <c r="KFT1" s="64"/>
      <c r="KFU1" s="64"/>
      <c r="KFV1" s="64"/>
      <c r="KFW1" s="64"/>
      <c r="KFX1" s="64"/>
      <c r="KFY1" s="64"/>
      <c r="KFZ1" s="64"/>
      <c r="KGA1" s="64"/>
      <c r="KGB1" s="64"/>
      <c r="KGC1" s="64"/>
      <c r="KGD1" s="64"/>
      <c r="KGE1" s="64"/>
      <c r="KGF1" s="64"/>
      <c r="KGG1" s="64"/>
      <c r="KGH1" s="64"/>
      <c r="KGI1" s="64"/>
      <c r="KGJ1" s="64"/>
      <c r="KGK1" s="64"/>
      <c r="KGL1" s="64"/>
      <c r="KGM1" s="64"/>
      <c r="KGN1" s="64"/>
      <c r="KGO1" s="64"/>
      <c r="KGP1" s="64"/>
      <c r="KGQ1" s="64"/>
      <c r="KGR1" s="64"/>
      <c r="KGS1" s="64"/>
      <c r="KGT1" s="64"/>
      <c r="KGU1" s="64"/>
      <c r="KGV1" s="64"/>
      <c r="KGW1" s="64"/>
      <c r="KGX1" s="64"/>
      <c r="KGY1" s="64"/>
      <c r="KGZ1" s="64"/>
      <c r="KHA1" s="64"/>
      <c r="KHB1" s="64"/>
      <c r="KHC1" s="64"/>
      <c r="KHD1" s="64"/>
      <c r="KHE1" s="64"/>
      <c r="KHF1" s="64"/>
      <c r="KHG1" s="64"/>
      <c r="KHH1" s="64"/>
      <c r="KHI1" s="64"/>
      <c r="KHJ1" s="64"/>
      <c r="KHK1" s="64"/>
      <c r="KHL1" s="64"/>
      <c r="KHM1" s="64"/>
      <c r="KHN1" s="64"/>
      <c r="KHO1" s="64"/>
      <c r="KHP1" s="64"/>
      <c r="KHQ1" s="64"/>
      <c r="KHR1" s="64"/>
      <c r="KHS1" s="64"/>
      <c r="KHT1" s="64"/>
      <c r="KHU1" s="64"/>
      <c r="KHV1" s="64"/>
      <c r="KHW1" s="64"/>
      <c r="KHX1" s="64"/>
      <c r="KHY1" s="64"/>
      <c r="KHZ1" s="64"/>
      <c r="KIA1" s="64"/>
      <c r="KIB1" s="64"/>
      <c r="KIC1" s="64"/>
      <c r="KID1" s="64"/>
      <c r="KIE1" s="64"/>
      <c r="KIF1" s="64"/>
      <c r="KIG1" s="64"/>
      <c r="KIH1" s="64"/>
      <c r="KII1" s="64"/>
      <c r="KIJ1" s="64"/>
      <c r="KIK1" s="64"/>
      <c r="KIL1" s="64"/>
      <c r="KIM1" s="64"/>
      <c r="KIN1" s="64"/>
      <c r="KIO1" s="64"/>
      <c r="KIP1" s="64"/>
      <c r="KIQ1" s="64"/>
      <c r="KIR1" s="64"/>
      <c r="KIS1" s="64"/>
      <c r="KIT1" s="64"/>
      <c r="KIU1" s="64"/>
      <c r="KIV1" s="64"/>
      <c r="KIW1" s="64"/>
      <c r="KIX1" s="64"/>
      <c r="KIY1" s="64"/>
      <c r="KIZ1" s="64"/>
      <c r="KJA1" s="64"/>
      <c r="KJB1" s="64"/>
      <c r="KJC1" s="64"/>
      <c r="KJD1" s="64"/>
      <c r="KJE1" s="64"/>
      <c r="KJF1" s="64"/>
      <c r="KJG1" s="64"/>
      <c r="KJH1" s="64"/>
      <c r="KJI1" s="64"/>
      <c r="KJJ1" s="64"/>
      <c r="KJK1" s="64"/>
      <c r="KJL1" s="64"/>
      <c r="KJM1" s="64"/>
      <c r="KJN1" s="64"/>
      <c r="KJO1" s="64"/>
      <c r="KJP1" s="64"/>
      <c r="KJQ1" s="64"/>
      <c r="KJR1" s="64"/>
      <c r="KJS1" s="64"/>
      <c r="KJT1" s="64"/>
      <c r="KJU1" s="64"/>
      <c r="KJV1" s="64"/>
      <c r="KJW1" s="64"/>
      <c r="KJX1" s="64"/>
      <c r="KJY1" s="64"/>
      <c r="KJZ1" s="64"/>
      <c r="KKA1" s="64"/>
      <c r="KKB1" s="64"/>
      <c r="KKC1" s="64"/>
      <c r="KKD1" s="64"/>
      <c r="KKE1" s="64"/>
      <c r="KKF1" s="64"/>
      <c r="KKG1" s="64"/>
      <c r="KKH1" s="64"/>
      <c r="KKI1" s="64"/>
      <c r="KKJ1" s="64"/>
      <c r="KKK1" s="64"/>
      <c r="KKL1" s="64"/>
      <c r="KKM1" s="64"/>
      <c r="KKN1" s="64"/>
      <c r="KKO1" s="64"/>
      <c r="KKP1" s="64"/>
      <c r="KKQ1" s="64"/>
      <c r="KKR1" s="64"/>
      <c r="KKS1" s="64"/>
      <c r="KKT1" s="64"/>
      <c r="KKU1" s="64"/>
      <c r="KKV1" s="64"/>
      <c r="KKW1" s="64"/>
      <c r="KKX1" s="64"/>
      <c r="KKY1" s="64"/>
      <c r="KKZ1" s="64"/>
      <c r="KLA1" s="64"/>
      <c r="KLB1" s="64"/>
      <c r="KLC1" s="64"/>
      <c r="KLD1" s="64"/>
      <c r="KLE1" s="64"/>
      <c r="KLF1" s="64"/>
      <c r="KLG1" s="64"/>
      <c r="KLH1" s="64"/>
      <c r="KLI1" s="64"/>
      <c r="KLJ1" s="64"/>
      <c r="KLK1" s="64"/>
      <c r="KLL1" s="64"/>
      <c r="KLM1" s="64"/>
      <c r="KLN1" s="64"/>
      <c r="KLO1" s="64"/>
      <c r="KLP1" s="64"/>
      <c r="KLQ1" s="64"/>
      <c r="KLR1" s="64"/>
      <c r="KLS1" s="64"/>
      <c r="KLT1" s="64"/>
      <c r="KLU1" s="64"/>
      <c r="KLV1" s="64"/>
      <c r="KLW1" s="64"/>
      <c r="KLX1" s="64"/>
      <c r="KLY1" s="64"/>
      <c r="KLZ1" s="64"/>
      <c r="KMA1" s="64"/>
      <c r="KMB1" s="64"/>
      <c r="KMC1" s="64"/>
      <c r="KMD1" s="64"/>
      <c r="KME1" s="64"/>
      <c r="KMF1" s="64"/>
      <c r="KMG1" s="64"/>
      <c r="KMH1" s="64"/>
      <c r="KMI1" s="64"/>
      <c r="KMJ1" s="64"/>
      <c r="KMK1" s="64"/>
      <c r="KML1" s="64"/>
      <c r="KMM1" s="64"/>
      <c r="KMN1" s="64"/>
      <c r="KMO1" s="64"/>
      <c r="KMP1" s="64"/>
      <c r="KMQ1" s="64"/>
      <c r="KMR1" s="64"/>
      <c r="KMS1" s="64"/>
      <c r="KMT1" s="64"/>
      <c r="KMU1" s="64"/>
      <c r="KMV1" s="64"/>
      <c r="KMW1" s="64"/>
      <c r="KMX1" s="64"/>
      <c r="KMY1" s="64"/>
      <c r="KMZ1" s="64"/>
      <c r="KNA1" s="64"/>
      <c r="KNB1" s="64"/>
      <c r="KNC1" s="64"/>
      <c r="KND1" s="64"/>
      <c r="KNE1" s="64"/>
      <c r="KNF1" s="64"/>
      <c r="KNG1" s="64"/>
      <c r="KNH1" s="64"/>
      <c r="KNI1" s="64"/>
      <c r="KNJ1" s="64"/>
      <c r="KNK1" s="64"/>
      <c r="KNL1" s="64"/>
      <c r="KNM1" s="64"/>
      <c r="KNN1" s="64"/>
      <c r="KNO1" s="64"/>
      <c r="KNP1" s="64"/>
      <c r="KNQ1" s="64"/>
      <c r="KNR1" s="64"/>
      <c r="KNS1" s="64"/>
      <c r="KNT1" s="64"/>
      <c r="KNU1" s="64"/>
      <c r="KNV1" s="64"/>
      <c r="KNW1" s="64"/>
      <c r="KNX1" s="64"/>
      <c r="KNY1" s="64"/>
      <c r="KNZ1" s="64"/>
      <c r="KOA1" s="64"/>
      <c r="KOB1" s="64"/>
      <c r="KOC1" s="64"/>
      <c r="KOD1" s="64"/>
      <c r="KOE1" s="64"/>
      <c r="KOF1" s="64"/>
      <c r="KOG1" s="64"/>
      <c r="KOH1" s="64"/>
      <c r="KOI1" s="64"/>
      <c r="KOJ1" s="64"/>
      <c r="KOK1" s="64"/>
      <c r="KOL1" s="64"/>
      <c r="KOM1" s="64"/>
      <c r="KON1" s="64"/>
      <c r="KOO1" s="64"/>
      <c r="KOP1" s="64"/>
      <c r="KOQ1" s="64"/>
      <c r="KOR1" s="64"/>
      <c r="KOS1" s="64"/>
      <c r="KOT1" s="64"/>
      <c r="KOU1" s="64"/>
      <c r="KOV1" s="64"/>
      <c r="KOW1" s="64"/>
      <c r="KOX1" s="64"/>
      <c r="KOY1" s="64"/>
      <c r="KOZ1" s="64"/>
      <c r="KPA1" s="64"/>
      <c r="KPB1" s="64"/>
      <c r="KPC1" s="64"/>
      <c r="KPD1" s="64"/>
      <c r="KPE1" s="64"/>
      <c r="KPF1" s="64"/>
      <c r="KPG1" s="64"/>
      <c r="KPH1" s="64"/>
      <c r="KPI1" s="64"/>
      <c r="KPJ1" s="64"/>
      <c r="KPK1" s="64"/>
      <c r="KPL1" s="64"/>
      <c r="KPM1" s="64"/>
      <c r="KPN1" s="64"/>
      <c r="KPO1" s="64"/>
      <c r="KPP1" s="64"/>
      <c r="KPQ1" s="64"/>
      <c r="KPR1" s="64"/>
      <c r="KPS1" s="64"/>
      <c r="KPT1" s="64"/>
      <c r="KPU1" s="64"/>
      <c r="KPV1" s="64"/>
      <c r="KPW1" s="64"/>
      <c r="KPX1" s="64"/>
      <c r="KPY1" s="64"/>
      <c r="KPZ1" s="64"/>
      <c r="KQA1" s="64"/>
      <c r="KQB1" s="64"/>
      <c r="KQC1" s="64"/>
      <c r="KQD1" s="64"/>
      <c r="KQE1" s="64"/>
      <c r="KQF1" s="64"/>
      <c r="KQG1" s="64"/>
      <c r="KQH1" s="64"/>
      <c r="KQI1" s="64"/>
      <c r="KQJ1" s="64"/>
      <c r="KQK1" s="64"/>
      <c r="KQL1" s="64"/>
      <c r="KQM1" s="64"/>
      <c r="KQN1" s="64"/>
      <c r="KQO1" s="64"/>
      <c r="KQP1" s="64"/>
      <c r="KQQ1" s="64"/>
      <c r="KQR1" s="64"/>
      <c r="KQS1" s="64"/>
      <c r="KQT1" s="64"/>
      <c r="KQU1" s="64"/>
      <c r="KQV1" s="64"/>
      <c r="KQW1" s="64"/>
      <c r="KQX1" s="64"/>
      <c r="KQY1" s="64"/>
      <c r="KQZ1" s="64"/>
      <c r="KRA1" s="64"/>
      <c r="KRB1" s="64"/>
      <c r="KRC1" s="64"/>
      <c r="KRD1" s="64"/>
      <c r="KRE1" s="64"/>
      <c r="KRF1" s="64"/>
      <c r="KRG1" s="64"/>
      <c r="KRH1" s="64"/>
      <c r="KRI1" s="64"/>
      <c r="KRJ1" s="64"/>
      <c r="KRK1" s="64"/>
      <c r="KRL1" s="64"/>
      <c r="KRM1" s="64"/>
      <c r="KRN1" s="64"/>
      <c r="KRO1" s="64"/>
      <c r="KRP1" s="64"/>
      <c r="KRQ1" s="64"/>
      <c r="KRR1" s="64"/>
      <c r="KRS1" s="64"/>
      <c r="KRT1" s="64"/>
      <c r="KRU1" s="64"/>
      <c r="KRV1" s="64"/>
      <c r="KRW1" s="64"/>
      <c r="KRX1" s="64"/>
      <c r="KRY1" s="64"/>
      <c r="KRZ1" s="64"/>
      <c r="KSA1" s="64"/>
      <c r="KSB1" s="64"/>
      <c r="KSC1" s="64"/>
      <c r="KSD1" s="64"/>
      <c r="KSE1" s="64"/>
      <c r="KSF1" s="64"/>
      <c r="KSG1" s="64"/>
      <c r="KSH1" s="64"/>
      <c r="KSI1" s="64"/>
      <c r="KSJ1" s="64"/>
      <c r="KSK1" s="64"/>
      <c r="KSL1" s="64"/>
      <c r="KSM1" s="64"/>
      <c r="KSN1" s="64"/>
      <c r="KSO1" s="64"/>
      <c r="KSP1" s="64"/>
      <c r="KSQ1" s="64"/>
      <c r="KSR1" s="64"/>
      <c r="KSS1" s="64"/>
      <c r="KST1" s="64"/>
      <c r="KSU1" s="64"/>
      <c r="KSV1" s="64"/>
      <c r="KSW1" s="64"/>
      <c r="KSX1" s="64"/>
      <c r="KSY1" s="64"/>
      <c r="KSZ1" s="64"/>
      <c r="KTA1" s="64"/>
      <c r="KTB1" s="64"/>
      <c r="KTC1" s="64"/>
      <c r="KTD1" s="64"/>
      <c r="KTE1" s="64"/>
      <c r="KTF1" s="64"/>
      <c r="KTG1" s="64"/>
      <c r="KTH1" s="64"/>
      <c r="KTI1" s="64"/>
      <c r="KTJ1" s="64"/>
      <c r="KTK1" s="64"/>
      <c r="KTL1" s="64"/>
      <c r="KTM1" s="64"/>
      <c r="KTN1" s="64"/>
      <c r="KTO1" s="64"/>
      <c r="KTP1" s="64"/>
      <c r="KTQ1" s="64"/>
      <c r="KTR1" s="64"/>
      <c r="KTS1" s="64"/>
      <c r="KTT1" s="64"/>
      <c r="KTU1" s="64"/>
      <c r="KTV1" s="64"/>
      <c r="KTW1" s="64"/>
      <c r="KTX1" s="64"/>
      <c r="KTY1" s="64"/>
      <c r="KTZ1" s="64"/>
      <c r="KUA1" s="64"/>
      <c r="KUB1" s="64"/>
      <c r="KUC1" s="64"/>
      <c r="KUD1" s="64"/>
      <c r="KUE1" s="64"/>
      <c r="KUF1" s="64"/>
      <c r="KUG1" s="64"/>
      <c r="KUH1" s="64"/>
      <c r="KUI1" s="64"/>
      <c r="KUJ1" s="64"/>
      <c r="KUK1" s="64"/>
      <c r="KUL1" s="64"/>
      <c r="KUM1" s="64"/>
      <c r="KUN1" s="64"/>
      <c r="KUO1" s="64"/>
      <c r="KUP1" s="64"/>
      <c r="KUQ1" s="64"/>
      <c r="KUR1" s="64"/>
      <c r="KUS1" s="64"/>
      <c r="KUT1" s="64"/>
      <c r="KUU1" s="64"/>
      <c r="KUV1" s="64"/>
      <c r="KUW1" s="64"/>
      <c r="KUX1" s="64"/>
      <c r="KUY1" s="64"/>
      <c r="KUZ1" s="64"/>
      <c r="KVA1" s="64"/>
      <c r="KVB1" s="64"/>
      <c r="KVC1" s="64"/>
      <c r="KVD1" s="64"/>
      <c r="KVE1" s="64"/>
      <c r="KVF1" s="64"/>
      <c r="KVG1" s="64"/>
      <c r="KVH1" s="64"/>
      <c r="KVI1" s="64"/>
      <c r="KVJ1" s="64"/>
      <c r="KVK1" s="64"/>
      <c r="KVL1" s="64"/>
      <c r="KVM1" s="64"/>
      <c r="KVN1" s="64"/>
      <c r="KVO1" s="64"/>
      <c r="KVP1" s="64"/>
      <c r="KVQ1" s="64"/>
      <c r="KVR1" s="64"/>
      <c r="KVS1" s="64"/>
      <c r="KVT1" s="64"/>
      <c r="KVU1" s="64"/>
      <c r="KVV1" s="64"/>
      <c r="KVW1" s="64"/>
      <c r="KVX1" s="64"/>
      <c r="KVY1" s="64"/>
      <c r="KVZ1" s="64"/>
      <c r="KWA1" s="64"/>
      <c r="KWB1" s="64"/>
      <c r="KWC1" s="64"/>
      <c r="KWD1" s="64"/>
      <c r="KWE1" s="64"/>
      <c r="KWF1" s="64"/>
      <c r="KWG1" s="64"/>
      <c r="KWH1" s="64"/>
      <c r="KWI1" s="64"/>
      <c r="KWJ1" s="64"/>
      <c r="KWK1" s="64"/>
      <c r="KWL1" s="64"/>
      <c r="KWM1" s="64"/>
      <c r="KWN1" s="64"/>
      <c r="KWO1" s="64"/>
      <c r="KWP1" s="64"/>
      <c r="KWQ1" s="64"/>
      <c r="KWR1" s="64"/>
      <c r="KWS1" s="64"/>
      <c r="KWT1" s="64"/>
      <c r="KWU1" s="64"/>
      <c r="KWV1" s="64"/>
      <c r="KWW1" s="64"/>
      <c r="KWX1" s="64"/>
      <c r="KWY1" s="64"/>
      <c r="KWZ1" s="64"/>
      <c r="KXA1" s="64"/>
      <c r="KXB1" s="64"/>
      <c r="KXC1" s="64"/>
      <c r="KXD1" s="64"/>
      <c r="KXE1" s="64"/>
      <c r="KXF1" s="64"/>
      <c r="KXG1" s="64"/>
      <c r="KXH1" s="64"/>
      <c r="KXI1" s="64"/>
      <c r="KXJ1" s="64"/>
      <c r="KXK1" s="64"/>
      <c r="KXL1" s="64"/>
      <c r="KXM1" s="64"/>
      <c r="KXN1" s="64"/>
      <c r="KXO1" s="64"/>
      <c r="KXP1" s="64"/>
      <c r="KXQ1" s="64"/>
      <c r="KXR1" s="64"/>
      <c r="KXS1" s="64"/>
      <c r="KXT1" s="64"/>
      <c r="KXU1" s="64"/>
      <c r="KXV1" s="64"/>
      <c r="KXW1" s="64"/>
      <c r="KXX1" s="64"/>
      <c r="KXY1" s="64"/>
      <c r="KXZ1" s="64"/>
      <c r="KYA1" s="64"/>
      <c r="KYB1" s="64"/>
      <c r="KYC1" s="64"/>
      <c r="KYD1" s="64"/>
      <c r="KYE1" s="64"/>
      <c r="KYF1" s="64"/>
      <c r="KYG1" s="64"/>
      <c r="KYH1" s="64"/>
      <c r="KYI1" s="64"/>
      <c r="KYJ1" s="64"/>
      <c r="KYK1" s="64"/>
      <c r="KYL1" s="64"/>
      <c r="KYM1" s="64"/>
      <c r="KYN1" s="64"/>
      <c r="KYO1" s="64"/>
      <c r="KYP1" s="64"/>
      <c r="KYQ1" s="64"/>
      <c r="KYR1" s="64"/>
      <c r="KYS1" s="64"/>
      <c r="KYT1" s="64"/>
      <c r="KYU1" s="64"/>
      <c r="KYV1" s="64"/>
      <c r="KYW1" s="64"/>
      <c r="KYX1" s="64"/>
      <c r="KYY1" s="64"/>
      <c r="KYZ1" s="64"/>
      <c r="KZA1" s="64"/>
      <c r="KZB1" s="64"/>
      <c r="KZC1" s="64"/>
      <c r="KZD1" s="64"/>
      <c r="KZE1" s="64"/>
      <c r="KZF1" s="64"/>
      <c r="KZG1" s="64"/>
      <c r="KZH1" s="64"/>
      <c r="KZI1" s="64"/>
      <c r="KZJ1" s="64"/>
      <c r="KZK1" s="64"/>
      <c r="KZL1" s="64"/>
      <c r="KZM1" s="64"/>
      <c r="KZN1" s="64"/>
      <c r="KZO1" s="64"/>
      <c r="KZP1" s="64"/>
      <c r="KZQ1" s="64"/>
      <c r="KZR1" s="64"/>
      <c r="KZS1" s="64"/>
      <c r="KZT1" s="64"/>
      <c r="KZU1" s="64"/>
      <c r="KZV1" s="64"/>
      <c r="KZW1" s="64"/>
      <c r="KZX1" s="64"/>
      <c r="KZY1" s="64"/>
      <c r="KZZ1" s="64"/>
      <c r="LAA1" s="64"/>
      <c r="LAB1" s="64"/>
      <c r="LAC1" s="64"/>
      <c r="LAD1" s="64"/>
      <c r="LAE1" s="64"/>
      <c r="LAF1" s="64"/>
      <c r="LAG1" s="64"/>
      <c r="LAH1" s="64"/>
      <c r="LAI1" s="64"/>
      <c r="LAJ1" s="64"/>
      <c r="LAK1" s="64"/>
      <c r="LAL1" s="64"/>
      <c r="LAM1" s="64"/>
      <c r="LAN1" s="64"/>
      <c r="LAO1" s="64"/>
      <c r="LAP1" s="64"/>
      <c r="LAQ1" s="64"/>
      <c r="LAR1" s="64"/>
      <c r="LAS1" s="64"/>
      <c r="LAT1" s="64"/>
      <c r="LAU1" s="64"/>
      <c r="LAV1" s="64"/>
      <c r="LAW1" s="64"/>
      <c r="LAX1" s="64"/>
      <c r="LAY1" s="64"/>
      <c r="LAZ1" s="64"/>
      <c r="LBA1" s="64"/>
      <c r="LBB1" s="64"/>
      <c r="LBC1" s="64"/>
      <c r="LBD1" s="64"/>
      <c r="LBE1" s="64"/>
      <c r="LBF1" s="64"/>
      <c r="LBG1" s="64"/>
      <c r="LBH1" s="64"/>
      <c r="LBI1" s="64"/>
      <c r="LBJ1" s="64"/>
      <c r="LBK1" s="64"/>
      <c r="LBL1" s="64"/>
      <c r="LBM1" s="64"/>
      <c r="LBN1" s="64"/>
      <c r="LBO1" s="64"/>
      <c r="LBP1" s="64"/>
      <c r="LBQ1" s="64"/>
      <c r="LBR1" s="64"/>
      <c r="LBS1" s="64"/>
      <c r="LBT1" s="64"/>
      <c r="LBU1" s="64"/>
      <c r="LBV1" s="64"/>
      <c r="LBW1" s="64"/>
      <c r="LBX1" s="64"/>
      <c r="LBY1" s="64"/>
      <c r="LBZ1" s="64"/>
      <c r="LCA1" s="64"/>
      <c r="LCB1" s="64"/>
      <c r="LCC1" s="64"/>
      <c r="LCD1" s="64"/>
      <c r="LCE1" s="64"/>
      <c r="LCF1" s="64"/>
      <c r="LCG1" s="64"/>
      <c r="LCH1" s="64"/>
      <c r="LCI1" s="64"/>
      <c r="LCJ1" s="64"/>
      <c r="LCK1" s="64"/>
      <c r="LCL1" s="64"/>
      <c r="LCM1" s="64"/>
      <c r="LCN1" s="64"/>
      <c r="LCO1" s="64"/>
      <c r="LCP1" s="64"/>
      <c r="LCQ1" s="64"/>
      <c r="LCR1" s="64"/>
      <c r="LCS1" s="64"/>
      <c r="LCT1" s="64"/>
      <c r="LCU1" s="64"/>
      <c r="LCV1" s="64"/>
      <c r="LCW1" s="64"/>
      <c r="LCX1" s="64"/>
      <c r="LCY1" s="64"/>
      <c r="LCZ1" s="64"/>
      <c r="LDA1" s="64"/>
      <c r="LDB1" s="64"/>
      <c r="LDC1" s="64"/>
      <c r="LDD1" s="64"/>
      <c r="LDE1" s="64"/>
      <c r="LDF1" s="64"/>
      <c r="LDG1" s="64"/>
      <c r="LDH1" s="64"/>
      <c r="LDI1" s="64"/>
      <c r="LDJ1" s="64"/>
      <c r="LDK1" s="64"/>
      <c r="LDL1" s="64"/>
      <c r="LDM1" s="64"/>
      <c r="LDN1" s="64"/>
      <c r="LDO1" s="64"/>
      <c r="LDP1" s="64"/>
      <c r="LDQ1" s="64"/>
      <c r="LDR1" s="64"/>
      <c r="LDS1" s="64"/>
      <c r="LDT1" s="64"/>
      <c r="LDU1" s="64"/>
      <c r="LDV1" s="64"/>
      <c r="LDW1" s="64"/>
      <c r="LDX1" s="64"/>
      <c r="LDY1" s="64"/>
      <c r="LDZ1" s="64"/>
      <c r="LEA1" s="64"/>
      <c r="LEB1" s="64"/>
      <c r="LEC1" s="64"/>
      <c r="LED1" s="64"/>
      <c r="LEE1" s="64"/>
      <c r="LEF1" s="64"/>
      <c r="LEG1" s="64"/>
      <c r="LEH1" s="64"/>
      <c r="LEI1" s="64"/>
      <c r="LEJ1" s="64"/>
      <c r="LEK1" s="64"/>
      <c r="LEL1" s="64"/>
      <c r="LEM1" s="64"/>
      <c r="LEN1" s="64"/>
      <c r="LEO1" s="64"/>
      <c r="LEP1" s="64"/>
      <c r="LEQ1" s="64"/>
      <c r="LER1" s="64"/>
      <c r="LES1" s="64"/>
      <c r="LET1" s="64"/>
      <c r="LEU1" s="64"/>
      <c r="LEV1" s="64"/>
      <c r="LEW1" s="64"/>
      <c r="LEX1" s="64"/>
      <c r="LEY1" s="64"/>
      <c r="LEZ1" s="64"/>
      <c r="LFA1" s="64"/>
      <c r="LFB1" s="64"/>
      <c r="LFC1" s="64"/>
      <c r="LFD1" s="64"/>
      <c r="LFE1" s="64"/>
      <c r="LFF1" s="64"/>
      <c r="LFG1" s="64"/>
      <c r="LFH1" s="64"/>
      <c r="LFI1" s="64"/>
      <c r="LFJ1" s="64"/>
      <c r="LFK1" s="64"/>
      <c r="LFL1" s="64"/>
      <c r="LFM1" s="64"/>
      <c r="LFN1" s="64"/>
      <c r="LFO1" s="64"/>
      <c r="LFP1" s="64"/>
      <c r="LFQ1" s="64"/>
      <c r="LFR1" s="64"/>
      <c r="LFS1" s="64"/>
      <c r="LFT1" s="64"/>
      <c r="LFU1" s="64"/>
      <c r="LFV1" s="64"/>
      <c r="LFW1" s="64"/>
      <c r="LFX1" s="64"/>
      <c r="LFY1" s="64"/>
      <c r="LFZ1" s="64"/>
      <c r="LGA1" s="64"/>
      <c r="LGB1" s="64"/>
      <c r="LGC1" s="64"/>
      <c r="LGD1" s="64"/>
      <c r="LGE1" s="64"/>
      <c r="LGF1" s="64"/>
      <c r="LGG1" s="64"/>
      <c r="LGH1" s="64"/>
      <c r="LGI1" s="64"/>
      <c r="LGJ1" s="64"/>
      <c r="LGK1" s="64"/>
      <c r="LGL1" s="64"/>
      <c r="LGM1" s="64"/>
      <c r="LGN1" s="64"/>
      <c r="LGO1" s="64"/>
      <c r="LGP1" s="64"/>
      <c r="LGQ1" s="64"/>
      <c r="LGR1" s="64"/>
      <c r="LGS1" s="64"/>
      <c r="LGT1" s="64"/>
      <c r="LGU1" s="64"/>
      <c r="LGV1" s="64"/>
      <c r="LGW1" s="64"/>
      <c r="LGX1" s="64"/>
      <c r="LGY1" s="64"/>
      <c r="LGZ1" s="64"/>
      <c r="LHA1" s="64"/>
      <c r="LHB1" s="64"/>
      <c r="LHC1" s="64"/>
      <c r="LHD1" s="64"/>
      <c r="LHE1" s="64"/>
      <c r="LHF1" s="64"/>
      <c r="LHG1" s="64"/>
      <c r="LHH1" s="64"/>
      <c r="LHI1" s="64"/>
      <c r="LHJ1" s="64"/>
      <c r="LHK1" s="64"/>
      <c r="LHL1" s="64"/>
      <c r="LHM1" s="64"/>
      <c r="LHN1" s="64"/>
      <c r="LHO1" s="64"/>
      <c r="LHP1" s="64"/>
      <c r="LHQ1" s="64"/>
      <c r="LHR1" s="64"/>
      <c r="LHS1" s="64"/>
      <c r="LHT1" s="64"/>
      <c r="LHU1" s="64"/>
      <c r="LHV1" s="64"/>
      <c r="LHW1" s="64"/>
      <c r="LHX1" s="64"/>
      <c r="LHY1" s="64"/>
      <c r="LHZ1" s="64"/>
      <c r="LIA1" s="64"/>
      <c r="LIB1" s="64"/>
      <c r="LIC1" s="64"/>
      <c r="LID1" s="64"/>
      <c r="LIE1" s="64"/>
      <c r="LIF1" s="64"/>
      <c r="LIG1" s="64"/>
      <c r="LIH1" s="64"/>
      <c r="LII1" s="64"/>
      <c r="LIJ1" s="64"/>
      <c r="LIK1" s="64"/>
      <c r="LIL1" s="64"/>
      <c r="LIM1" s="64"/>
      <c r="LIN1" s="64"/>
      <c r="LIO1" s="64"/>
      <c r="LIP1" s="64"/>
      <c r="LIQ1" s="64"/>
      <c r="LIR1" s="64"/>
      <c r="LIS1" s="64"/>
      <c r="LIT1" s="64"/>
      <c r="LIU1" s="64"/>
      <c r="LIV1" s="64"/>
      <c r="LIW1" s="64"/>
      <c r="LIX1" s="64"/>
      <c r="LIY1" s="64"/>
      <c r="LIZ1" s="64"/>
      <c r="LJA1" s="64"/>
      <c r="LJB1" s="64"/>
      <c r="LJC1" s="64"/>
      <c r="LJD1" s="64"/>
      <c r="LJE1" s="64"/>
      <c r="LJF1" s="64"/>
      <c r="LJG1" s="64"/>
      <c r="LJH1" s="64"/>
      <c r="LJI1" s="64"/>
      <c r="LJJ1" s="64"/>
      <c r="LJK1" s="64"/>
      <c r="LJL1" s="64"/>
      <c r="LJM1" s="64"/>
      <c r="LJN1" s="64"/>
      <c r="LJO1" s="64"/>
      <c r="LJP1" s="64"/>
      <c r="LJQ1" s="64"/>
      <c r="LJR1" s="64"/>
      <c r="LJS1" s="64"/>
      <c r="LJT1" s="64"/>
      <c r="LJU1" s="64"/>
      <c r="LJV1" s="64"/>
      <c r="LJW1" s="64"/>
      <c r="LJX1" s="64"/>
      <c r="LJY1" s="64"/>
      <c r="LJZ1" s="64"/>
      <c r="LKA1" s="64"/>
      <c r="LKB1" s="64"/>
      <c r="LKC1" s="64"/>
      <c r="LKD1" s="64"/>
      <c r="LKE1" s="64"/>
      <c r="LKF1" s="64"/>
      <c r="LKG1" s="64"/>
      <c r="LKH1" s="64"/>
      <c r="LKI1" s="64"/>
      <c r="LKJ1" s="64"/>
      <c r="LKK1" s="64"/>
      <c r="LKL1" s="64"/>
      <c r="LKM1" s="64"/>
      <c r="LKN1" s="64"/>
      <c r="LKO1" s="64"/>
      <c r="LKP1" s="64"/>
      <c r="LKQ1" s="64"/>
      <c r="LKR1" s="64"/>
      <c r="LKS1" s="64"/>
      <c r="LKT1" s="64"/>
      <c r="LKU1" s="64"/>
      <c r="LKV1" s="64"/>
      <c r="LKW1" s="64"/>
      <c r="LKX1" s="64"/>
      <c r="LKY1" s="64"/>
      <c r="LKZ1" s="64"/>
      <c r="LLA1" s="64"/>
      <c r="LLB1" s="64"/>
      <c r="LLC1" s="64"/>
      <c r="LLD1" s="64"/>
      <c r="LLE1" s="64"/>
      <c r="LLF1" s="64"/>
      <c r="LLG1" s="64"/>
      <c r="LLH1" s="64"/>
      <c r="LLI1" s="64"/>
      <c r="LLJ1" s="64"/>
      <c r="LLK1" s="64"/>
      <c r="LLL1" s="64"/>
      <c r="LLM1" s="64"/>
      <c r="LLN1" s="64"/>
      <c r="LLO1" s="64"/>
      <c r="LLP1" s="64"/>
      <c r="LLQ1" s="64"/>
      <c r="LLR1" s="64"/>
      <c r="LLS1" s="64"/>
      <c r="LLT1" s="64"/>
      <c r="LLU1" s="64"/>
      <c r="LLV1" s="64"/>
      <c r="LLW1" s="64"/>
      <c r="LLX1" s="64"/>
      <c r="LLY1" s="64"/>
      <c r="LLZ1" s="64"/>
      <c r="LMA1" s="64"/>
      <c r="LMB1" s="64"/>
      <c r="LMC1" s="64"/>
      <c r="LMD1" s="64"/>
      <c r="LME1" s="64"/>
      <c r="LMF1" s="64"/>
      <c r="LMG1" s="64"/>
      <c r="LMH1" s="64"/>
      <c r="LMI1" s="64"/>
      <c r="LMJ1" s="64"/>
      <c r="LMK1" s="64"/>
      <c r="LML1" s="64"/>
      <c r="LMM1" s="64"/>
      <c r="LMN1" s="64"/>
      <c r="LMO1" s="64"/>
      <c r="LMP1" s="64"/>
      <c r="LMQ1" s="64"/>
      <c r="LMR1" s="64"/>
      <c r="LMS1" s="64"/>
      <c r="LMT1" s="64"/>
      <c r="LMU1" s="64"/>
      <c r="LMV1" s="64"/>
      <c r="LMW1" s="64"/>
      <c r="LMX1" s="64"/>
      <c r="LMY1" s="64"/>
      <c r="LMZ1" s="64"/>
      <c r="LNA1" s="64"/>
      <c r="LNB1" s="64"/>
      <c r="LNC1" s="64"/>
      <c r="LND1" s="64"/>
      <c r="LNE1" s="64"/>
      <c r="LNF1" s="64"/>
      <c r="LNG1" s="64"/>
      <c r="LNH1" s="64"/>
      <c r="LNI1" s="64"/>
      <c r="LNJ1" s="64"/>
      <c r="LNK1" s="64"/>
      <c r="LNL1" s="64"/>
      <c r="LNM1" s="64"/>
      <c r="LNN1" s="64"/>
      <c r="LNO1" s="64"/>
      <c r="LNP1" s="64"/>
      <c r="LNQ1" s="64"/>
      <c r="LNR1" s="64"/>
      <c r="LNS1" s="64"/>
      <c r="LNT1" s="64"/>
      <c r="LNU1" s="64"/>
      <c r="LNV1" s="64"/>
      <c r="LNW1" s="64"/>
      <c r="LNX1" s="64"/>
      <c r="LNY1" s="64"/>
      <c r="LNZ1" s="64"/>
      <c r="LOA1" s="64"/>
      <c r="LOB1" s="64"/>
      <c r="LOC1" s="64"/>
      <c r="LOD1" s="64"/>
      <c r="LOE1" s="64"/>
      <c r="LOF1" s="64"/>
      <c r="LOG1" s="64"/>
      <c r="LOH1" s="64"/>
      <c r="LOI1" s="64"/>
      <c r="LOJ1" s="64"/>
      <c r="LOK1" s="64"/>
      <c r="LOL1" s="64"/>
      <c r="LOM1" s="64"/>
      <c r="LON1" s="64"/>
      <c r="LOO1" s="64"/>
      <c r="LOP1" s="64"/>
      <c r="LOQ1" s="64"/>
      <c r="LOR1" s="64"/>
      <c r="LOS1" s="64"/>
      <c r="LOT1" s="64"/>
      <c r="LOU1" s="64"/>
      <c r="LOV1" s="64"/>
      <c r="LOW1" s="64"/>
      <c r="LOX1" s="64"/>
      <c r="LOY1" s="64"/>
      <c r="LOZ1" s="64"/>
      <c r="LPA1" s="64"/>
      <c r="LPB1" s="64"/>
      <c r="LPC1" s="64"/>
      <c r="LPD1" s="64"/>
      <c r="LPE1" s="64"/>
      <c r="LPF1" s="64"/>
      <c r="LPG1" s="64"/>
      <c r="LPH1" s="64"/>
      <c r="LPI1" s="64"/>
      <c r="LPJ1" s="64"/>
      <c r="LPK1" s="64"/>
      <c r="LPL1" s="64"/>
      <c r="LPM1" s="64"/>
      <c r="LPN1" s="64"/>
      <c r="LPO1" s="64"/>
      <c r="LPP1" s="64"/>
      <c r="LPQ1" s="64"/>
      <c r="LPR1" s="64"/>
      <c r="LPS1" s="64"/>
      <c r="LPT1" s="64"/>
      <c r="LPU1" s="64"/>
      <c r="LPV1" s="64"/>
      <c r="LPW1" s="64"/>
      <c r="LPX1" s="64"/>
      <c r="LPY1" s="64"/>
      <c r="LPZ1" s="64"/>
      <c r="LQA1" s="64"/>
      <c r="LQB1" s="64"/>
      <c r="LQC1" s="64"/>
      <c r="LQD1" s="64"/>
      <c r="LQE1" s="64"/>
      <c r="LQF1" s="64"/>
      <c r="LQG1" s="64"/>
      <c r="LQH1" s="64"/>
      <c r="LQI1" s="64"/>
      <c r="LQJ1" s="64"/>
      <c r="LQK1" s="64"/>
      <c r="LQL1" s="64"/>
      <c r="LQM1" s="64"/>
      <c r="LQN1" s="64"/>
      <c r="LQO1" s="64"/>
      <c r="LQP1" s="64"/>
      <c r="LQQ1" s="64"/>
      <c r="LQR1" s="64"/>
      <c r="LQS1" s="64"/>
      <c r="LQT1" s="64"/>
      <c r="LQU1" s="64"/>
      <c r="LQV1" s="64"/>
      <c r="LQW1" s="64"/>
      <c r="LQX1" s="64"/>
      <c r="LQY1" s="64"/>
      <c r="LQZ1" s="64"/>
      <c r="LRA1" s="64"/>
      <c r="LRB1" s="64"/>
      <c r="LRC1" s="64"/>
      <c r="LRD1" s="64"/>
      <c r="LRE1" s="64"/>
      <c r="LRF1" s="64"/>
      <c r="LRG1" s="64"/>
      <c r="LRH1" s="64"/>
      <c r="LRI1" s="64"/>
      <c r="LRJ1" s="64"/>
      <c r="LRK1" s="64"/>
      <c r="LRL1" s="64"/>
      <c r="LRM1" s="64"/>
      <c r="LRN1" s="64"/>
      <c r="LRO1" s="64"/>
      <c r="LRP1" s="64"/>
      <c r="LRQ1" s="64"/>
      <c r="LRR1" s="64"/>
      <c r="LRS1" s="64"/>
      <c r="LRT1" s="64"/>
      <c r="LRU1" s="64"/>
      <c r="LRV1" s="64"/>
      <c r="LRW1" s="64"/>
      <c r="LRX1" s="64"/>
      <c r="LRY1" s="64"/>
      <c r="LRZ1" s="64"/>
      <c r="LSA1" s="64"/>
      <c r="LSB1" s="64"/>
      <c r="LSC1" s="64"/>
      <c r="LSD1" s="64"/>
      <c r="LSE1" s="64"/>
      <c r="LSF1" s="64"/>
      <c r="LSG1" s="64"/>
      <c r="LSH1" s="64"/>
      <c r="LSI1" s="64"/>
      <c r="LSJ1" s="64"/>
      <c r="LSK1" s="64"/>
      <c r="LSL1" s="64"/>
      <c r="LSM1" s="64"/>
      <c r="LSN1" s="64"/>
      <c r="LSO1" s="64"/>
      <c r="LSP1" s="64"/>
      <c r="LSQ1" s="64"/>
      <c r="LSR1" s="64"/>
      <c r="LSS1" s="64"/>
      <c r="LST1" s="64"/>
      <c r="LSU1" s="64"/>
      <c r="LSV1" s="64"/>
      <c r="LSW1" s="64"/>
      <c r="LSX1" s="64"/>
      <c r="LSY1" s="64"/>
      <c r="LSZ1" s="64"/>
      <c r="LTA1" s="64"/>
      <c r="LTB1" s="64"/>
      <c r="LTC1" s="64"/>
      <c r="LTD1" s="64"/>
      <c r="LTE1" s="64"/>
      <c r="LTF1" s="64"/>
      <c r="LTG1" s="64"/>
      <c r="LTH1" s="64"/>
      <c r="LTI1" s="64"/>
      <c r="LTJ1" s="64"/>
      <c r="LTK1" s="64"/>
      <c r="LTL1" s="64"/>
      <c r="LTM1" s="64"/>
      <c r="LTN1" s="64"/>
      <c r="LTO1" s="64"/>
      <c r="LTP1" s="64"/>
      <c r="LTQ1" s="64"/>
      <c r="LTR1" s="64"/>
      <c r="LTS1" s="64"/>
      <c r="LTT1" s="64"/>
      <c r="LTU1" s="64"/>
      <c r="LTV1" s="64"/>
      <c r="LTW1" s="64"/>
      <c r="LTX1" s="64"/>
      <c r="LTY1" s="64"/>
      <c r="LTZ1" s="64"/>
      <c r="LUA1" s="64"/>
      <c r="LUB1" s="64"/>
      <c r="LUC1" s="64"/>
      <c r="LUD1" s="64"/>
      <c r="LUE1" s="64"/>
      <c r="LUF1" s="64"/>
      <c r="LUG1" s="64"/>
      <c r="LUH1" s="64"/>
      <c r="LUI1" s="64"/>
      <c r="LUJ1" s="64"/>
      <c r="LUK1" s="64"/>
      <c r="LUL1" s="64"/>
      <c r="LUM1" s="64"/>
      <c r="LUN1" s="64"/>
      <c r="LUO1" s="64"/>
      <c r="LUP1" s="64"/>
      <c r="LUQ1" s="64"/>
      <c r="LUR1" s="64"/>
      <c r="LUS1" s="64"/>
      <c r="LUT1" s="64"/>
      <c r="LUU1" s="64"/>
      <c r="LUV1" s="64"/>
      <c r="LUW1" s="64"/>
      <c r="LUX1" s="64"/>
      <c r="LUY1" s="64"/>
      <c r="LUZ1" s="64"/>
      <c r="LVA1" s="64"/>
      <c r="LVB1" s="64"/>
      <c r="LVC1" s="64"/>
      <c r="LVD1" s="64"/>
      <c r="LVE1" s="64"/>
      <c r="LVF1" s="64"/>
      <c r="LVG1" s="64"/>
      <c r="LVH1" s="64"/>
      <c r="LVI1" s="64"/>
      <c r="LVJ1" s="64"/>
      <c r="LVK1" s="64"/>
      <c r="LVL1" s="64"/>
      <c r="LVM1" s="64"/>
      <c r="LVN1" s="64"/>
      <c r="LVO1" s="64"/>
      <c r="LVP1" s="64"/>
      <c r="LVQ1" s="64"/>
      <c r="LVR1" s="64"/>
      <c r="LVS1" s="64"/>
      <c r="LVT1" s="64"/>
      <c r="LVU1" s="64"/>
      <c r="LVV1" s="64"/>
      <c r="LVW1" s="64"/>
      <c r="LVX1" s="64"/>
      <c r="LVY1" s="64"/>
      <c r="LVZ1" s="64"/>
      <c r="LWA1" s="64"/>
      <c r="LWB1" s="64"/>
      <c r="LWC1" s="64"/>
      <c r="LWD1" s="64"/>
      <c r="LWE1" s="64"/>
      <c r="LWF1" s="64"/>
      <c r="LWG1" s="64"/>
      <c r="LWH1" s="64"/>
      <c r="LWI1" s="64"/>
      <c r="LWJ1" s="64"/>
      <c r="LWK1" s="64"/>
      <c r="LWL1" s="64"/>
      <c r="LWM1" s="64"/>
      <c r="LWN1" s="64"/>
      <c r="LWO1" s="64"/>
      <c r="LWP1" s="64"/>
      <c r="LWQ1" s="64"/>
      <c r="LWR1" s="64"/>
      <c r="LWS1" s="64"/>
      <c r="LWT1" s="64"/>
      <c r="LWU1" s="64"/>
      <c r="LWV1" s="64"/>
      <c r="LWW1" s="64"/>
      <c r="LWX1" s="64"/>
      <c r="LWY1" s="64"/>
      <c r="LWZ1" s="64"/>
      <c r="LXA1" s="64"/>
      <c r="LXB1" s="64"/>
      <c r="LXC1" s="64"/>
      <c r="LXD1" s="64"/>
      <c r="LXE1" s="64"/>
      <c r="LXF1" s="64"/>
      <c r="LXG1" s="64"/>
      <c r="LXH1" s="64"/>
      <c r="LXI1" s="64"/>
      <c r="LXJ1" s="64"/>
      <c r="LXK1" s="64"/>
      <c r="LXL1" s="64"/>
      <c r="LXM1" s="64"/>
      <c r="LXN1" s="64"/>
      <c r="LXO1" s="64"/>
      <c r="LXP1" s="64"/>
      <c r="LXQ1" s="64"/>
      <c r="LXR1" s="64"/>
      <c r="LXS1" s="64"/>
      <c r="LXT1" s="64"/>
      <c r="LXU1" s="64"/>
      <c r="LXV1" s="64"/>
      <c r="LXW1" s="64"/>
      <c r="LXX1" s="64"/>
      <c r="LXY1" s="64"/>
      <c r="LXZ1" s="64"/>
      <c r="LYA1" s="64"/>
      <c r="LYB1" s="64"/>
      <c r="LYC1" s="64"/>
      <c r="LYD1" s="64"/>
      <c r="LYE1" s="64"/>
      <c r="LYF1" s="64"/>
      <c r="LYG1" s="64"/>
      <c r="LYH1" s="64"/>
      <c r="LYI1" s="64"/>
      <c r="LYJ1" s="64"/>
      <c r="LYK1" s="64"/>
      <c r="LYL1" s="64"/>
      <c r="LYM1" s="64"/>
      <c r="LYN1" s="64"/>
      <c r="LYO1" s="64"/>
      <c r="LYP1" s="64"/>
      <c r="LYQ1" s="64"/>
      <c r="LYR1" s="64"/>
      <c r="LYS1" s="64"/>
      <c r="LYT1" s="64"/>
      <c r="LYU1" s="64"/>
      <c r="LYV1" s="64"/>
      <c r="LYW1" s="64"/>
      <c r="LYX1" s="64"/>
      <c r="LYY1" s="64"/>
      <c r="LYZ1" s="64"/>
      <c r="LZA1" s="64"/>
      <c r="LZB1" s="64"/>
      <c r="LZC1" s="64"/>
      <c r="LZD1" s="64"/>
      <c r="LZE1" s="64"/>
      <c r="LZF1" s="64"/>
      <c r="LZG1" s="64"/>
      <c r="LZH1" s="64"/>
      <c r="LZI1" s="64"/>
      <c r="LZJ1" s="64"/>
      <c r="LZK1" s="64"/>
      <c r="LZL1" s="64"/>
      <c r="LZM1" s="64"/>
      <c r="LZN1" s="64"/>
      <c r="LZO1" s="64"/>
      <c r="LZP1" s="64"/>
      <c r="LZQ1" s="64"/>
      <c r="LZR1" s="64"/>
      <c r="LZS1" s="64"/>
      <c r="LZT1" s="64"/>
      <c r="LZU1" s="64"/>
      <c r="LZV1" s="64"/>
      <c r="LZW1" s="64"/>
      <c r="LZX1" s="64"/>
      <c r="LZY1" s="64"/>
      <c r="LZZ1" s="64"/>
      <c r="MAA1" s="64"/>
      <c r="MAB1" s="64"/>
      <c r="MAC1" s="64"/>
      <c r="MAD1" s="64"/>
      <c r="MAE1" s="64"/>
      <c r="MAF1" s="64"/>
      <c r="MAG1" s="64"/>
      <c r="MAH1" s="64"/>
      <c r="MAI1" s="64"/>
      <c r="MAJ1" s="64"/>
      <c r="MAK1" s="64"/>
      <c r="MAL1" s="64"/>
      <c r="MAM1" s="64"/>
      <c r="MAN1" s="64"/>
      <c r="MAO1" s="64"/>
      <c r="MAP1" s="64"/>
      <c r="MAQ1" s="64"/>
      <c r="MAR1" s="64"/>
      <c r="MAS1" s="64"/>
      <c r="MAT1" s="64"/>
      <c r="MAU1" s="64"/>
      <c r="MAV1" s="64"/>
      <c r="MAW1" s="64"/>
      <c r="MAX1" s="64"/>
      <c r="MAY1" s="64"/>
      <c r="MAZ1" s="64"/>
      <c r="MBA1" s="64"/>
      <c r="MBB1" s="64"/>
      <c r="MBC1" s="64"/>
      <c r="MBD1" s="64"/>
      <c r="MBE1" s="64"/>
      <c r="MBF1" s="64"/>
      <c r="MBG1" s="64"/>
      <c r="MBH1" s="64"/>
      <c r="MBI1" s="64"/>
      <c r="MBJ1" s="64"/>
      <c r="MBK1" s="64"/>
      <c r="MBL1" s="64"/>
      <c r="MBM1" s="64"/>
      <c r="MBN1" s="64"/>
      <c r="MBO1" s="64"/>
      <c r="MBP1" s="64"/>
      <c r="MBQ1" s="64"/>
      <c r="MBR1" s="64"/>
      <c r="MBS1" s="64"/>
      <c r="MBT1" s="64"/>
      <c r="MBU1" s="64"/>
      <c r="MBV1" s="64"/>
      <c r="MBW1" s="64"/>
      <c r="MBX1" s="64"/>
      <c r="MBY1" s="64"/>
      <c r="MBZ1" s="64"/>
      <c r="MCA1" s="64"/>
      <c r="MCB1" s="64"/>
      <c r="MCC1" s="64"/>
      <c r="MCD1" s="64"/>
      <c r="MCE1" s="64"/>
      <c r="MCF1" s="64"/>
      <c r="MCG1" s="64"/>
      <c r="MCH1" s="64"/>
      <c r="MCI1" s="64"/>
      <c r="MCJ1" s="64"/>
      <c r="MCK1" s="64"/>
      <c r="MCL1" s="64"/>
      <c r="MCM1" s="64"/>
      <c r="MCN1" s="64"/>
      <c r="MCO1" s="64"/>
      <c r="MCP1" s="64"/>
      <c r="MCQ1" s="64"/>
      <c r="MCR1" s="64"/>
      <c r="MCS1" s="64"/>
      <c r="MCT1" s="64"/>
      <c r="MCU1" s="64"/>
      <c r="MCV1" s="64"/>
      <c r="MCW1" s="64"/>
      <c r="MCX1" s="64"/>
      <c r="MCY1" s="64"/>
      <c r="MCZ1" s="64"/>
      <c r="MDA1" s="64"/>
      <c r="MDB1" s="64"/>
      <c r="MDC1" s="64"/>
      <c r="MDD1" s="64"/>
      <c r="MDE1" s="64"/>
      <c r="MDF1" s="64"/>
      <c r="MDG1" s="64"/>
      <c r="MDH1" s="64"/>
      <c r="MDI1" s="64"/>
      <c r="MDJ1" s="64"/>
      <c r="MDK1" s="64"/>
      <c r="MDL1" s="64"/>
      <c r="MDM1" s="64"/>
      <c r="MDN1" s="64"/>
      <c r="MDO1" s="64"/>
      <c r="MDP1" s="64"/>
      <c r="MDQ1" s="64"/>
      <c r="MDR1" s="64"/>
      <c r="MDS1" s="64"/>
      <c r="MDT1" s="64"/>
      <c r="MDU1" s="64"/>
      <c r="MDV1" s="64"/>
      <c r="MDW1" s="64"/>
      <c r="MDX1" s="64"/>
      <c r="MDY1" s="64"/>
      <c r="MDZ1" s="64"/>
      <c r="MEA1" s="64"/>
      <c r="MEB1" s="64"/>
      <c r="MEC1" s="64"/>
      <c r="MED1" s="64"/>
      <c r="MEE1" s="64"/>
      <c r="MEF1" s="64"/>
      <c r="MEG1" s="64"/>
      <c r="MEH1" s="64"/>
      <c r="MEI1" s="64"/>
      <c r="MEJ1" s="64"/>
      <c r="MEK1" s="64"/>
      <c r="MEL1" s="64"/>
      <c r="MEM1" s="64"/>
      <c r="MEN1" s="64"/>
      <c r="MEO1" s="64"/>
      <c r="MEP1" s="64"/>
      <c r="MEQ1" s="64"/>
      <c r="MER1" s="64"/>
      <c r="MES1" s="64"/>
      <c r="MET1" s="64"/>
      <c r="MEU1" s="64"/>
      <c r="MEV1" s="64"/>
      <c r="MEW1" s="64"/>
      <c r="MEX1" s="64"/>
      <c r="MEY1" s="64"/>
      <c r="MEZ1" s="64"/>
      <c r="MFA1" s="64"/>
      <c r="MFB1" s="64"/>
      <c r="MFC1" s="64"/>
      <c r="MFD1" s="64"/>
      <c r="MFE1" s="64"/>
      <c r="MFF1" s="64"/>
      <c r="MFG1" s="64"/>
      <c r="MFH1" s="64"/>
      <c r="MFI1" s="64"/>
      <c r="MFJ1" s="64"/>
      <c r="MFK1" s="64"/>
      <c r="MFL1" s="64"/>
      <c r="MFM1" s="64"/>
      <c r="MFN1" s="64"/>
      <c r="MFO1" s="64"/>
      <c r="MFP1" s="64"/>
      <c r="MFQ1" s="64"/>
      <c r="MFR1" s="64"/>
      <c r="MFS1" s="64"/>
      <c r="MFT1" s="64"/>
      <c r="MFU1" s="64"/>
      <c r="MFV1" s="64"/>
      <c r="MFW1" s="64"/>
      <c r="MFX1" s="64"/>
      <c r="MFY1" s="64"/>
      <c r="MFZ1" s="64"/>
      <c r="MGA1" s="64"/>
      <c r="MGB1" s="64"/>
      <c r="MGC1" s="64"/>
      <c r="MGD1" s="64"/>
      <c r="MGE1" s="64"/>
      <c r="MGF1" s="64"/>
      <c r="MGG1" s="64"/>
      <c r="MGH1" s="64"/>
      <c r="MGI1" s="64"/>
      <c r="MGJ1" s="64"/>
      <c r="MGK1" s="64"/>
      <c r="MGL1" s="64"/>
      <c r="MGM1" s="64"/>
      <c r="MGN1" s="64"/>
      <c r="MGO1" s="64"/>
      <c r="MGP1" s="64"/>
      <c r="MGQ1" s="64"/>
      <c r="MGR1" s="64"/>
      <c r="MGS1" s="64"/>
      <c r="MGT1" s="64"/>
      <c r="MGU1" s="64"/>
      <c r="MGV1" s="64"/>
      <c r="MGW1" s="64"/>
      <c r="MGX1" s="64"/>
      <c r="MGY1" s="64"/>
      <c r="MGZ1" s="64"/>
      <c r="MHA1" s="64"/>
      <c r="MHB1" s="64"/>
      <c r="MHC1" s="64"/>
      <c r="MHD1" s="64"/>
      <c r="MHE1" s="64"/>
      <c r="MHF1" s="64"/>
      <c r="MHG1" s="64"/>
      <c r="MHH1" s="64"/>
      <c r="MHI1" s="64"/>
      <c r="MHJ1" s="64"/>
      <c r="MHK1" s="64"/>
      <c r="MHL1" s="64"/>
      <c r="MHM1" s="64"/>
      <c r="MHN1" s="64"/>
      <c r="MHO1" s="64"/>
      <c r="MHP1" s="64"/>
      <c r="MHQ1" s="64"/>
      <c r="MHR1" s="64"/>
      <c r="MHS1" s="64"/>
      <c r="MHT1" s="64"/>
      <c r="MHU1" s="64"/>
      <c r="MHV1" s="64"/>
      <c r="MHW1" s="64"/>
      <c r="MHX1" s="64"/>
      <c r="MHY1" s="64"/>
      <c r="MHZ1" s="64"/>
      <c r="MIA1" s="64"/>
      <c r="MIB1" s="64"/>
      <c r="MIC1" s="64"/>
      <c r="MID1" s="64"/>
      <c r="MIE1" s="64"/>
      <c r="MIF1" s="64"/>
      <c r="MIG1" s="64"/>
      <c r="MIH1" s="64"/>
      <c r="MII1" s="64"/>
      <c r="MIJ1" s="64"/>
      <c r="MIK1" s="64"/>
      <c r="MIL1" s="64"/>
      <c r="MIM1" s="64"/>
      <c r="MIN1" s="64"/>
      <c r="MIO1" s="64"/>
      <c r="MIP1" s="64"/>
      <c r="MIQ1" s="64"/>
      <c r="MIR1" s="64"/>
      <c r="MIS1" s="64"/>
      <c r="MIT1" s="64"/>
      <c r="MIU1" s="64"/>
      <c r="MIV1" s="64"/>
      <c r="MIW1" s="64"/>
      <c r="MIX1" s="64"/>
      <c r="MIY1" s="64"/>
      <c r="MIZ1" s="64"/>
      <c r="MJA1" s="64"/>
      <c r="MJB1" s="64"/>
      <c r="MJC1" s="64"/>
      <c r="MJD1" s="64"/>
      <c r="MJE1" s="64"/>
      <c r="MJF1" s="64"/>
      <c r="MJG1" s="64"/>
      <c r="MJH1" s="64"/>
      <c r="MJI1" s="64"/>
      <c r="MJJ1" s="64"/>
      <c r="MJK1" s="64"/>
      <c r="MJL1" s="64"/>
      <c r="MJM1" s="64"/>
      <c r="MJN1" s="64"/>
      <c r="MJO1" s="64"/>
      <c r="MJP1" s="64"/>
      <c r="MJQ1" s="64"/>
      <c r="MJR1" s="64"/>
      <c r="MJS1" s="64"/>
      <c r="MJT1" s="64"/>
      <c r="MJU1" s="64"/>
      <c r="MJV1" s="64"/>
      <c r="MJW1" s="64"/>
      <c r="MJX1" s="64"/>
      <c r="MJY1" s="64"/>
      <c r="MJZ1" s="64"/>
      <c r="MKA1" s="64"/>
      <c r="MKB1" s="64"/>
      <c r="MKC1" s="64"/>
      <c r="MKD1" s="64"/>
      <c r="MKE1" s="64"/>
      <c r="MKF1" s="64"/>
      <c r="MKG1" s="64"/>
      <c r="MKH1" s="64"/>
      <c r="MKI1" s="64"/>
      <c r="MKJ1" s="64"/>
      <c r="MKK1" s="64"/>
      <c r="MKL1" s="64"/>
      <c r="MKM1" s="64"/>
      <c r="MKN1" s="64"/>
      <c r="MKO1" s="64"/>
      <c r="MKP1" s="64"/>
      <c r="MKQ1" s="64"/>
      <c r="MKR1" s="64"/>
      <c r="MKS1" s="64"/>
      <c r="MKT1" s="64"/>
      <c r="MKU1" s="64"/>
      <c r="MKV1" s="64"/>
      <c r="MKW1" s="64"/>
      <c r="MKX1" s="64"/>
      <c r="MKY1" s="64"/>
      <c r="MKZ1" s="64"/>
      <c r="MLA1" s="64"/>
      <c r="MLB1" s="64"/>
      <c r="MLC1" s="64"/>
      <c r="MLD1" s="64"/>
      <c r="MLE1" s="64"/>
      <c r="MLF1" s="64"/>
      <c r="MLG1" s="64"/>
      <c r="MLH1" s="64"/>
      <c r="MLI1" s="64"/>
      <c r="MLJ1" s="64"/>
      <c r="MLK1" s="64"/>
      <c r="MLL1" s="64"/>
      <c r="MLM1" s="64"/>
      <c r="MLN1" s="64"/>
      <c r="MLO1" s="64"/>
      <c r="MLP1" s="64"/>
      <c r="MLQ1" s="64"/>
      <c r="MLR1" s="64"/>
      <c r="MLS1" s="64"/>
      <c r="MLT1" s="64"/>
      <c r="MLU1" s="64"/>
      <c r="MLV1" s="64"/>
      <c r="MLW1" s="64"/>
      <c r="MLX1" s="64"/>
      <c r="MLY1" s="64"/>
      <c r="MLZ1" s="64"/>
      <c r="MMA1" s="64"/>
      <c r="MMB1" s="64"/>
      <c r="MMC1" s="64"/>
      <c r="MMD1" s="64"/>
      <c r="MME1" s="64"/>
      <c r="MMF1" s="64"/>
      <c r="MMG1" s="64"/>
      <c r="MMH1" s="64"/>
      <c r="MMI1" s="64"/>
      <c r="MMJ1" s="64"/>
      <c r="MMK1" s="64"/>
      <c r="MML1" s="64"/>
      <c r="MMM1" s="64"/>
      <c r="MMN1" s="64"/>
      <c r="MMO1" s="64"/>
      <c r="MMP1" s="64"/>
      <c r="MMQ1" s="64"/>
      <c r="MMR1" s="64"/>
      <c r="MMS1" s="64"/>
      <c r="MMT1" s="64"/>
      <c r="MMU1" s="64"/>
      <c r="MMV1" s="64"/>
      <c r="MMW1" s="64"/>
      <c r="MMX1" s="64"/>
      <c r="MMY1" s="64"/>
      <c r="MMZ1" s="64"/>
      <c r="MNA1" s="64"/>
      <c r="MNB1" s="64"/>
      <c r="MNC1" s="64"/>
      <c r="MND1" s="64"/>
      <c r="MNE1" s="64"/>
      <c r="MNF1" s="64"/>
      <c r="MNG1" s="64"/>
      <c r="MNH1" s="64"/>
      <c r="MNI1" s="64"/>
      <c r="MNJ1" s="64"/>
      <c r="MNK1" s="64"/>
      <c r="MNL1" s="64"/>
      <c r="MNM1" s="64"/>
      <c r="MNN1" s="64"/>
      <c r="MNO1" s="64"/>
      <c r="MNP1" s="64"/>
      <c r="MNQ1" s="64"/>
      <c r="MNR1" s="64"/>
      <c r="MNS1" s="64"/>
      <c r="MNT1" s="64"/>
      <c r="MNU1" s="64"/>
      <c r="MNV1" s="64"/>
      <c r="MNW1" s="64"/>
      <c r="MNX1" s="64"/>
      <c r="MNY1" s="64"/>
      <c r="MNZ1" s="64"/>
      <c r="MOA1" s="64"/>
      <c r="MOB1" s="64"/>
      <c r="MOC1" s="64"/>
      <c r="MOD1" s="64"/>
      <c r="MOE1" s="64"/>
      <c r="MOF1" s="64"/>
      <c r="MOG1" s="64"/>
      <c r="MOH1" s="64"/>
      <c r="MOI1" s="64"/>
      <c r="MOJ1" s="64"/>
      <c r="MOK1" s="64"/>
      <c r="MOL1" s="64"/>
      <c r="MOM1" s="64"/>
      <c r="MON1" s="64"/>
      <c r="MOO1" s="64"/>
      <c r="MOP1" s="64"/>
      <c r="MOQ1" s="64"/>
      <c r="MOR1" s="64"/>
      <c r="MOS1" s="64"/>
      <c r="MOT1" s="64"/>
      <c r="MOU1" s="64"/>
      <c r="MOV1" s="64"/>
      <c r="MOW1" s="64"/>
      <c r="MOX1" s="64"/>
      <c r="MOY1" s="64"/>
      <c r="MOZ1" s="64"/>
      <c r="MPA1" s="64"/>
      <c r="MPB1" s="64"/>
      <c r="MPC1" s="64"/>
      <c r="MPD1" s="64"/>
      <c r="MPE1" s="64"/>
      <c r="MPF1" s="64"/>
      <c r="MPG1" s="64"/>
      <c r="MPH1" s="64"/>
      <c r="MPI1" s="64"/>
      <c r="MPJ1" s="64"/>
      <c r="MPK1" s="64"/>
      <c r="MPL1" s="64"/>
      <c r="MPM1" s="64"/>
      <c r="MPN1" s="64"/>
      <c r="MPO1" s="64"/>
      <c r="MPP1" s="64"/>
      <c r="MPQ1" s="64"/>
      <c r="MPR1" s="64"/>
      <c r="MPS1" s="64"/>
      <c r="MPT1" s="64"/>
      <c r="MPU1" s="64"/>
      <c r="MPV1" s="64"/>
      <c r="MPW1" s="64"/>
      <c r="MPX1" s="64"/>
      <c r="MPY1" s="64"/>
      <c r="MPZ1" s="64"/>
      <c r="MQA1" s="64"/>
      <c r="MQB1" s="64"/>
      <c r="MQC1" s="64"/>
      <c r="MQD1" s="64"/>
      <c r="MQE1" s="64"/>
      <c r="MQF1" s="64"/>
      <c r="MQG1" s="64"/>
      <c r="MQH1" s="64"/>
      <c r="MQI1" s="64"/>
      <c r="MQJ1" s="64"/>
      <c r="MQK1" s="64"/>
      <c r="MQL1" s="64"/>
      <c r="MQM1" s="64"/>
      <c r="MQN1" s="64"/>
      <c r="MQO1" s="64"/>
      <c r="MQP1" s="64"/>
      <c r="MQQ1" s="64"/>
      <c r="MQR1" s="64"/>
      <c r="MQS1" s="64"/>
      <c r="MQT1" s="64"/>
      <c r="MQU1" s="64"/>
      <c r="MQV1" s="64"/>
      <c r="MQW1" s="64"/>
      <c r="MQX1" s="64"/>
      <c r="MQY1" s="64"/>
      <c r="MQZ1" s="64"/>
      <c r="MRA1" s="64"/>
      <c r="MRB1" s="64"/>
      <c r="MRC1" s="64"/>
      <c r="MRD1" s="64"/>
      <c r="MRE1" s="64"/>
      <c r="MRF1" s="64"/>
      <c r="MRG1" s="64"/>
      <c r="MRH1" s="64"/>
      <c r="MRI1" s="64"/>
      <c r="MRJ1" s="64"/>
      <c r="MRK1" s="64"/>
      <c r="MRL1" s="64"/>
      <c r="MRM1" s="64"/>
      <c r="MRN1" s="64"/>
      <c r="MRO1" s="64"/>
      <c r="MRP1" s="64"/>
      <c r="MRQ1" s="64"/>
      <c r="MRR1" s="64"/>
      <c r="MRS1" s="64"/>
      <c r="MRT1" s="64"/>
      <c r="MRU1" s="64"/>
      <c r="MRV1" s="64"/>
      <c r="MRW1" s="64"/>
      <c r="MRX1" s="64"/>
      <c r="MRY1" s="64"/>
      <c r="MRZ1" s="64"/>
      <c r="MSA1" s="64"/>
      <c r="MSB1" s="64"/>
      <c r="MSC1" s="64"/>
      <c r="MSD1" s="64"/>
      <c r="MSE1" s="64"/>
      <c r="MSF1" s="64"/>
      <c r="MSG1" s="64"/>
      <c r="MSH1" s="64"/>
      <c r="MSI1" s="64"/>
      <c r="MSJ1" s="64"/>
      <c r="MSK1" s="64"/>
      <c r="MSL1" s="64"/>
      <c r="MSM1" s="64"/>
      <c r="MSN1" s="64"/>
      <c r="MSO1" s="64"/>
      <c r="MSP1" s="64"/>
      <c r="MSQ1" s="64"/>
      <c r="MSR1" s="64"/>
      <c r="MSS1" s="64"/>
      <c r="MST1" s="64"/>
      <c r="MSU1" s="64"/>
      <c r="MSV1" s="64"/>
      <c r="MSW1" s="64"/>
      <c r="MSX1" s="64"/>
      <c r="MSY1" s="64"/>
      <c r="MSZ1" s="64"/>
      <c r="MTA1" s="64"/>
      <c r="MTB1" s="64"/>
      <c r="MTC1" s="64"/>
      <c r="MTD1" s="64"/>
      <c r="MTE1" s="64"/>
      <c r="MTF1" s="64"/>
      <c r="MTG1" s="64"/>
      <c r="MTH1" s="64"/>
      <c r="MTI1" s="64"/>
      <c r="MTJ1" s="64"/>
      <c r="MTK1" s="64"/>
      <c r="MTL1" s="64"/>
      <c r="MTM1" s="64"/>
      <c r="MTN1" s="64"/>
      <c r="MTO1" s="64"/>
      <c r="MTP1" s="64"/>
      <c r="MTQ1" s="64"/>
      <c r="MTR1" s="64"/>
      <c r="MTS1" s="64"/>
      <c r="MTT1" s="64"/>
      <c r="MTU1" s="64"/>
      <c r="MTV1" s="64"/>
      <c r="MTW1" s="64"/>
      <c r="MTX1" s="64"/>
      <c r="MTY1" s="64"/>
      <c r="MTZ1" s="64"/>
      <c r="MUA1" s="64"/>
      <c r="MUB1" s="64"/>
      <c r="MUC1" s="64"/>
      <c r="MUD1" s="64"/>
      <c r="MUE1" s="64"/>
      <c r="MUF1" s="64"/>
      <c r="MUG1" s="64"/>
      <c r="MUH1" s="64"/>
      <c r="MUI1" s="64"/>
      <c r="MUJ1" s="64"/>
      <c r="MUK1" s="64"/>
      <c r="MUL1" s="64"/>
      <c r="MUM1" s="64"/>
      <c r="MUN1" s="64"/>
      <c r="MUO1" s="64"/>
      <c r="MUP1" s="64"/>
      <c r="MUQ1" s="64"/>
      <c r="MUR1" s="64"/>
      <c r="MUS1" s="64"/>
      <c r="MUT1" s="64"/>
      <c r="MUU1" s="64"/>
      <c r="MUV1" s="64"/>
      <c r="MUW1" s="64"/>
      <c r="MUX1" s="64"/>
      <c r="MUY1" s="64"/>
      <c r="MUZ1" s="64"/>
      <c r="MVA1" s="64"/>
      <c r="MVB1" s="64"/>
      <c r="MVC1" s="64"/>
      <c r="MVD1" s="64"/>
      <c r="MVE1" s="64"/>
      <c r="MVF1" s="64"/>
      <c r="MVG1" s="64"/>
      <c r="MVH1" s="64"/>
      <c r="MVI1" s="64"/>
      <c r="MVJ1" s="64"/>
      <c r="MVK1" s="64"/>
      <c r="MVL1" s="64"/>
      <c r="MVM1" s="64"/>
      <c r="MVN1" s="64"/>
      <c r="MVO1" s="64"/>
      <c r="MVP1" s="64"/>
      <c r="MVQ1" s="64"/>
      <c r="MVR1" s="64"/>
      <c r="MVS1" s="64"/>
      <c r="MVT1" s="64"/>
      <c r="MVU1" s="64"/>
      <c r="MVV1" s="64"/>
      <c r="MVW1" s="64"/>
      <c r="MVX1" s="64"/>
      <c r="MVY1" s="64"/>
      <c r="MVZ1" s="64"/>
      <c r="MWA1" s="64"/>
      <c r="MWB1" s="64"/>
      <c r="MWC1" s="64"/>
      <c r="MWD1" s="64"/>
      <c r="MWE1" s="64"/>
      <c r="MWF1" s="64"/>
      <c r="MWG1" s="64"/>
      <c r="MWH1" s="64"/>
      <c r="MWI1" s="64"/>
      <c r="MWJ1" s="64"/>
      <c r="MWK1" s="64"/>
      <c r="MWL1" s="64"/>
      <c r="MWM1" s="64"/>
      <c r="MWN1" s="64"/>
      <c r="MWO1" s="64"/>
      <c r="MWP1" s="64"/>
      <c r="MWQ1" s="64"/>
      <c r="MWR1" s="64"/>
      <c r="MWS1" s="64"/>
      <c r="MWT1" s="64"/>
      <c r="MWU1" s="64"/>
      <c r="MWV1" s="64"/>
      <c r="MWW1" s="64"/>
      <c r="MWX1" s="64"/>
      <c r="MWY1" s="64"/>
      <c r="MWZ1" s="64"/>
      <c r="MXA1" s="64"/>
      <c r="MXB1" s="64"/>
      <c r="MXC1" s="64"/>
      <c r="MXD1" s="64"/>
      <c r="MXE1" s="64"/>
      <c r="MXF1" s="64"/>
      <c r="MXG1" s="64"/>
      <c r="MXH1" s="64"/>
      <c r="MXI1" s="64"/>
      <c r="MXJ1" s="64"/>
      <c r="MXK1" s="64"/>
      <c r="MXL1" s="64"/>
      <c r="MXM1" s="64"/>
      <c r="MXN1" s="64"/>
      <c r="MXO1" s="64"/>
      <c r="MXP1" s="64"/>
      <c r="MXQ1" s="64"/>
      <c r="MXR1" s="64"/>
      <c r="MXS1" s="64"/>
      <c r="MXT1" s="64"/>
      <c r="MXU1" s="64"/>
      <c r="MXV1" s="64"/>
      <c r="MXW1" s="64"/>
      <c r="MXX1" s="64"/>
      <c r="MXY1" s="64"/>
      <c r="MXZ1" s="64"/>
      <c r="MYA1" s="64"/>
      <c r="MYB1" s="64"/>
      <c r="MYC1" s="64"/>
      <c r="MYD1" s="64"/>
      <c r="MYE1" s="64"/>
      <c r="MYF1" s="64"/>
      <c r="MYG1" s="64"/>
      <c r="MYH1" s="64"/>
      <c r="MYI1" s="64"/>
      <c r="MYJ1" s="64"/>
      <c r="MYK1" s="64"/>
      <c r="MYL1" s="64"/>
      <c r="MYM1" s="64"/>
      <c r="MYN1" s="64"/>
      <c r="MYO1" s="64"/>
      <c r="MYP1" s="64"/>
      <c r="MYQ1" s="64"/>
      <c r="MYR1" s="64"/>
      <c r="MYS1" s="64"/>
      <c r="MYT1" s="64"/>
      <c r="MYU1" s="64"/>
      <c r="MYV1" s="64"/>
      <c r="MYW1" s="64"/>
      <c r="MYX1" s="64"/>
      <c r="MYY1" s="64"/>
      <c r="MYZ1" s="64"/>
      <c r="MZA1" s="64"/>
      <c r="MZB1" s="64"/>
      <c r="MZC1" s="64"/>
      <c r="MZD1" s="64"/>
      <c r="MZE1" s="64"/>
      <c r="MZF1" s="64"/>
      <c r="MZG1" s="64"/>
      <c r="MZH1" s="64"/>
      <c r="MZI1" s="64"/>
      <c r="MZJ1" s="64"/>
      <c r="MZK1" s="64"/>
      <c r="MZL1" s="64"/>
      <c r="MZM1" s="64"/>
      <c r="MZN1" s="64"/>
      <c r="MZO1" s="64"/>
      <c r="MZP1" s="64"/>
      <c r="MZQ1" s="64"/>
      <c r="MZR1" s="64"/>
      <c r="MZS1" s="64"/>
      <c r="MZT1" s="64"/>
      <c r="MZU1" s="64"/>
      <c r="MZV1" s="64"/>
      <c r="MZW1" s="64"/>
      <c r="MZX1" s="64"/>
      <c r="MZY1" s="64"/>
      <c r="MZZ1" s="64"/>
      <c r="NAA1" s="64"/>
      <c r="NAB1" s="64"/>
      <c r="NAC1" s="64"/>
      <c r="NAD1" s="64"/>
      <c r="NAE1" s="64"/>
      <c r="NAF1" s="64"/>
      <c r="NAG1" s="64"/>
      <c r="NAH1" s="64"/>
      <c r="NAI1" s="64"/>
      <c r="NAJ1" s="64"/>
      <c r="NAK1" s="64"/>
      <c r="NAL1" s="64"/>
      <c r="NAM1" s="64"/>
      <c r="NAN1" s="64"/>
      <c r="NAO1" s="64"/>
      <c r="NAP1" s="64"/>
      <c r="NAQ1" s="64"/>
      <c r="NAR1" s="64"/>
      <c r="NAS1" s="64"/>
      <c r="NAT1" s="64"/>
      <c r="NAU1" s="64"/>
      <c r="NAV1" s="64"/>
      <c r="NAW1" s="64"/>
      <c r="NAX1" s="64"/>
      <c r="NAY1" s="64"/>
      <c r="NAZ1" s="64"/>
      <c r="NBA1" s="64"/>
      <c r="NBB1" s="64"/>
      <c r="NBC1" s="64"/>
      <c r="NBD1" s="64"/>
      <c r="NBE1" s="64"/>
      <c r="NBF1" s="64"/>
      <c r="NBG1" s="64"/>
      <c r="NBH1" s="64"/>
      <c r="NBI1" s="64"/>
      <c r="NBJ1" s="64"/>
      <c r="NBK1" s="64"/>
      <c r="NBL1" s="64"/>
      <c r="NBM1" s="64"/>
      <c r="NBN1" s="64"/>
      <c r="NBO1" s="64"/>
      <c r="NBP1" s="64"/>
      <c r="NBQ1" s="64"/>
      <c r="NBR1" s="64"/>
      <c r="NBS1" s="64"/>
      <c r="NBT1" s="64"/>
      <c r="NBU1" s="64"/>
      <c r="NBV1" s="64"/>
      <c r="NBW1" s="64"/>
      <c r="NBX1" s="64"/>
      <c r="NBY1" s="64"/>
      <c r="NBZ1" s="64"/>
      <c r="NCA1" s="64"/>
      <c r="NCB1" s="64"/>
      <c r="NCC1" s="64"/>
      <c r="NCD1" s="64"/>
      <c r="NCE1" s="64"/>
      <c r="NCF1" s="64"/>
      <c r="NCG1" s="64"/>
      <c r="NCH1" s="64"/>
      <c r="NCI1" s="64"/>
      <c r="NCJ1" s="64"/>
      <c r="NCK1" s="64"/>
      <c r="NCL1" s="64"/>
      <c r="NCM1" s="64"/>
      <c r="NCN1" s="64"/>
      <c r="NCO1" s="64"/>
      <c r="NCP1" s="64"/>
      <c r="NCQ1" s="64"/>
      <c r="NCR1" s="64"/>
      <c r="NCS1" s="64"/>
      <c r="NCT1" s="64"/>
      <c r="NCU1" s="64"/>
      <c r="NCV1" s="64"/>
      <c r="NCW1" s="64"/>
      <c r="NCX1" s="64"/>
      <c r="NCY1" s="64"/>
      <c r="NCZ1" s="64"/>
      <c r="NDA1" s="64"/>
      <c r="NDB1" s="64"/>
      <c r="NDC1" s="64"/>
      <c r="NDD1" s="64"/>
      <c r="NDE1" s="64"/>
      <c r="NDF1" s="64"/>
      <c r="NDG1" s="64"/>
      <c r="NDH1" s="64"/>
      <c r="NDI1" s="64"/>
      <c r="NDJ1" s="64"/>
      <c r="NDK1" s="64"/>
      <c r="NDL1" s="64"/>
      <c r="NDM1" s="64"/>
      <c r="NDN1" s="64"/>
      <c r="NDO1" s="64"/>
      <c r="NDP1" s="64"/>
      <c r="NDQ1" s="64"/>
      <c r="NDR1" s="64"/>
      <c r="NDS1" s="64"/>
      <c r="NDT1" s="64"/>
      <c r="NDU1" s="64"/>
      <c r="NDV1" s="64"/>
      <c r="NDW1" s="64"/>
      <c r="NDX1" s="64"/>
      <c r="NDY1" s="64"/>
      <c r="NDZ1" s="64"/>
      <c r="NEA1" s="64"/>
      <c r="NEB1" s="64"/>
      <c r="NEC1" s="64"/>
      <c r="NED1" s="64"/>
      <c r="NEE1" s="64"/>
      <c r="NEF1" s="64"/>
      <c r="NEG1" s="64"/>
      <c r="NEH1" s="64"/>
      <c r="NEI1" s="64"/>
      <c r="NEJ1" s="64"/>
      <c r="NEK1" s="64"/>
      <c r="NEL1" s="64"/>
      <c r="NEM1" s="64"/>
      <c r="NEN1" s="64"/>
      <c r="NEO1" s="64"/>
      <c r="NEP1" s="64"/>
      <c r="NEQ1" s="64"/>
      <c r="NER1" s="64"/>
      <c r="NES1" s="64"/>
      <c r="NET1" s="64"/>
      <c r="NEU1" s="64"/>
      <c r="NEV1" s="64"/>
      <c r="NEW1" s="64"/>
      <c r="NEX1" s="64"/>
      <c r="NEY1" s="64"/>
      <c r="NEZ1" s="64"/>
      <c r="NFA1" s="64"/>
      <c r="NFB1" s="64"/>
      <c r="NFC1" s="64"/>
      <c r="NFD1" s="64"/>
      <c r="NFE1" s="64"/>
      <c r="NFF1" s="64"/>
      <c r="NFG1" s="64"/>
      <c r="NFH1" s="64"/>
      <c r="NFI1" s="64"/>
      <c r="NFJ1" s="64"/>
      <c r="NFK1" s="64"/>
      <c r="NFL1" s="64"/>
      <c r="NFM1" s="64"/>
      <c r="NFN1" s="64"/>
      <c r="NFO1" s="64"/>
      <c r="NFP1" s="64"/>
      <c r="NFQ1" s="64"/>
      <c r="NFR1" s="64"/>
      <c r="NFS1" s="64"/>
      <c r="NFT1" s="64"/>
      <c r="NFU1" s="64"/>
      <c r="NFV1" s="64"/>
      <c r="NFW1" s="64"/>
      <c r="NFX1" s="64"/>
      <c r="NFY1" s="64"/>
      <c r="NFZ1" s="64"/>
      <c r="NGA1" s="64"/>
      <c r="NGB1" s="64"/>
      <c r="NGC1" s="64"/>
      <c r="NGD1" s="64"/>
      <c r="NGE1" s="64"/>
      <c r="NGF1" s="64"/>
      <c r="NGG1" s="64"/>
      <c r="NGH1" s="64"/>
      <c r="NGI1" s="64"/>
      <c r="NGJ1" s="64"/>
      <c r="NGK1" s="64"/>
      <c r="NGL1" s="64"/>
      <c r="NGM1" s="64"/>
      <c r="NGN1" s="64"/>
      <c r="NGO1" s="64"/>
      <c r="NGP1" s="64"/>
      <c r="NGQ1" s="64"/>
      <c r="NGR1" s="64"/>
      <c r="NGS1" s="64"/>
      <c r="NGT1" s="64"/>
      <c r="NGU1" s="64"/>
      <c r="NGV1" s="64"/>
      <c r="NGW1" s="64"/>
      <c r="NGX1" s="64"/>
      <c r="NGY1" s="64"/>
      <c r="NGZ1" s="64"/>
      <c r="NHA1" s="64"/>
      <c r="NHB1" s="64"/>
      <c r="NHC1" s="64"/>
      <c r="NHD1" s="64"/>
      <c r="NHE1" s="64"/>
      <c r="NHF1" s="64"/>
      <c r="NHG1" s="64"/>
      <c r="NHH1" s="64"/>
      <c r="NHI1" s="64"/>
      <c r="NHJ1" s="64"/>
      <c r="NHK1" s="64"/>
      <c r="NHL1" s="64"/>
      <c r="NHM1" s="64"/>
      <c r="NHN1" s="64"/>
      <c r="NHO1" s="64"/>
      <c r="NHP1" s="64"/>
      <c r="NHQ1" s="64"/>
      <c r="NHR1" s="64"/>
      <c r="NHS1" s="64"/>
      <c r="NHT1" s="64"/>
      <c r="NHU1" s="64"/>
      <c r="NHV1" s="64"/>
      <c r="NHW1" s="64"/>
      <c r="NHX1" s="64"/>
      <c r="NHY1" s="64"/>
      <c r="NHZ1" s="64"/>
      <c r="NIA1" s="64"/>
      <c r="NIB1" s="64"/>
      <c r="NIC1" s="64"/>
      <c r="NID1" s="64"/>
      <c r="NIE1" s="64"/>
      <c r="NIF1" s="64"/>
      <c r="NIG1" s="64"/>
      <c r="NIH1" s="64"/>
      <c r="NII1" s="64"/>
      <c r="NIJ1" s="64"/>
      <c r="NIK1" s="64"/>
      <c r="NIL1" s="64"/>
      <c r="NIM1" s="64"/>
      <c r="NIN1" s="64"/>
      <c r="NIO1" s="64"/>
      <c r="NIP1" s="64"/>
      <c r="NIQ1" s="64"/>
      <c r="NIR1" s="64"/>
      <c r="NIS1" s="64"/>
      <c r="NIT1" s="64"/>
      <c r="NIU1" s="64"/>
      <c r="NIV1" s="64"/>
      <c r="NIW1" s="64"/>
      <c r="NIX1" s="64"/>
      <c r="NIY1" s="64"/>
      <c r="NIZ1" s="64"/>
      <c r="NJA1" s="64"/>
      <c r="NJB1" s="64"/>
      <c r="NJC1" s="64"/>
      <c r="NJD1" s="64"/>
      <c r="NJE1" s="64"/>
      <c r="NJF1" s="64"/>
      <c r="NJG1" s="64"/>
      <c r="NJH1" s="64"/>
      <c r="NJI1" s="64"/>
      <c r="NJJ1" s="64"/>
      <c r="NJK1" s="64"/>
      <c r="NJL1" s="64"/>
      <c r="NJM1" s="64"/>
      <c r="NJN1" s="64"/>
      <c r="NJO1" s="64"/>
      <c r="NJP1" s="64"/>
      <c r="NJQ1" s="64"/>
      <c r="NJR1" s="64"/>
      <c r="NJS1" s="64"/>
      <c r="NJT1" s="64"/>
      <c r="NJU1" s="64"/>
      <c r="NJV1" s="64"/>
      <c r="NJW1" s="64"/>
      <c r="NJX1" s="64"/>
      <c r="NJY1" s="64"/>
      <c r="NJZ1" s="64"/>
      <c r="NKA1" s="64"/>
      <c r="NKB1" s="64"/>
      <c r="NKC1" s="64"/>
      <c r="NKD1" s="64"/>
      <c r="NKE1" s="64"/>
      <c r="NKF1" s="64"/>
      <c r="NKG1" s="64"/>
      <c r="NKH1" s="64"/>
      <c r="NKI1" s="64"/>
      <c r="NKJ1" s="64"/>
      <c r="NKK1" s="64"/>
      <c r="NKL1" s="64"/>
      <c r="NKM1" s="64"/>
      <c r="NKN1" s="64"/>
      <c r="NKO1" s="64"/>
      <c r="NKP1" s="64"/>
      <c r="NKQ1" s="64"/>
      <c r="NKR1" s="64"/>
      <c r="NKS1" s="64"/>
      <c r="NKT1" s="64"/>
      <c r="NKU1" s="64"/>
      <c r="NKV1" s="64"/>
      <c r="NKW1" s="64"/>
      <c r="NKX1" s="64"/>
      <c r="NKY1" s="64"/>
      <c r="NKZ1" s="64"/>
      <c r="NLA1" s="64"/>
      <c r="NLB1" s="64"/>
      <c r="NLC1" s="64"/>
      <c r="NLD1" s="64"/>
      <c r="NLE1" s="64"/>
      <c r="NLF1" s="64"/>
      <c r="NLG1" s="64"/>
      <c r="NLH1" s="64"/>
      <c r="NLI1" s="64"/>
      <c r="NLJ1" s="64"/>
      <c r="NLK1" s="64"/>
      <c r="NLL1" s="64"/>
      <c r="NLM1" s="64"/>
      <c r="NLN1" s="64"/>
      <c r="NLO1" s="64"/>
      <c r="NLP1" s="64"/>
      <c r="NLQ1" s="64"/>
      <c r="NLR1" s="64"/>
      <c r="NLS1" s="64"/>
      <c r="NLT1" s="64"/>
      <c r="NLU1" s="64"/>
      <c r="NLV1" s="64"/>
      <c r="NLW1" s="64"/>
      <c r="NLX1" s="64"/>
      <c r="NLY1" s="64"/>
      <c r="NLZ1" s="64"/>
      <c r="NMA1" s="64"/>
      <c r="NMB1" s="64"/>
      <c r="NMC1" s="64"/>
      <c r="NMD1" s="64"/>
      <c r="NME1" s="64"/>
      <c r="NMF1" s="64"/>
      <c r="NMG1" s="64"/>
      <c r="NMH1" s="64"/>
      <c r="NMI1" s="64"/>
      <c r="NMJ1" s="64"/>
      <c r="NMK1" s="64"/>
      <c r="NML1" s="64"/>
      <c r="NMM1" s="64"/>
      <c r="NMN1" s="64"/>
      <c r="NMO1" s="64"/>
      <c r="NMP1" s="64"/>
      <c r="NMQ1" s="64"/>
      <c r="NMR1" s="64"/>
      <c r="NMS1" s="64"/>
      <c r="NMT1" s="64"/>
      <c r="NMU1" s="64"/>
      <c r="NMV1" s="64"/>
      <c r="NMW1" s="64"/>
      <c r="NMX1" s="64"/>
      <c r="NMY1" s="64"/>
      <c r="NMZ1" s="64"/>
      <c r="NNA1" s="64"/>
      <c r="NNB1" s="64"/>
      <c r="NNC1" s="64"/>
      <c r="NND1" s="64"/>
      <c r="NNE1" s="64"/>
      <c r="NNF1" s="64"/>
      <c r="NNG1" s="64"/>
      <c r="NNH1" s="64"/>
      <c r="NNI1" s="64"/>
      <c r="NNJ1" s="64"/>
      <c r="NNK1" s="64"/>
      <c r="NNL1" s="64"/>
      <c r="NNM1" s="64"/>
      <c r="NNN1" s="64"/>
      <c r="NNO1" s="64"/>
      <c r="NNP1" s="64"/>
      <c r="NNQ1" s="64"/>
      <c r="NNR1" s="64"/>
      <c r="NNS1" s="64"/>
      <c r="NNT1" s="64"/>
      <c r="NNU1" s="64"/>
      <c r="NNV1" s="64"/>
      <c r="NNW1" s="64"/>
      <c r="NNX1" s="64"/>
      <c r="NNY1" s="64"/>
      <c r="NNZ1" s="64"/>
      <c r="NOA1" s="64"/>
      <c r="NOB1" s="64"/>
      <c r="NOC1" s="64"/>
      <c r="NOD1" s="64"/>
      <c r="NOE1" s="64"/>
      <c r="NOF1" s="64"/>
      <c r="NOG1" s="64"/>
      <c r="NOH1" s="64"/>
      <c r="NOI1" s="64"/>
      <c r="NOJ1" s="64"/>
      <c r="NOK1" s="64"/>
      <c r="NOL1" s="64"/>
      <c r="NOM1" s="64"/>
      <c r="NON1" s="64"/>
      <c r="NOO1" s="64"/>
      <c r="NOP1" s="64"/>
      <c r="NOQ1" s="64"/>
      <c r="NOR1" s="64"/>
      <c r="NOS1" s="64"/>
      <c r="NOT1" s="64"/>
      <c r="NOU1" s="64"/>
      <c r="NOV1" s="64"/>
      <c r="NOW1" s="64"/>
      <c r="NOX1" s="64"/>
      <c r="NOY1" s="64"/>
      <c r="NOZ1" s="64"/>
      <c r="NPA1" s="64"/>
      <c r="NPB1" s="64"/>
      <c r="NPC1" s="64"/>
      <c r="NPD1" s="64"/>
      <c r="NPE1" s="64"/>
      <c r="NPF1" s="64"/>
      <c r="NPG1" s="64"/>
      <c r="NPH1" s="64"/>
      <c r="NPI1" s="64"/>
      <c r="NPJ1" s="64"/>
      <c r="NPK1" s="64"/>
      <c r="NPL1" s="64"/>
      <c r="NPM1" s="64"/>
      <c r="NPN1" s="64"/>
      <c r="NPO1" s="64"/>
      <c r="NPP1" s="64"/>
      <c r="NPQ1" s="64"/>
      <c r="NPR1" s="64"/>
      <c r="NPS1" s="64"/>
      <c r="NPT1" s="64"/>
      <c r="NPU1" s="64"/>
      <c r="NPV1" s="64"/>
      <c r="NPW1" s="64"/>
      <c r="NPX1" s="64"/>
      <c r="NPY1" s="64"/>
      <c r="NPZ1" s="64"/>
      <c r="NQA1" s="64"/>
      <c r="NQB1" s="64"/>
      <c r="NQC1" s="64"/>
      <c r="NQD1" s="64"/>
      <c r="NQE1" s="64"/>
      <c r="NQF1" s="64"/>
      <c r="NQG1" s="64"/>
      <c r="NQH1" s="64"/>
      <c r="NQI1" s="64"/>
      <c r="NQJ1" s="64"/>
      <c r="NQK1" s="64"/>
      <c r="NQL1" s="64"/>
      <c r="NQM1" s="64"/>
      <c r="NQN1" s="64"/>
      <c r="NQO1" s="64"/>
      <c r="NQP1" s="64"/>
      <c r="NQQ1" s="64"/>
      <c r="NQR1" s="64"/>
      <c r="NQS1" s="64"/>
      <c r="NQT1" s="64"/>
      <c r="NQU1" s="64"/>
      <c r="NQV1" s="64"/>
      <c r="NQW1" s="64"/>
      <c r="NQX1" s="64"/>
      <c r="NQY1" s="64"/>
      <c r="NQZ1" s="64"/>
      <c r="NRA1" s="64"/>
      <c r="NRB1" s="64"/>
      <c r="NRC1" s="64"/>
      <c r="NRD1" s="64"/>
      <c r="NRE1" s="64"/>
      <c r="NRF1" s="64"/>
      <c r="NRG1" s="64"/>
      <c r="NRH1" s="64"/>
      <c r="NRI1" s="64"/>
      <c r="NRJ1" s="64"/>
      <c r="NRK1" s="64"/>
      <c r="NRL1" s="64"/>
      <c r="NRM1" s="64"/>
      <c r="NRN1" s="64"/>
      <c r="NRO1" s="64"/>
      <c r="NRP1" s="64"/>
      <c r="NRQ1" s="64"/>
      <c r="NRR1" s="64"/>
      <c r="NRS1" s="64"/>
      <c r="NRT1" s="64"/>
      <c r="NRU1" s="64"/>
      <c r="NRV1" s="64"/>
      <c r="NRW1" s="64"/>
      <c r="NRX1" s="64"/>
      <c r="NRY1" s="64"/>
      <c r="NRZ1" s="64"/>
      <c r="NSA1" s="64"/>
      <c r="NSB1" s="64"/>
      <c r="NSC1" s="64"/>
      <c r="NSD1" s="64"/>
      <c r="NSE1" s="64"/>
      <c r="NSF1" s="64"/>
      <c r="NSG1" s="64"/>
      <c r="NSH1" s="64"/>
      <c r="NSI1" s="64"/>
      <c r="NSJ1" s="64"/>
      <c r="NSK1" s="64"/>
      <c r="NSL1" s="64"/>
      <c r="NSM1" s="64"/>
      <c r="NSN1" s="64"/>
      <c r="NSO1" s="64"/>
      <c r="NSP1" s="64"/>
      <c r="NSQ1" s="64"/>
      <c r="NSR1" s="64"/>
      <c r="NSS1" s="64"/>
      <c r="NST1" s="64"/>
      <c r="NSU1" s="64"/>
      <c r="NSV1" s="64"/>
      <c r="NSW1" s="64"/>
      <c r="NSX1" s="64"/>
      <c r="NSY1" s="64"/>
      <c r="NSZ1" s="64"/>
      <c r="NTA1" s="64"/>
      <c r="NTB1" s="64"/>
      <c r="NTC1" s="64"/>
      <c r="NTD1" s="64"/>
      <c r="NTE1" s="64"/>
      <c r="NTF1" s="64"/>
      <c r="NTG1" s="64"/>
      <c r="NTH1" s="64"/>
      <c r="NTI1" s="64"/>
      <c r="NTJ1" s="64"/>
      <c r="NTK1" s="64"/>
      <c r="NTL1" s="64"/>
      <c r="NTM1" s="64"/>
      <c r="NTN1" s="64"/>
      <c r="NTO1" s="64"/>
      <c r="NTP1" s="64"/>
      <c r="NTQ1" s="64"/>
      <c r="NTR1" s="64"/>
      <c r="NTS1" s="64"/>
      <c r="NTT1" s="64"/>
      <c r="NTU1" s="64"/>
      <c r="NTV1" s="64"/>
      <c r="NTW1" s="64"/>
      <c r="NTX1" s="64"/>
      <c r="NTY1" s="64"/>
      <c r="NTZ1" s="64"/>
      <c r="NUA1" s="64"/>
      <c r="NUB1" s="64"/>
      <c r="NUC1" s="64"/>
      <c r="NUD1" s="64"/>
      <c r="NUE1" s="64"/>
      <c r="NUF1" s="64"/>
      <c r="NUG1" s="64"/>
      <c r="NUH1" s="64"/>
      <c r="NUI1" s="64"/>
      <c r="NUJ1" s="64"/>
      <c r="NUK1" s="64"/>
      <c r="NUL1" s="64"/>
      <c r="NUM1" s="64"/>
      <c r="NUN1" s="64"/>
      <c r="NUO1" s="64"/>
      <c r="NUP1" s="64"/>
      <c r="NUQ1" s="64"/>
      <c r="NUR1" s="64"/>
      <c r="NUS1" s="64"/>
      <c r="NUT1" s="64"/>
      <c r="NUU1" s="64"/>
      <c r="NUV1" s="64"/>
      <c r="NUW1" s="64"/>
      <c r="NUX1" s="64"/>
      <c r="NUY1" s="64"/>
      <c r="NUZ1" s="64"/>
      <c r="NVA1" s="64"/>
      <c r="NVB1" s="64"/>
      <c r="NVC1" s="64"/>
      <c r="NVD1" s="64"/>
      <c r="NVE1" s="64"/>
      <c r="NVF1" s="64"/>
      <c r="NVG1" s="64"/>
      <c r="NVH1" s="64"/>
      <c r="NVI1" s="64"/>
      <c r="NVJ1" s="64"/>
      <c r="NVK1" s="64"/>
      <c r="NVL1" s="64"/>
      <c r="NVM1" s="64"/>
      <c r="NVN1" s="64"/>
      <c r="NVO1" s="64"/>
      <c r="NVP1" s="64"/>
      <c r="NVQ1" s="64"/>
      <c r="NVR1" s="64"/>
      <c r="NVS1" s="64"/>
      <c r="NVT1" s="64"/>
      <c r="NVU1" s="64"/>
      <c r="NVV1" s="64"/>
      <c r="NVW1" s="64"/>
      <c r="NVX1" s="64"/>
      <c r="NVY1" s="64"/>
      <c r="NVZ1" s="64"/>
      <c r="NWA1" s="64"/>
      <c r="NWB1" s="64"/>
      <c r="NWC1" s="64"/>
      <c r="NWD1" s="64"/>
      <c r="NWE1" s="64"/>
      <c r="NWF1" s="64"/>
      <c r="NWG1" s="64"/>
      <c r="NWH1" s="64"/>
      <c r="NWI1" s="64"/>
      <c r="NWJ1" s="64"/>
      <c r="NWK1" s="64"/>
      <c r="NWL1" s="64"/>
      <c r="NWM1" s="64"/>
      <c r="NWN1" s="64"/>
      <c r="NWO1" s="64"/>
      <c r="NWP1" s="64"/>
      <c r="NWQ1" s="64"/>
      <c r="NWR1" s="64"/>
      <c r="NWS1" s="64"/>
      <c r="NWT1" s="64"/>
      <c r="NWU1" s="64"/>
      <c r="NWV1" s="64"/>
      <c r="NWW1" s="64"/>
      <c r="NWX1" s="64"/>
      <c r="NWY1" s="64"/>
      <c r="NWZ1" s="64"/>
      <c r="NXA1" s="64"/>
      <c r="NXB1" s="64"/>
      <c r="NXC1" s="64"/>
      <c r="NXD1" s="64"/>
      <c r="NXE1" s="64"/>
      <c r="NXF1" s="64"/>
      <c r="NXG1" s="64"/>
      <c r="NXH1" s="64"/>
      <c r="NXI1" s="64"/>
      <c r="NXJ1" s="64"/>
      <c r="NXK1" s="64"/>
      <c r="NXL1" s="64"/>
      <c r="NXM1" s="64"/>
      <c r="NXN1" s="64"/>
      <c r="NXO1" s="64"/>
      <c r="NXP1" s="64"/>
      <c r="NXQ1" s="64"/>
      <c r="NXR1" s="64"/>
      <c r="NXS1" s="64"/>
      <c r="NXT1" s="64"/>
      <c r="NXU1" s="64"/>
      <c r="NXV1" s="64"/>
      <c r="NXW1" s="64"/>
      <c r="NXX1" s="64"/>
      <c r="NXY1" s="64"/>
      <c r="NXZ1" s="64"/>
      <c r="NYA1" s="64"/>
      <c r="NYB1" s="64"/>
      <c r="NYC1" s="64"/>
      <c r="NYD1" s="64"/>
      <c r="NYE1" s="64"/>
      <c r="NYF1" s="64"/>
      <c r="NYG1" s="64"/>
      <c r="NYH1" s="64"/>
      <c r="NYI1" s="64"/>
      <c r="NYJ1" s="64"/>
      <c r="NYK1" s="64"/>
      <c r="NYL1" s="64"/>
      <c r="NYM1" s="64"/>
      <c r="NYN1" s="64"/>
      <c r="NYO1" s="64"/>
      <c r="NYP1" s="64"/>
      <c r="NYQ1" s="64"/>
      <c r="NYR1" s="64"/>
      <c r="NYS1" s="64"/>
      <c r="NYT1" s="64"/>
      <c r="NYU1" s="64"/>
      <c r="NYV1" s="64"/>
      <c r="NYW1" s="64"/>
      <c r="NYX1" s="64"/>
      <c r="NYY1" s="64"/>
      <c r="NYZ1" s="64"/>
      <c r="NZA1" s="64"/>
      <c r="NZB1" s="64"/>
      <c r="NZC1" s="64"/>
      <c r="NZD1" s="64"/>
      <c r="NZE1" s="64"/>
      <c r="NZF1" s="64"/>
      <c r="NZG1" s="64"/>
      <c r="NZH1" s="64"/>
      <c r="NZI1" s="64"/>
      <c r="NZJ1" s="64"/>
      <c r="NZK1" s="64"/>
      <c r="NZL1" s="64"/>
      <c r="NZM1" s="64"/>
      <c r="NZN1" s="64"/>
      <c r="NZO1" s="64"/>
      <c r="NZP1" s="64"/>
      <c r="NZQ1" s="64"/>
      <c r="NZR1" s="64"/>
      <c r="NZS1" s="64"/>
      <c r="NZT1" s="64"/>
      <c r="NZU1" s="64"/>
      <c r="NZV1" s="64"/>
      <c r="NZW1" s="64"/>
      <c r="NZX1" s="64"/>
      <c r="NZY1" s="64"/>
      <c r="NZZ1" s="64"/>
      <c r="OAA1" s="64"/>
      <c r="OAB1" s="64"/>
      <c r="OAC1" s="64"/>
      <c r="OAD1" s="64"/>
      <c r="OAE1" s="64"/>
      <c r="OAF1" s="64"/>
      <c r="OAG1" s="64"/>
      <c r="OAH1" s="64"/>
      <c r="OAI1" s="64"/>
      <c r="OAJ1" s="64"/>
      <c r="OAK1" s="64"/>
      <c r="OAL1" s="64"/>
      <c r="OAM1" s="64"/>
      <c r="OAN1" s="64"/>
      <c r="OAO1" s="64"/>
      <c r="OAP1" s="64"/>
      <c r="OAQ1" s="64"/>
      <c r="OAR1" s="64"/>
      <c r="OAS1" s="64"/>
      <c r="OAT1" s="64"/>
      <c r="OAU1" s="64"/>
      <c r="OAV1" s="64"/>
      <c r="OAW1" s="64"/>
      <c r="OAX1" s="64"/>
      <c r="OAY1" s="64"/>
      <c r="OAZ1" s="64"/>
      <c r="OBA1" s="64"/>
      <c r="OBB1" s="64"/>
      <c r="OBC1" s="64"/>
      <c r="OBD1" s="64"/>
      <c r="OBE1" s="64"/>
      <c r="OBF1" s="64"/>
      <c r="OBG1" s="64"/>
      <c r="OBH1" s="64"/>
      <c r="OBI1" s="64"/>
      <c r="OBJ1" s="64"/>
      <c r="OBK1" s="64"/>
      <c r="OBL1" s="64"/>
      <c r="OBM1" s="64"/>
      <c r="OBN1" s="64"/>
      <c r="OBO1" s="64"/>
      <c r="OBP1" s="64"/>
      <c r="OBQ1" s="64"/>
      <c r="OBR1" s="64"/>
      <c r="OBS1" s="64"/>
      <c r="OBT1" s="64"/>
      <c r="OBU1" s="64"/>
      <c r="OBV1" s="64"/>
      <c r="OBW1" s="64"/>
      <c r="OBX1" s="64"/>
      <c r="OBY1" s="64"/>
      <c r="OBZ1" s="64"/>
      <c r="OCA1" s="64"/>
      <c r="OCB1" s="64"/>
      <c r="OCC1" s="64"/>
      <c r="OCD1" s="64"/>
      <c r="OCE1" s="64"/>
      <c r="OCF1" s="64"/>
      <c r="OCG1" s="64"/>
      <c r="OCH1" s="64"/>
      <c r="OCI1" s="64"/>
      <c r="OCJ1" s="64"/>
      <c r="OCK1" s="64"/>
      <c r="OCL1" s="64"/>
      <c r="OCM1" s="64"/>
      <c r="OCN1" s="64"/>
      <c r="OCO1" s="64"/>
      <c r="OCP1" s="64"/>
      <c r="OCQ1" s="64"/>
      <c r="OCR1" s="64"/>
      <c r="OCS1" s="64"/>
      <c r="OCT1" s="64"/>
      <c r="OCU1" s="64"/>
      <c r="OCV1" s="64"/>
      <c r="OCW1" s="64"/>
      <c r="OCX1" s="64"/>
      <c r="OCY1" s="64"/>
      <c r="OCZ1" s="64"/>
      <c r="ODA1" s="64"/>
      <c r="ODB1" s="64"/>
      <c r="ODC1" s="64"/>
      <c r="ODD1" s="64"/>
      <c r="ODE1" s="64"/>
      <c r="ODF1" s="64"/>
      <c r="ODG1" s="64"/>
      <c r="ODH1" s="64"/>
      <c r="ODI1" s="64"/>
      <c r="ODJ1" s="64"/>
      <c r="ODK1" s="64"/>
      <c r="ODL1" s="64"/>
      <c r="ODM1" s="64"/>
      <c r="ODN1" s="64"/>
      <c r="ODO1" s="64"/>
      <c r="ODP1" s="64"/>
      <c r="ODQ1" s="64"/>
      <c r="ODR1" s="64"/>
      <c r="ODS1" s="64"/>
      <c r="ODT1" s="64"/>
      <c r="ODU1" s="64"/>
      <c r="ODV1" s="64"/>
      <c r="ODW1" s="64"/>
      <c r="ODX1" s="64"/>
      <c r="ODY1" s="64"/>
      <c r="ODZ1" s="64"/>
      <c r="OEA1" s="64"/>
      <c r="OEB1" s="64"/>
      <c r="OEC1" s="64"/>
      <c r="OED1" s="64"/>
      <c r="OEE1" s="64"/>
      <c r="OEF1" s="64"/>
      <c r="OEG1" s="64"/>
      <c r="OEH1" s="64"/>
      <c r="OEI1" s="64"/>
      <c r="OEJ1" s="64"/>
      <c r="OEK1" s="64"/>
      <c r="OEL1" s="64"/>
      <c r="OEM1" s="64"/>
      <c r="OEN1" s="64"/>
      <c r="OEO1" s="64"/>
      <c r="OEP1" s="64"/>
      <c r="OEQ1" s="64"/>
      <c r="OER1" s="64"/>
      <c r="OES1" s="64"/>
      <c r="OET1" s="64"/>
      <c r="OEU1" s="64"/>
      <c r="OEV1" s="64"/>
      <c r="OEW1" s="64"/>
      <c r="OEX1" s="64"/>
      <c r="OEY1" s="64"/>
      <c r="OEZ1" s="64"/>
      <c r="OFA1" s="64"/>
      <c r="OFB1" s="64"/>
      <c r="OFC1" s="64"/>
      <c r="OFD1" s="64"/>
      <c r="OFE1" s="64"/>
      <c r="OFF1" s="64"/>
      <c r="OFG1" s="64"/>
      <c r="OFH1" s="64"/>
      <c r="OFI1" s="64"/>
      <c r="OFJ1" s="64"/>
      <c r="OFK1" s="64"/>
      <c r="OFL1" s="64"/>
      <c r="OFM1" s="64"/>
      <c r="OFN1" s="64"/>
      <c r="OFO1" s="64"/>
      <c r="OFP1" s="64"/>
      <c r="OFQ1" s="64"/>
      <c r="OFR1" s="64"/>
      <c r="OFS1" s="64"/>
      <c r="OFT1" s="64"/>
      <c r="OFU1" s="64"/>
      <c r="OFV1" s="64"/>
      <c r="OFW1" s="64"/>
      <c r="OFX1" s="64"/>
      <c r="OFY1" s="64"/>
      <c r="OFZ1" s="64"/>
      <c r="OGA1" s="64"/>
      <c r="OGB1" s="64"/>
      <c r="OGC1" s="64"/>
      <c r="OGD1" s="64"/>
      <c r="OGE1" s="64"/>
      <c r="OGF1" s="64"/>
      <c r="OGG1" s="64"/>
      <c r="OGH1" s="64"/>
      <c r="OGI1" s="64"/>
      <c r="OGJ1" s="64"/>
      <c r="OGK1" s="64"/>
      <c r="OGL1" s="64"/>
      <c r="OGM1" s="64"/>
      <c r="OGN1" s="64"/>
      <c r="OGO1" s="64"/>
      <c r="OGP1" s="64"/>
      <c r="OGQ1" s="64"/>
      <c r="OGR1" s="64"/>
      <c r="OGS1" s="64"/>
      <c r="OGT1" s="64"/>
      <c r="OGU1" s="64"/>
      <c r="OGV1" s="64"/>
      <c r="OGW1" s="64"/>
      <c r="OGX1" s="64"/>
      <c r="OGY1" s="64"/>
      <c r="OGZ1" s="64"/>
      <c r="OHA1" s="64"/>
      <c r="OHB1" s="64"/>
      <c r="OHC1" s="64"/>
      <c r="OHD1" s="64"/>
      <c r="OHE1" s="64"/>
      <c r="OHF1" s="64"/>
      <c r="OHG1" s="64"/>
      <c r="OHH1" s="64"/>
      <c r="OHI1" s="64"/>
      <c r="OHJ1" s="64"/>
      <c r="OHK1" s="64"/>
      <c r="OHL1" s="64"/>
      <c r="OHM1" s="64"/>
      <c r="OHN1" s="64"/>
      <c r="OHO1" s="64"/>
      <c r="OHP1" s="64"/>
      <c r="OHQ1" s="64"/>
      <c r="OHR1" s="64"/>
      <c r="OHS1" s="64"/>
      <c r="OHT1" s="64"/>
      <c r="OHU1" s="64"/>
      <c r="OHV1" s="64"/>
      <c r="OHW1" s="64"/>
      <c r="OHX1" s="64"/>
      <c r="OHY1" s="64"/>
      <c r="OHZ1" s="64"/>
      <c r="OIA1" s="64"/>
      <c r="OIB1" s="64"/>
      <c r="OIC1" s="64"/>
      <c r="OID1" s="64"/>
      <c r="OIE1" s="64"/>
      <c r="OIF1" s="64"/>
      <c r="OIG1" s="64"/>
      <c r="OIH1" s="64"/>
      <c r="OII1" s="64"/>
      <c r="OIJ1" s="64"/>
      <c r="OIK1" s="64"/>
      <c r="OIL1" s="64"/>
      <c r="OIM1" s="64"/>
      <c r="OIN1" s="64"/>
      <c r="OIO1" s="64"/>
      <c r="OIP1" s="64"/>
      <c r="OIQ1" s="64"/>
      <c r="OIR1" s="64"/>
      <c r="OIS1" s="64"/>
      <c r="OIT1" s="64"/>
      <c r="OIU1" s="64"/>
      <c r="OIV1" s="64"/>
      <c r="OIW1" s="64"/>
      <c r="OIX1" s="64"/>
      <c r="OIY1" s="64"/>
      <c r="OIZ1" s="64"/>
      <c r="OJA1" s="64"/>
      <c r="OJB1" s="64"/>
      <c r="OJC1" s="64"/>
      <c r="OJD1" s="64"/>
      <c r="OJE1" s="64"/>
      <c r="OJF1" s="64"/>
      <c r="OJG1" s="64"/>
      <c r="OJH1" s="64"/>
      <c r="OJI1" s="64"/>
      <c r="OJJ1" s="64"/>
      <c r="OJK1" s="64"/>
      <c r="OJL1" s="64"/>
      <c r="OJM1" s="64"/>
      <c r="OJN1" s="64"/>
      <c r="OJO1" s="64"/>
      <c r="OJP1" s="64"/>
      <c r="OJQ1" s="64"/>
      <c r="OJR1" s="64"/>
      <c r="OJS1" s="64"/>
      <c r="OJT1" s="64"/>
      <c r="OJU1" s="64"/>
      <c r="OJV1" s="64"/>
      <c r="OJW1" s="64"/>
      <c r="OJX1" s="64"/>
      <c r="OJY1" s="64"/>
      <c r="OJZ1" s="64"/>
      <c r="OKA1" s="64"/>
      <c r="OKB1" s="64"/>
      <c r="OKC1" s="64"/>
      <c r="OKD1" s="64"/>
      <c r="OKE1" s="64"/>
      <c r="OKF1" s="64"/>
      <c r="OKG1" s="64"/>
      <c r="OKH1" s="64"/>
      <c r="OKI1" s="64"/>
      <c r="OKJ1" s="64"/>
      <c r="OKK1" s="64"/>
      <c r="OKL1" s="64"/>
      <c r="OKM1" s="64"/>
      <c r="OKN1" s="64"/>
      <c r="OKO1" s="64"/>
      <c r="OKP1" s="64"/>
      <c r="OKQ1" s="64"/>
      <c r="OKR1" s="64"/>
      <c r="OKS1" s="64"/>
      <c r="OKT1" s="64"/>
      <c r="OKU1" s="64"/>
      <c r="OKV1" s="64"/>
      <c r="OKW1" s="64"/>
      <c r="OKX1" s="64"/>
      <c r="OKY1" s="64"/>
      <c r="OKZ1" s="64"/>
      <c r="OLA1" s="64"/>
      <c r="OLB1" s="64"/>
      <c r="OLC1" s="64"/>
      <c r="OLD1" s="64"/>
      <c r="OLE1" s="64"/>
      <c r="OLF1" s="64"/>
      <c r="OLG1" s="64"/>
      <c r="OLH1" s="64"/>
      <c r="OLI1" s="64"/>
      <c r="OLJ1" s="64"/>
      <c r="OLK1" s="64"/>
      <c r="OLL1" s="64"/>
      <c r="OLM1" s="64"/>
      <c r="OLN1" s="64"/>
      <c r="OLO1" s="64"/>
      <c r="OLP1" s="64"/>
      <c r="OLQ1" s="64"/>
      <c r="OLR1" s="64"/>
      <c r="OLS1" s="64"/>
      <c r="OLT1" s="64"/>
      <c r="OLU1" s="64"/>
      <c r="OLV1" s="64"/>
      <c r="OLW1" s="64"/>
      <c r="OLX1" s="64"/>
      <c r="OLY1" s="64"/>
      <c r="OLZ1" s="64"/>
      <c r="OMA1" s="64"/>
      <c r="OMB1" s="64"/>
      <c r="OMC1" s="64"/>
      <c r="OMD1" s="64"/>
      <c r="OME1" s="64"/>
      <c r="OMF1" s="64"/>
      <c r="OMG1" s="64"/>
      <c r="OMH1" s="64"/>
      <c r="OMI1" s="64"/>
      <c r="OMJ1" s="64"/>
      <c r="OMK1" s="64"/>
      <c r="OML1" s="64"/>
      <c r="OMM1" s="64"/>
      <c r="OMN1" s="64"/>
      <c r="OMO1" s="64"/>
      <c r="OMP1" s="64"/>
      <c r="OMQ1" s="64"/>
      <c r="OMR1" s="64"/>
      <c r="OMS1" s="64"/>
      <c r="OMT1" s="64"/>
      <c r="OMU1" s="64"/>
      <c r="OMV1" s="64"/>
      <c r="OMW1" s="64"/>
      <c r="OMX1" s="64"/>
      <c r="OMY1" s="64"/>
      <c r="OMZ1" s="64"/>
      <c r="ONA1" s="64"/>
      <c r="ONB1" s="64"/>
      <c r="ONC1" s="64"/>
      <c r="OND1" s="64"/>
      <c r="ONE1" s="64"/>
      <c r="ONF1" s="64"/>
      <c r="ONG1" s="64"/>
      <c r="ONH1" s="64"/>
      <c r="ONI1" s="64"/>
      <c r="ONJ1" s="64"/>
      <c r="ONK1" s="64"/>
      <c r="ONL1" s="64"/>
      <c r="ONM1" s="64"/>
      <c r="ONN1" s="64"/>
      <c r="ONO1" s="64"/>
      <c r="ONP1" s="64"/>
      <c r="ONQ1" s="64"/>
      <c r="ONR1" s="64"/>
      <c r="ONS1" s="64"/>
      <c r="ONT1" s="64"/>
      <c r="ONU1" s="64"/>
      <c r="ONV1" s="64"/>
      <c r="ONW1" s="64"/>
      <c r="ONX1" s="64"/>
      <c r="ONY1" s="64"/>
      <c r="ONZ1" s="64"/>
      <c r="OOA1" s="64"/>
      <c r="OOB1" s="64"/>
      <c r="OOC1" s="64"/>
      <c r="OOD1" s="64"/>
      <c r="OOE1" s="64"/>
      <c r="OOF1" s="64"/>
      <c r="OOG1" s="64"/>
      <c r="OOH1" s="64"/>
      <c r="OOI1" s="64"/>
      <c r="OOJ1" s="64"/>
      <c r="OOK1" s="64"/>
      <c r="OOL1" s="64"/>
      <c r="OOM1" s="64"/>
      <c r="OON1" s="64"/>
      <c r="OOO1" s="64"/>
      <c r="OOP1" s="64"/>
      <c r="OOQ1" s="64"/>
      <c r="OOR1" s="64"/>
      <c r="OOS1" s="64"/>
      <c r="OOT1" s="64"/>
      <c r="OOU1" s="64"/>
      <c r="OOV1" s="64"/>
      <c r="OOW1" s="64"/>
      <c r="OOX1" s="64"/>
      <c r="OOY1" s="64"/>
      <c r="OOZ1" s="64"/>
      <c r="OPA1" s="64"/>
      <c r="OPB1" s="64"/>
      <c r="OPC1" s="64"/>
      <c r="OPD1" s="64"/>
      <c r="OPE1" s="64"/>
      <c r="OPF1" s="64"/>
      <c r="OPG1" s="64"/>
      <c r="OPH1" s="64"/>
      <c r="OPI1" s="64"/>
      <c r="OPJ1" s="64"/>
      <c r="OPK1" s="64"/>
      <c r="OPL1" s="64"/>
      <c r="OPM1" s="64"/>
      <c r="OPN1" s="64"/>
      <c r="OPO1" s="64"/>
      <c r="OPP1" s="64"/>
      <c r="OPQ1" s="64"/>
      <c r="OPR1" s="64"/>
      <c r="OPS1" s="64"/>
      <c r="OPT1" s="64"/>
      <c r="OPU1" s="64"/>
      <c r="OPV1" s="64"/>
      <c r="OPW1" s="64"/>
      <c r="OPX1" s="64"/>
      <c r="OPY1" s="64"/>
      <c r="OPZ1" s="64"/>
      <c r="OQA1" s="64"/>
      <c r="OQB1" s="64"/>
      <c r="OQC1" s="64"/>
      <c r="OQD1" s="64"/>
      <c r="OQE1" s="64"/>
      <c r="OQF1" s="64"/>
      <c r="OQG1" s="64"/>
      <c r="OQH1" s="64"/>
      <c r="OQI1" s="64"/>
      <c r="OQJ1" s="64"/>
      <c r="OQK1" s="64"/>
      <c r="OQL1" s="64"/>
      <c r="OQM1" s="64"/>
      <c r="OQN1" s="64"/>
      <c r="OQO1" s="64"/>
      <c r="OQP1" s="64"/>
      <c r="OQQ1" s="64"/>
      <c r="OQR1" s="64"/>
      <c r="OQS1" s="64"/>
      <c r="OQT1" s="64"/>
      <c r="OQU1" s="64"/>
      <c r="OQV1" s="64"/>
      <c r="OQW1" s="64"/>
      <c r="OQX1" s="64"/>
      <c r="OQY1" s="64"/>
      <c r="OQZ1" s="64"/>
      <c r="ORA1" s="64"/>
      <c r="ORB1" s="64"/>
      <c r="ORC1" s="64"/>
      <c r="ORD1" s="64"/>
      <c r="ORE1" s="64"/>
      <c r="ORF1" s="64"/>
      <c r="ORG1" s="64"/>
      <c r="ORH1" s="64"/>
      <c r="ORI1" s="64"/>
      <c r="ORJ1" s="64"/>
      <c r="ORK1" s="64"/>
      <c r="ORL1" s="64"/>
      <c r="ORM1" s="64"/>
      <c r="ORN1" s="64"/>
      <c r="ORO1" s="64"/>
      <c r="ORP1" s="64"/>
      <c r="ORQ1" s="64"/>
      <c r="ORR1" s="64"/>
      <c r="ORS1" s="64"/>
      <c r="ORT1" s="64"/>
      <c r="ORU1" s="64"/>
      <c r="ORV1" s="64"/>
      <c r="ORW1" s="64"/>
      <c r="ORX1" s="64"/>
      <c r="ORY1" s="64"/>
      <c r="ORZ1" s="64"/>
      <c r="OSA1" s="64"/>
      <c r="OSB1" s="64"/>
      <c r="OSC1" s="64"/>
      <c r="OSD1" s="64"/>
      <c r="OSE1" s="64"/>
      <c r="OSF1" s="64"/>
      <c r="OSG1" s="64"/>
      <c r="OSH1" s="64"/>
      <c r="OSI1" s="64"/>
      <c r="OSJ1" s="64"/>
      <c r="OSK1" s="64"/>
      <c r="OSL1" s="64"/>
      <c r="OSM1" s="64"/>
      <c r="OSN1" s="64"/>
      <c r="OSO1" s="64"/>
      <c r="OSP1" s="64"/>
      <c r="OSQ1" s="64"/>
      <c r="OSR1" s="64"/>
      <c r="OSS1" s="64"/>
      <c r="OST1" s="64"/>
      <c r="OSU1" s="64"/>
      <c r="OSV1" s="64"/>
      <c r="OSW1" s="64"/>
      <c r="OSX1" s="64"/>
      <c r="OSY1" s="64"/>
      <c r="OSZ1" s="64"/>
      <c r="OTA1" s="64"/>
      <c r="OTB1" s="64"/>
      <c r="OTC1" s="64"/>
      <c r="OTD1" s="64"/>
      <c r="OTE1" s="64"/>
      <c r="OTF1" s="64"/>
      <c r="OTG1" s="64"/>
      <c r="OTH1" s="64"/>
      <c r="OTI1" s="64"/>
      <c r="OTJ1" s="64"/>
      <c r="OTK1" s="64"/>
      <c r="OTL1" s="64"/>
      <c r="OTM1" s="64"/>
      <c r="OTN1" s="64"/>
      <c r="OTO1" s="64"/>
      <c r="OTP1" s="64"/>
      <c r="OTQ1" s="64"/>
      <c r="OTR1" s="64"/>
      <c r="OTS1" s="64"/>
      <c r="OTT1" s="64"/>
      <c r="OTU1" s="64"/>
      <c r="OTV1" s="64"/>
      <c r="OTW1" s="64"/>
      <c r="OTX1" s="64"/>
      <c r="OTY1" s="64"/>
      <c r="OTZ1" s="64"/>
      <c r="OUA1" s="64"/>
      <c r="OUB1" s="64"/>
      <c r="OUC1" s="64"/>
      <c r="OUD1" s="64"/>
      <c r="OUE1" s="64"/>
      <c r="OUF1" s="64"/>
      <c r="OUG1" s="64"/>
      <c r="OUH1" s="64"/>
      <c r="OUI1" s="64"/>
      <c r="OUJ1" s="64"/>
      <c r="OUK1" s="64"/>
      <c r="OUL1" s="64"/>
      <c r="OUM1" s="64"/>
      <c r="OUN1" s="64"/>
      <c r="OUO1" s="64"/>
      <c r="OUP1" s="64"/>
      <c r="OUQ1" s="64"/>
      <c r="OUR1" s="64"/>
      <c r="OUS1" s="64"/>
      <c r="OUT1" s="64"/>
      <c r="OUU1" s="64"/>
      <c r="OUV1" s="64"/>
      <c r="OUW1" s="64"/>
      <c r="OUX1" s="64"/>
      <c r="OUY1" s="64"/>
      <c r="OUZ1" s="64"/>
      <c r="OVA1" s="64"/>
      <c r="OVB1" s="64"/>
      <c r="OVC1" s="64"/>
      <c r="OVD1" s="64"/>
      <c r="OVE1" s="64"/>
      <c r="OVF1" s="64"/>
      <c r="OVG1" s="64"/>
      <c r="OVH1" s="64"/>
      <c r="OVI1" s="64"/>
      <c r="OVJ1" s="64"/>
      <c r="OVK1" s="64"/>
      <c r="OVL1" s="64"/>
      <c r="OVM1" s="64"/>
      <c r="OVN1" s="64"/>
      <c r="OVO1" s="64"/>
      <c r="OVP1" s="64"/>
      <c r="OVQ1" s="64"/>
      <c r="OVR1" s="64"/>
      <c r="OVS1" s="64"/>
      <c r="OVT1" s="64"/>
      <c r="OVU1" s="64"/>
      <c r="OVV1" s="64"/>
      <c r="OVW1" s="64"/>
      <c r="OVX1" s="64"/>
      <c r="OVY1" s="64"/>
      <c r="OVZ1" s="64"/>
      <c r="OWA1" s="64"/>
      <c r="OWB1" s="64"/>
      <c r="OWC1" s="64"/>
      <c r="OWD1" s="64"/>
      <c r="OWE1" s="64"/>
      <c r="OWF1" s="64"/>
      <c r="OWG1" s="64"/>
      <c r="OWH1" s="64"/>
      <c r="OWI1" s="64"/>
      <c r="OWJ1" s="64"/>
      <c r="OWK1" s="64"/>
      <c r="OWL1" s="64"/>
      <c r="OWM1" s="64"/>
      <c r="OWN1" s="64"/>
      <c r="OWO1" s="64"/>
      <c r="OWP1" s="64"/>
      <c r="OWQ1" s="64"/>
      <c r="OWR1" s="64"/>
      <c r="OWS1" s="64"/>
      <c r="OWT1" s="64"/>
      <c r="OWU1" s="64"/>
      <c r="OWV1" s="64"/>
      <c r="OWW1" s="64"/>
      <c r="OWX1" s="64"/>
      <c r="OWY1" s="64"/>
      <c r="OWZ1" s="64"/>
      <c r="OXA1" s="64"/>
      <c r="OXB1" s="64"/>
      <c r="OXC1" s="64"/>
      <c r="OXD1" s="64"/>
      <c r="OXE1" s="64"/>
      <c r="OXF1" s="64"/>
      <c r="OXG1" s="64"/>
      <c r="OXH1" s="64"/>
      <c r="OXI1" s="64"/>
      <c r="OXJ1" s="64"/>
      <c r="OXK1" s="64"/>
      <c r="OXL1" s="64"/>
      <c r="OXM1" s="64"/>
      <c r="OXN1" s="64"/>
      <c r="OXO1" s="64"/>
      <c r="OXP1" s="64"/>
      <c r="OXQ1" s="64"/>
      <c r="OXR1" s="64"/>
      <c r="OXS1" s="64"/>
      <c r="OXT1" s="64"/>
      <c r="OXU1" s="64"/>
      <c r="OXV1" s="64"/>
      <c r="OXW1" s="64"/>
      <c r="OXX1" s="64"/>
      <c r="OXY1" s="64"/>
      <c r="OXZ1" s="64"/>
      <c r="OYA1" s="64"/>
      <c r="OYB1" s="64"/>
      <c r="OYC1" s="64"/>
      <c r="OYD1" s="64"/>
      <c r="OYE1" s="64"/>
      <c r="OYF1" s="64"/>
      <c r="OYG1" s="64"/>
      <c r="OYH1" s="64"/>
      <c r="OYI1" s="64"/>
      <c r="OYJ1" s="64"/>
      <c r="OYK1" s="64"/>
      <c r="OYL1" s="64"/>
      <c r="OYM1" s="64"/>
      <c r="OYN1" s="64"/>
      <c r="OYO1" s="64"/>
      <c r="OYP1" s="64"/>
      <c r="OYQ1" s="64"/>
      <c r="OYR1" s="64"/>
      <c r="OYS1" s="64"/>
      <c r="OYT1" s="64"/>
      <c r="OYU1" s="64"/>
      <c r="OYV1" s="64"/>
      <c r="OYW1" s="64"/>
      <c r="OYX1" s="64"/>
      <c r="OYY1" s="64"/>
      <c r="OYZ1" s="64"/>
      <c r="OZA1" s="64"/>
      <c r="OZB1" s="64"/>
      <c r="OZC1" s="64"/>
      <c r="OZD1" s="64"/>
      <c r="OZE1" s="64"/>
      <c r="OZF1" s="64"/>
      <c r="OZG1" s="64"/>
      <c r="OZH1" s="64"/>
      <c r="OZI1" s="64"/>
      <c r="OZJ1" s="64"/>
      <c r="OZK1" s="64"/>
      <c r="OZL1" s="64"/>
      <c r="OZM1" s="64"/>
      <c r="OZN1" s="64"/>
      <c r="OZO1" s="64"/>
      <c r="OZP1" s="64"/>
      <c r="OZQ1" s="64"/>
      <c r="OZR1" s="64"/>
      <c r="OZS1" s="64"/>
      <c r="OZT1" s="64"/>
      <c r="OZU1" s="64"/>
      <c r="OZV1" s="64"/>
      <c r="OZW1" s="64"/>
      <c r="OZX1" s="64"/>
      <c r="OZY1" s="64"/>
      <c r="OZZ1" s="64"/>
      <c r="PAA1" s="64"/>
      <c r="PAB1" s="64"/>
      <c r="PAC1" s="64"/>
      <c r="PAD1" s="64"/>
      <c r="PAE1" s="64"/>
      <c r="PAF1" s="64"/>
      <c r="PAG1" s="64"/>
      <c r="PAH1" s="64"/>
      <c r="PAI1" s="64"/>
      <c r="PAJ1" s="64"/>
      <c r="PAK1" s="64"/>
      <c r="PAL1" s="64"/>
      <c r="PAM1" s="64"/>
      <c r="PAN1" s="64"/>
      <c r="PAO1" s="64"/>
      <c r="PAP1" s="64"/>
      <c r="PAQ1" s="64"/>
      <c r="PAR1" s="64"/>
      <c r="PAS1" s="64"/>
      <c r="PAT1" s="64"/>
      <c r="PAU1" s="64"/>
      <c r="PAV1" s="64"/>
      <c r="PAW1" s="64"/>
      <c r="PAX1" s="64"/>
      <c r="PAY1" s="64"/>
      <c r="PAZ1" s="64"/>
      <c r="PBA1" s="64"/>
      <c r="PBB1" s="64"/>
      <c r="PBC1" s="64"/>
      <c r="PBD1" s="64"/>
      <c r="PBE1" s="64"/>
      <c r="PBF1" s="64"/>
      <c r="PBG1" s="64"/>
      <c r="PBH1" s="64"/>
      <c r="PBI1" s="64"/>
      <c r="PBJ1" s="64"/>
      <c r="PBK1" s="64"/>
      <c r="PBL1" s="64"/>
      <c r="PBM1" s="64"/>
      <c r="PBN1" s="64"/>
      <c r="PBO1" s="64"/>
      <c r="PBP1" s="64"/>
      <c r="PBQ1" s="64"/>
      <c r="PBR1" s="64"/>
      <c r="PBS1" s="64"/>
      <c r="PBT1" s="64"/>
      <c r="PBU1" s="64"/>
      <c r="PBV1" s="64"/>
      <c r="PBW1" s="64"/>
      <c r="PBX1" s="64"/>
      <c r="PBY1" s="64"/>
      <c r="PBZ1" s="64"/>
      <c r="PCA1" s="64"/>
      <c r="PCB1" s="64"/>
      <c r="PCC1" s="64"/>
      <c r="PCD1" s="64"/>
      <c r="PCE1" s="64"/>
      <c r="PCF1" s="64"/>
      <c r="PCG1" s="64"/>
      <c r="PCH1" s="64"/>
      <c r="PCI1" s="64"/>
      <c r="PCJ1" s="64"/>
      <c r="PCK1" s="64"/>
      <c r="PCL1" s="64"/>
      <c r="PCM1" s="64"/>
      <c r="PCN1" s="64"/>
      <c r="PCO1" s="64"/>
      <c r="PCP1" s="64"/>
      <c r="PCQ1" s="64"/>
      <c r="PCR1" s="64"/>
      <c r="PCS1" s="64"/>
      <c r="PCT1" s="64"/>
      <c r="PCU1" s="64"/>
      <c r="PCV1" s="64"/>
      <c r="PCW1" s="64"/>
      <c r="PCX1" s="64"/>
      <c r="PCY1" s="64"/>
      <c r="PCZ1" s="64"/>
      <c r="PDA1" s="64"/>
      <c r="PDB1" s="64"/>
      <c r="PDC1" s="64"/>
      <c r="PDD1" s="64"/>
      <c r="PDE1" s="64"/>
      <c r="PDF1" s="64"/>
      <c r="PDG1" s="64"/>
      <c r="PDH1" s="64"/>
      <c r="PDI1" s="64"/>
      <c r="PDJ1" s="64"/>
      <c r="PDK1" s="64"/>
      <c r="PDL1" s="64"/>
      <c r="PDM1" s="64"/>
      <c r="PDN1" s="64"/>
      <c r="PDO1" s="64"/>
      <c r="PDP1" s="64"/>
      <c r="PDQ1" s="64"/>
      <c r="PDR1" s="64"/>
      <c r="PDS1" s="64"/>
      <c r="PDT1" s="64"/>
      <c r="PDU1" s="64"/>
      <c r="PDV1" s="64"/>
      <c r="PDW1" s="64"/>
      <c r="PDX1" s="64"/>
      <c r="PDY1" s="64"/>
      <c r="PDZ1" s="64"/>
      <c r="PEA1" s="64"/>
      <c r="PEB1" s="64"/>
      <c r="PEC1" s="64"/>
      <c r="PED1" s="64"/>
      <c r="PEE1" s="64"/>
      <c r="PEF1" s="64"/>
      <c r="PEG1" s="64"/>
      <c r="PEH1" s="64"/>
      <c r="PEI1" s="64"/>
      <c r="PEJ1" s="64"/>
      <c r="PEK1" s="64"/>
      <c r="PEL1" s="64"/>
      <c r="PEM1" s="64"/>
      <c r="PEN1" s="64"/>
      <c r="PEO1" s="64"/>
      <c r="PEP1" s="64"/>
      <c r="PEQ1" s="64"/>
      <c r="PER1" s="64"/>
      <c r="PES1" s="64"/>
      <c r="PET1" s="64"/>
      <c r="PEU1" s="64"/>
      <c r="PEV1" s="64"/>
      <c r="PEW1" s="64"/>
      <c r="PEX1" s="64"/>
      <c r="PEY1" s="64"/>
      <c r="PEZ1" s="64"/>
      <c r="PFA1" s="64"/>
      <c r="PFB1" s="64"/>
      <c r="PFC1" s="64"/>
      <c r="PFD1" s="64"/>
      <c r="PFE1" s="64"/>
      <c r="PFF1" s="64"/>
      <c r="PFG1" s="64"/>
      <c r="PFH1" s="64"/>
      <c r="PFI1" s="64"/>
      <c r="PFJ1" s="64"/>
      <c r="PFK1" s="64"/>
      <c r="PFL1" s="64"/>
      <c r="PFM1" s="64"/>
      <c r="PFN1" s="64"/>
      <c r="PFO1" s="64"/>
      <c r="PFP1" s="64"/>
      <c r="PFQ1" s="64"/>
      <c r="PFR1" s="64"/>
      <c r="PFS1" s="64"/>
      <c r="PFT1" s="64"/>
      <c r="PFU1" s="64"/>
      <c r="PFV1" s="64"/>
      <c r="PFW1" s="64"/>
      <c r="PFX1" s="64"/>
      <c r="PFY1" s="64"/>
      <c r="PFZ1" s="64"/>
      <c r="PGA1" s="64"/>
      <c r="PGB1" s="64"/>
      <c r="PGC1" s="64"/>
      <c r="PGD1" s="64"/>
      <c r="PGE1" s="64"/>
      <c r="PGF1" s="64"/>
      <c r="PGG1" s="64"/>
      <c r="PGH1" s="64"/>
      <c r="PGI1" s="64"/>
      <c r="PGJ1" s="64"/>
      <c r="PGK1" s="64"/>
      <c r="PGL1" s="64"/>
      <c r="PGM1" s="64"/>
      <c r="PGN1" s="64"/>
      <c r="PGO1" s="64"/>
      <c r="PGP1" s="64"/>
      <c r="PGQ1" s="64"/>
      <c r="PGR1" s="64"/>
      <c r="PGS1" s="64"/>
      <c r="PGT1" s="64"/>
      <c r="PGU1" s="64"/>
      <c r="PGV1" s="64"/>
      <c r="PGW1" s="64"/>
      <c r="PGX1" s="64"/>
      <c r="PGY1" s="64"/>
      <c r="PGZ1" s="64"/>
      <c r="PHA1" s="64"/>
      <c r="PHB1" s="64"/>
      <c r="PHC1" s="64"/>
      <c r="PHD1" s="64"/>
      <c r="PHE1" s="64"/>
      <c r="PHF1" s="64"/>
      <c r="PHG1" s="64"/>
      <c r="PHH1" s="64"/>
      <c r="PHI1" s="64"/>
      <c r="PHJ1" s="64"/>
      <c r="PHK1" s="64"/>
      <c r="PHL1" s="64"/>
      <c r="PHM1" s="64"/>
      <c r="PHN1" s="64"/>
      <c r="PHO1" s="64"/>
      <c r="PHP1" s="64"/>
      <c r="PHQ1" s="64"/>
      <c r="PHR1" s="64"/>
      <c r="PHS1" s="64"/>
      <c r="PHT1" s="64"/>
      <c r="PHU1" s="64"/>
      <c r="PHV1" s="64"/>
      <c r="PHW1" s="64"/>
      <c r="PHX1" s="64"/>
      <c r="PHY1" s="64"/>
      <c r="PHZ1" s="64"/>
      <c r="PIA1" s="64"/>
      <c r="PIB1" s="64"/>
      <c r="PIC1" s="64"/>
      <c r="PID1" s="64"/>
      <c r="PIE1" s="64"/>
      <c r="PIF1" s="64"/>
      <c r="PIG1" s="64"/>
      <c r="PIH1" s="64"/>
      <c r="PII1" s="64"/>
      <c r="PIJ1" s="64"/>
      <c r="PIK1" s="64"/>
      <c r="PIL1" s="64"/>
      <c r="PIM1" s="64"/>
      <c r="PIN1" s="64"/>
      <c r="PIO1" s="64"/>
      <c r="PIP1" s="64"/>
      <c r="PIQ1" s="64"/>
      <c r="PIR1" s="64"/>
      <c r="PIS1" s="64"/>
      <c r="PIT1" s="64"/>
      <c r="PIU1" s="64"/>
      <c r="PIV1" s="64"/>
      <c r="PIW1" s="64"/>
      <c r="PIX1" s="64"/>
      <c r="PIY1" s="64"/>
      <c r="PIZ1" s="64"/>
      <c r="PJA1" s="64"/>
      <c r="PJB1" s="64"/>
      <c r="PJC1" s="64"/>
      <c r="PJD1" s="64"/>
      <c r="PJE1" s="64"/>
      <c r="PJF1" s="64"/>
      <c r="PJG1" s="64"/>
      <c r="PJH1" s="64"/>
      <c r="PJI1" s="64"/>
      <c r="PJJ1" s="64"/>
      <c r="PJK1" s="64"/>
      <c r="PJL1" s="64"/>
      <c r="PJM1" s="64"/>
      <c r="PJN1" s="64"/>
      <c r="PJO1" s="64"/>
      <c r="PJP1" s="64"/>
      <c r="PJQ1" s="64"/>
      <c r="PJR1" s="64"/>
      <c r="PJS1" s="64"/>
      <c r="PJT1" s="64"/>
      <c r="PJU1" s="64"/>
      <c r="PJV1" s="64"/>
      <c r="PJW1" s="64"/>
      <c r="PJX1" s="64"/>
      <c r="PJY1" s="64"/>
      <c r="PJZ1" s="64"/>
      <c r="PKA1" s="64"/>
      <c r="PKB1" s="64"/>
      <c r="PKC1" s="64"/>
      <c r="PKD1" s="64"/>
      <c r="PKE1" s="64"/>
      <c r="PKF1" s="64"/>
      <c r="PKG1" s="64"/>
      <c r="PKH1" s="64"/>
      <c r="PKI1" s="64"/>
      <c r="PKJ1" s="64"/>
      <c r="PKK1" s="64"/>
      <c r="PKL1" s="64"/>
      <c r="PKM1" s="64"/>
      <c r="PKN1" s="64"/>
      <c r="PKO1" s="64"/>
      <c r="PKP1" s="64"/>
      <c r="PKQ1" s="64"/>
      <c r="PKR1" s="64"/>
      <c r="PKS1" s="64"/>
      <c r="PKT1" s="64"/>
      <c r="PKU1" s="64"/>
      <c r="PKV1" s="64"/>
      <c r="PKW1" s="64"/>
      <c r="PKX1" s="64"/>
      <c r="PKY1" s="64"/>
      <c r="PKZ1" s="64"/>
      <c r="PLA1" s="64"/>
      <c r="PLB1" s="64"/>
      <c r="PLC1" s="64"/>
      <c r="PLD1" s="64"/>
      <c r="PLE1" s="64"/>
      <c r="PLF1" s="64"/>
      <c r="PLG1" s="64"/>
      <c r="PLH1" s="64"/>
      <c r="PLI1" s="64"/>
      <c r="PLJ1" s="64"/>
      <c r="PLK1" s="64"/>
      <c r="PLL1" s="64"/>
      <c r="PLM1" s="64"/>
      <c r="PLN1" s="64"/>
      <c r="PLO1" s="64"/>
      <c r="PLP1" s="64"/>
      <c r="PLQ1" s="64"/>
      <c r="PLR1" s="64"/>
      <c r="PLS1" s="64"/>
      <c r="PLT1" s="64"/>
      <c r="PLU1" s="64"/>
      <c r="PLV1" s="64"/>
      <c r="PLW1" s="64"/>
      <c r="PLX1" s="64"/>
      <c r="PLY1" s="64"/>
      <c r="PLZ1" s="64"/>
      <c r="PMA1" s="64"/>
      <c r="PMB1" s="64"/>
      <c r="PMC1" s="64"/>
      <c r="PMD1" s="64"/>
      <c r="PME1" s="64"/>
      <c r="PMF1" s="64"/>
      <c r="PMG1" s="64"/>
      <c r="PMH1" s="64"/>
      <c r="PMI1" s="64"/>
      <c r="PMJ1" s="64"/>
      <c r="PMK1" s="64"/>
      <c r="PML1" s="64"/>
      <c r="PMM1" s="64"/>
      <c r="PMN1" s="64"/>
      <c r="PMO1" s="64"/>
      <c r="PMP1" s="64"/>
      <c r="PMQ1" s="64"/>
      <c r="PMR1" s="64"/>
      <c r="PMS1" s="64"/>
      <c r="PMT1" s="64"/>
      <c r="PMU1" s="64"/>
      <c r="PMV1" s="64"/>
      <c r="PMW1" s="64"/>
      <c r="PMX1" s="64"/>
      <c r="PMY1" s="64"/>
      <c r="PMZ1" s="64"/>
      <c r="PNA1" s="64"/>
      <c r="PNB1" s="64"/>
      <c r="PNC1" s="64"/>
      <c r="PND1" s="64"/>
      <c r="PNE1" s="64"/>
      <c r="PNF1" s="64"/>
      <c r="PNG1" s="64"/>
      <c r="PNH1" s="64"/>
      <c r="PNI1" s="64"/>
      <c r="PNJ1" s="64"/>
      <c r="PNK1" s="64"/>
      <c r="PNL1" s="64"/>
      <c r="PNM1" s="64"/>
      <c r="PNN1" s="64"/>
      <c r="PNO1" s="64"/>
      <c r="PNP1" s="64"/>
      <c r="PNQ1" s="64"/>
      <c r="PNR1" s="64"/>
      <c r="PNS1" s="64"/>
      <c r="PNT1" s="64"/>
      <c r="PNU1" s="64"/>
      <c r="PNV1" s="64"/>
      <c r="PNW1" s="64"/>
      <c r="PNX1" s="64"/>
      <c r="PNY1" s="64"/>
      <c r="PNZ1" s="64"/>
      <c r="POA1" s="64"/>
      <c r="POB1" s="64"/>
      <c r="POC1" s="64"/>
      <c r="POD1" s="64"/>
      <c r="POE1" s="64"/>
      <c r="POF1" s="64"/>
      <c r="POG1" s="64"/>
      <c r="POH1" s="64"/>
      <c r="POI1" s="64"/>
      <c r="POJ1" s="64"/>
      <c r="POK1" s="64"/>
      <c r="POL1" s="64"/>
      <c r="POM1" s="64"/>
      <c r="PON1" s="64"/>
      <c r="POO1" s="64"/>
      <c r="POP1" s="64"/>
      <c r="POQ1" s="64"/>
      <c r="POR1" s="64"/>
      <c r="POS1" s="64"/>
      <c r="POT1" s="64"/>
      <c r="POU1" s="64"/>
      <c r="POV1" s="64"/>
      <c r="POW1" s="64"/>
      <c r="POX1" s="64"/>
      <c r="POY1" s="64"/>
      <c r="POZ1" s="64"/>
      <c r="PPA1" s="64"/>
      <c r="PPB1" s="64"/>
      <c r="PPC1" s="64"/>
      <c r="PPD1" s="64"/>
      <c r="PPE1" s="64"/>
      <c r="PPF1" s="64"/>
      <c r="PPG1" s="64"/>
      <c r="PPH1" s="64"/>
      <c r="PPI1" s="64"/>
      <c r="PPJ1" s="64"/>
      <c r="PPK1" s="64"/>
      <c r="PPL1" s="64"/>
      <c r="PPM1" s="64"/>
      <c r="PPN1" s="64"/>
      <c r="PPO1" s="64"/>
      <c r="PPP1" s="64"/>
      <c r="PPQ1" s="64"/>
      <c r="PPR1" s="64"/>
      <c r="PPS1" s="64"/>
      <c r="PPT1" s="64"/>
      <c r="PPU1" s="64"/>
      <c r="PPV1" s="64"/>
      <c r="PPW1" s="64"/>
      <c r="PPX1" s="64"/>
      <c r="PPY1" s="64"/>
      <c r="PPZ1" s="64"/>
      <c r="PQA1" s="64"/>
      <c r="PQB1" s="64"/>
      <c r="PQC1" s="64"/>
      <c r="PQD1" s="64"/>
      <c r="PQE1" s="64"/>
      <c r="PQF1" s="64"/>
      <c r="PQG1" s="64"/>
      <c r="PQH1" s="64"/>
      <c r="PQI1" s="64"/>
      <c r="PQJ1" s="64"/>
      <c r="PQK1" s="64"/>
      <c r="PQL1" s="64"/>
      <c r="PQM1" s="64"/>
      <c r="PQN1" s="64"/>
      <c r="PQO1" s="64"/>
      <c r="PQP1" s="64"/>
      <c r="PQQ1" s="64"/>
      <c r="PQR1" s="64"/>
      <c r="PQS1" s="64"/>
      <c r="PQT1" s="64"/>
      <c r="PQU1" s="64"/>
      <c r="PQV1" s="64"/>
      <c r="PQW1" s="64"/>
      <c r="PQX1" s="64"/>
      <c r="PQY1" s="64"/>
      <c r="PQZ1" s="64"/>
      <c r="PRA1" s="64"/>
      <c r="PRB1" s="64"/>
      <c r="PRC1" s="64"/>
      <c r="PRD1" s="64"/>
      <c r="PRE1" s="64"/>
      <c r="PRF1" s="64"/>
      <c r="PRG1" s="64"/>
      <c r="PRH1" s="64"/>
      <c r="PRI1" s="64"/>
      <c r="PRJ1" s="64"/>
      <c r="PRK1" s="64"/>
      <c r="PRL1" s="64"/>
      <c r="PRM1" s="64"/>
      <c r="PRN1" s="64"/>
      <c r="PRO1" s="64"/>
      <c r="PRP1" s="64"/>
      <c r="PRQ1" s="64"/>
      <c r="PRR1" s="64"/>
      <c r="PRS1" s="64"/>
      <c r="PRT1" s="64"/>
      <c r="PRU1" s="64"/>
      <c r="PRV1" s="64"/>
      <c r="PRW1" s="64"/>
      <c r="PRX1" s="64"/>
      <c r="PRY1" s="64"/>
      <c r="PRZ1" s="64"/>
      <c r="PSA1" s="64"/>
      <c r="PSB1" s="64"/>
      <c r="PSC1" s="64"/>
      <c r="PSD1" s="64"/>
      <c r="PSE1" s="64"/>
      <c r="PSF1" s="64"/>
      <c r="PSG1" s="64"/>
      <c r="PSH1" s="64"/>
      <c r="PSI1" s="64"/>
      <c r="PSJ1" s="64"/>
      <c r="PSK1" s="64"/>
      <c r="PSL1" s="64"/>
      <c r="PSM1" s="64"/>
      <c r="PSN1" s="64"/>
      <c r="PSO1" s="64"/>
      <c r="PSP1" s="64"/>
      <c r="PSQ1" s="64"/>
      <c r="PSR1" s="64"/>
      <c r="PSS1" s="64"/>
      <c r="PST1" s="64"/>
      <c r="PSU1" s="64"/>
      <c r="PSV1" s="64"/>
      <c r="PSW1" s="64"/>
      <c r="PSX1" s="64"/>
      <c r="PSY1" s="64"/>
      <c r="PSZ1" s="64"/>
      <c r="PTA1" s="64"/>
      <c r="PTB1" s="64"/>
      <c r="PTC1" s="64"/>
      <c r="PTD1" s="64"/>
      <c r="PTE1" s="64"/>
      <c r="PTF1" s="64"/>
      <c r="PTG1" s="64"/>
      <c r="PTH1" s="64"/>
      <c r="PTI1" s="64"/>
      <c r="PTJ1" s="64"/>
      <c r="PTK1" s="64"/>
      <c r="PTL1" s="64"/>
      <c r="PTM1" s="64"/>
      <c r="PTN1" s="64"/>
      <c r="PTO1" s="64"/>
      <c r="PTP1" s="64"/>
      <c r="PTQ1" s="64"/>
      <c r="PTR1" s="64"/>
      <c r="PTS1" s="64"/>
      <c r="PTT1" s="64"/>
      <c r="PTU1" s="64"/>
      <c r="PTV1" s="64"/>
      <c r="PTW1" s="64"/>
      <c r="PTX1" s="64"/>
      <c r="PTY1" s="64"/>
      <c r="PTZ1" s="64"/>
      <c r="PUA1" s="64"/>
      <c r="PUB1" s="64"/>
      <c r="PUC1" s="64"/>
      <c r="PUD1" s="64"/>
      <c r="PUE1" s="64"/>
      <c r="PUF1" s="64"/>
      <c r="PUG1" s="64"/>
      <c r="PUH1" s="64"/>
      <c r="PUI1" s="64"/>
      <c r="PUJ1" s="64"/>
      <c r="PUK1" s="64"/>
      <c r="PUL1" s="64"/>
      <c r="PUM1" s="64"/>
      <c r="PUN1" s="64"/>
      <c r="PUO1" s="64"/>
      <c r="PUP1" s="64"/>
      <c r="PUQ1" s="64"/>
      <c r="PUR1" s="64"/>
      <c r="PUS1" s="64"/>
      <c r="PUT1" s="64"/>
      <c r="PUU1" s="64"/>
      <c r="PUV1" s="64"/>
      <c r="PUW1" s="64"/>
      <c r="PUX1" s="64"/>
      <c r="PUY1" s="64"/>
      <c r="PUZ1" s="64"/>
      <c r="PVA1" s="64"/>
      <c r="PVB1" s="64"/>
      <c r="PVC1" s="64"/>
      <c r="PVD1" s="64"/>
      <c r="PVE1" s="64"/>
      <c r="PVF1" s="64"/>
      <c r="PVG1" s="64"/>
      <c r="PVH1" s="64"/>
      <c r="PVI1" s="64"/>
      <c r="PVJ1" s="64"/>
      <c r="PVK1" s="64"/>
      <c r="PVL1" s="64"/>
      <c r="PVM1" s="64"/>
      <c r="PVN1" s="64"/>
      <c r="PVO1" s="64"/>
      <c r="PVP1" s="64"/>
      <c r="PVQ1" s="64"/>
      <c r="PVR1" s="64"/>
      <c r="PVS1" s="64"/>
      <c r="PVT1" s="64"/>
      <c r="PVU1" s="64"/>
      <c r="PVV1" s="64"/>
      <c r="PVW1" s="64"/>
      <c r="PVX1" s="64"/>
      <c r="PVY1" s="64"/>
      <c r="PVZ1" s="64"/>
      <c r="PWA1" s="64"/>
      <c r="PWB1" s="64"/>
      <c r="PWC1" s="64"/>
      <c r="PWD1" s="64"/>
      <c r="PWE1" s="64"/>
      <c r="PWF1" s="64"/>
      <c r="PWG1" s="64"/>
      <c r="PWH1" s="64"/>
      <c r="PWI1" s="64"/>
      <c r="PWJ1" s="64"/>
      <c r="PWK1" s="64"/>
      <c r="PWL1" s="64"/>
      <c r="PWM1" s="64"/>
      <c r="PWN1" s="64"/>
      <c r="PWO1" s="64"/>
      <c r="PWP1" s="64"/>
      <c r="PWQ1" s="64"/>
      <c r="PWR1" s="64"/>
      <c r="PWS1" s="64"/>
      <c r="PWT1" s="64"/>
      <c r="PWU1" s="64"/>
      <c r="PWV1" s="64"/>
      <c r="PWW1" s="64"/>
      <c r="PWX1" s="64"/>
      <c r="PWY1" s="64"/>
      <c r="PWZ1" s="64"/>
      <c r="PXA1" s="64"/>
      <c r="PXB1" s="64"/>
      <c r="PXC1" s="64"/>
      <c r="PXD1" s="64"/>
      <c r="PXE1" s="64"/>
      <c r="PXF1" s="64"/>
      <c r="PXG1" s="64"/>
      <c r="PXH1" s="64"/>
      <c r="PXI1" s="64"/>
      <c r="PXJ1" s="64"/>
      <c r="PXK1" s="64"/>
      <c r="PXL1" s="64"/>
      <c r="PXM1" s="64"/>
      <c r="PXN1" s="64"/>
      <c r="PXO1" s="64"/>
      <c r="PXP1" s="64"/>
      <c r="PXQ1" s="64"/>
      <c r="PXR1" s="64"/>
      <c r="PXS1" s="64"/>
      <c r="PXT1" s="64"/>
      <c r="PXU1" s="64"/>
      <c r="PXV1" s="64"/>
      <c r="PXW1" s="64"/>
      <c r="PXX1" s="64"/>
      <c r="PXY1" s="64"/>
      <c r="PXZ1" s="64"/>
      <c r="PYA1" s="64"/>
      <c r="PYB1" s="64"/>
      <c r="PYC1" s="64"/>
      <c r="PYD1" s="64"/>
      <c r="PYE1" s="64"/>
      <c r="PYF1" s="64"/>
      <c r="PYG1" s="64"/>
      <c r="PYH1" s="64"/>
      <c r="PYI1" s="64"/>
      <c r="PYJ1" s="64"/>
      <c r="PYK1" s="64"/>
      <c r="PYL1" s="64"/>
      <c r="PYM1" s="64"/>
      <c r="PYN1" s="64"/>
      <c r="PYO1" s="64"/>
      <c r="PYP1" s="64"/>
      <c r="PYQ1" s="64"/>
      <c r="PYR1" s="64"/>
      <c r="PYS1" s="64"/>
      <c r="PYT1" s="64"/>
      <c r="PYU1" s="64"/>
      <c r="PYV1" s="64"/>
      <c r="PYW1" s="64"/>
      <c r="PYX1" s="64"/>
      <c r="PYY1" s="64"/>
      <c r="PYZ1" s="64"/>
      <c r="PZA1" s="64"/>
      <c r="PZB1" s="64"/>
      <c r="PZC1" s="64"/>
      <c r="PZD1" s="64"/>
      <c r="PZE1" s="64"/>
      <c r="PZF1" s="64"/>
      <c r="PZG1" s="64"/>
      <c r="PZH1" s="64"/>
      <c r="PZI1" s="64"/>
      <c r="PZJ1" s="64"/>
      <c r="PZK1" s="64"/>
      <c r="PZL1" s="64"/>
      <c r="PZM1" s="64"/>
      <c r="PZN1" s="64"/>
      <c r="PZO1" s="64"/>
      <c r="PZP1" s="64"/>
      <c r="PZQ1" s="64"/>
      <c r="PZR1" s="64"/>
      <c r="PZS1" s="64"/>
      <c r="PZT1" s="64"/>
      <c r="PZU1" s="64"/>
      <c r="PZV1" s="64"/>
      <c r="PZW1" s="64"/>
      <c r="PZX1" s="64"/>
      <c r="PZY1" s="64"/>
      <c r="PZZ1" s="64"/>
      <c r="QAA1" s="64"/>
      <c r="QAB1" s="64"/>
      <c r="QAC1" s="64"/>
      <c r="QAD1" s="64"/>
      <c r="QAE1" s="64"/>
      <c r="QAF1" s="64"/>
      <c r="QAG1" s="64"/>
      <c r="QAH1" s="64"/>
      <c r="QAI1" s="64"/>
      <c r="QAJ1" s="64"/>
      <c r="QAK1" s="64"/>
      <c r="QAL1" s="64"/>
      <c r="QAM1" s="64"/>
      <c r="QAN1" s="64"/>
      <c r="QAO1" s="64"/>
      <c r="QAP1" s="64"/>
      <c r="QAQ1" s="64"/>
      <c r="QAR1" s="64"/>
      <c r="QAS1" s="64"/>
      <c r="QAT1" s="64"/>
      <c r="QAU1" s="64"/>
      <c r="QAV1" s="64"/>
      <c r="QAW1" s="64"/>
      <c r="QAX1" s="64"/>
      <c r="QAY1" s="64"/>
      <c r="QAZ1" s="64"/>
      <c r="QBA1" s="64"/>
      <c r="QBB1" s="64"/>
      <c r="QBC1" s="64"/>
      <c r="QBD1" s="64"/>
      <c r="QBE1" s="64"/>
      <c r="QBF1" s="64"/>
      <c r="QBG1" s="64"/>
      <c r="QBH1" s="64"/>
      <c r="QBI1" s="64"/>
      <c r="QBJ1" s="64"/>
      <c r="QBK1" s="64"/>
      <c r="QBL1" s="64"/>
      <c r="QBM1" s="64"/>
      <c r="QBN1" s="64"/>
      <c r="QBO1" s="64"/>
      <c r="QBP1" s="64"/>
      <c r="QBQ1" s="64"/>
      <c r="QBR1" s="64"/>
      <c r="QBS1" s="64"/>
      <c r="QBT1" s="64"/>
      <c r="QBU1" s="64"/>
      <c r="QBV1" s="64"/>
      <c r="QBW1" s="64"/>
      <c r="QBX1" s="64"/>
      <c r="QBY1" s="64"/>
      <c r="QBZ1" s="64"/>
      <c r="QCA1" s="64"/>
      <c r="QCB1" s="64"/>
      <c r="QCC1" s="64"/>
      <c r="QCD1" s="64"/>
      <c r="QCE1" s="64"/>
      <c r="QCF1" s="64"/>
      <c r="QCG1" s="64"/>
      <c r="QCH1" s="64"/>
      <c r="QCI1" s="64"/>
      <c r="QCJ1" s="64"/>
      <c r="QCK1" s="64"/>
      <c r="QCL1" s="64"/>
      <c r="QCM1" s="64"/>
      <c r="QCN1" s="64"/>
      <c r="QCO1" s="64"/>
      <c r="QCP1" s="64"/>
      <c r="QCQ1" s="64"/>
      <c r="QCR1" s="64"/>
      <c r="QCS1" s="64"/>
      <c r="QCT1" s="64"/>
      <c r="QCU1" s="64"/>
      <c r="QCV1" s="64"/>
      <c r="QCW1" s="64"/>
      <c r="QCX1" s="64"/>
      <c r="QCY1" s="64"/>
      <c r="QCZ1" s="64"/>
      <c r="QDA1" s="64"/>
      <c r="QDB1" s="64"/>
      <c r="QDC1" s="64"/>
      <c r="QDD1" s="64"/>
      <c r="QDE1" s="64"/>
      <c r="QDF1" s="64"/>
      <c r="QDG1" s="64"/>
      <c r="QDH1" s="64"/>
      <c r="QDI1" s="64"/>
      <c r="QDJ1" s="64"/>
      <c r="QDK1" s="64"/>
      <c r="QDL1" s="64"/>
      <c r="QDM1" s="64"/>
      <c r="QDN1" s="64"/>
      <c r="QDO1" s="64"/>
      <c r="QDP1" s="64"/>
      <c r="QDQ1" s="64"/>
      <c r="QDR1" s="64"/>
      <c r="QDS1" s="64"/>
      <c r="QDT1" s="64"/>
      <c r="QDU1" s="64"/>
      <c r="QDV1" s="64"/>
      <c r="QDW1" s="64"/>
      <c r="QDX1" s="64"/>
      <c r="QDY1" s="64"/>
      <c r="QDZ1" s="64"/>
      <c r="QEA1" s="64"/>
      <c r="QEB1" s="64"/>
      <c r="QEC1" s="64"/>
      <c r="QED1" s="64"/>
      <c r="QEE1" s="64"/>
      <c r="QEF1" s="64"/>
      <c r="QEG1" s="64"/>
      <c r="QEH1" s="64"/>
      <c r="QEI1" s="64"/>
      <c r="QEJ1" s="64"/>
      <c r="QEK1" s="64"/>
      <c r="QEL1" s="64"/>
      <c r="QEM1" s="64"/>
      <c r="QEN1" s="64"/>
      <c r="QEO1" s="64"/>
      <c r="QEP1" s="64"/>
      <c r="QEQ1" s="64"/>
      <c r="QER1" s="64"/>
      <c r="QES1" s="64"/>
      <c r="QET1" s="64"/>
      <c r="QEU1" s="64"/>
      <c r="QEV1" s="64"/>
      <c r="QEW1" s="64"/>
      <c r="QEX1" s="64"/>
      <c r="QEY1" s="64"/>
      <c r="QEZ1" s="64"/>
      <c r="QFA1" s="64"/>
      <c r="QFB1" s="64"/>
      <c r="QFC1" s="64"/>
      <c r="QFD1" s="64"/>
      <c r="QFE1" s="64"/>
      <c r="QFF1" s="64"/>
      <c r="QFG1" s="64"/>
      <c r="QFH1" s="64"/>
      <c r="QFI1" s="64"/>
      <c r="QFJ1" s="64"/>
      <c r="QFK1" s="64"/>
      <c r="QFL1" s="64"/>
      <c r="QFM1" s="64"/>
      <c r="QFN1" s="64"/>
      <c r="QFO1" s="64"/>
      <c r="QFP1" s="64"/>
      <c r="QFQ1" s="64"/>
      <c r="QFR1" s="64"/>
      <c r="QFS1" s="64"/>
      <c r="QFT1" s="64"/>
      <c r="QFU1" s="64"/>
      <c r="QFV1" s="64"/>
      <c r="QFW1" s="64"/>
      <c r="QFX1" s="64"/>
      <c r="QFY1" s="64"/>
      <c r="QFZ1" s="64"/>
      <c r="QGA1" s="64"/>
      <c r="QGB1" s="64"/>
      <c r="QGC1" s="64"/>
      <c r="QGD1" s="64"/>
      <c r="QGE1" s="64"/>
      <c r="QGF1" s="64"/>
      <c r="QGG1" s="64"/>
      <c r="QGH1" s="64"/>
      <c r="QGI1" s="64"/>
      <c r="QGJ1" s="64"/>
      <c r="QGK1" s="64"/>
      <c r="QGL1" s="64"/>
      <c r="QGM1" s="64"/>
      <c r="QGN1" s="64"/>
      <c r="QGO1" s="64"/>
      <c r="QGP1" s="64"/>
      <c r="QGQ1" s="64"/>
      <c r="QGR1" s="64"/>
      <c r="QGS1" s="64"/>
      <c r="QGT1" s="64"/>
      <c r="QGU1" s="64"/>
      <c r="QGV1" s="64"/>
      <c r="QGW1" s="64"/>
      <c r="QGX1" s="64"/>
      <c r="QGY1" s="64"/>
      <c r="QGZ1" s="64"/>
      <c r="QHA1" s="64"/>
      <c r="QHB1" s="64"/>
      <c r="QHC1" s="64"/>
      <c r="QHD1" s="64"/>
      <c r="QHE1" s="64"/>
      <c r="QHF1" s="64"/>
      <c r="QHG1" s="64"/>
      <c r="QHH1" s="64"/>
      <c r="QHI1" s="64"/>
      <c r="QHJ1" s="64"/>
      <c r="QHK1" s="64"/>
      <c r="QHL1" s="64"/>
      <c r="QHM1" s="64"/>
      <c r="QHN1" s="64"/>
      <c r="QHO1" s="64"/>
      <c r="QHP1" s="64"/>
      <c r="QHQ1" s="64"/>
      <c r="QHR1" s="64"/>
      <c r="QHS1" s="64"/>
      <c r="QHT1" s="64"/>
      <c r="QHU1" s="64"/>
      <c r="QHV1" s="64"/>
      <c r="QHW1" s="64"/>
      <c r="QHX1" s="64"/>
      <c r="QHY1" s="64"/>
      <c r="QHZ1" s="64"/>
      <c r="QIA1" s="64"/>
      <c r="QIB1" s="64"/>
      <c r="QIC1" s="64"/>
      <c r="QID1" s="64"/>
      <c r="QIE1" s="64"/>
      <c r="QIF1" s="64"/>
      <c r="QIG1" s="64"/>
      <c r="QIH1" s="64"/>
      <c r="QII1" s="64"/>
      <c r="QIJ1" s="64"/>
      <c r="QIK1" s="64"/>
      <c r="QIL1" s="64"/>
      <c r="QIM1" s="64"/>
      <c r="QIN1" s="64"/>
      <c r="QIO1" s="64"/>
      <c r="QIP1" s="64"/>
      <c r="QIQ1" s="64"/>
      <c r="QIR1" s="64"/>
      <c r="QIS1" s="64"/>
      <c r="QIT1" s="64"/>
      <c r="QIU1" s="64"/>
      <c r="QIV1" s="64"/>
      <c r="QIW1" s="64"/>
      <c r="QIX1" s="64"/>
      <c r="QIY1" s="64"/>
      <c r="QIZ1" s="64"/>
      <c r="QJA1" s="64"/>
      <c r="QJB1" s="64"/>
      <c r="QJC1" s="64"/>
      <c r="QJD1" s="64"/>
      <c r="QJE1" s="64"/>
      <c r="QJF1" s="64"/>
      <c r="QJG1" s="64"/>
      <c r="QJH1" s="64"/>
      <c r="QJI1" s="64"/>
      <c r="QJJ1" s="64"/>
      <c r="QJK1" s="64"/>
      <c r="QJL1" s="64"/>
      <c r="QJM1" s="64"/>
      <c r="QJN1" s="64"/>
      <c r="QJO1" s="64"/>
      <c r="QJP1" s="64"/>
      <c r="QJQ1" s="64"/>
      <c r="QJR1" s="64"/>
      <c r="QJS1" s="64"/>
      <c r="QJT1" s="64"/>
      <c r="QJU1" s="64"/>
      <c r="QJV1" s="64"/>
      <c r="QJW1" s="64"/>
      <c r="QJX1" s="64"/>
      <c r="QJY1" s="64"/>
      <c r="QJZ1" s="64"/>
      <c r="QKA1" s="64"/>
      <c r="QKB1" s="64"/>
      <c r="QKC1" s="64"/>
      <c r="QKD1" s="64"/>
      <c r="QKE1" s="64"/>
      <c r="QKF1" s="64"/>
      <c r="QKG1" s="64"/>
      <c r="QKH1" s="64"/>
      <c r="QKI1" s="64"/>
      <c r="QKJ1" s="64"/>
      <c r="QKK1" s="64"/>
      <c r="QKL1" s="64"/>
      <c r="QKM1" s="64"/>
      <c r="QKN1" s="64"/>
      <c r="QKO1" s="64"/>
      <c r="QKP1" s="64"/>
      <c r="QKQ1" s="64"/>
      <c r="QKR1" s="64"/>
      <c r="QKS1" s="64"/>
      <c r="QKT1" s="64"/>
      <c r="QKU1" s="64"/>
      <c r="QKV1" s="64"/>
      <c r="QKW1" s="64"/>
      <c r="QKX1" s="64"/>
      <c r="QKY1" s="64"/>
      <c r="QKZ1" s="64"/>
      <c r="QLA1" s="64"/>
      <c r="QLB1" s="64"/>
      <c r="QLC1" s="64"/>
      <c r="QLD1" s="64"/>
      <c r="QLE1" s="64"/>
      <c r="QLF1" s="64"/>
      <c r="QLG1" s="64"/>
      <c r="QLH1" s="64"/>
      <c r="QLI1" s="64"/>
      <c r="QLJ1" s="64"/>
      <c r="QLK1" s="64"/>
      <c r="QLL1" s="64"/>
      <c r="QLM1" s="64"/>
      <c r="QLN1" s="64"/>
      <c r="QLO1" s="64"/>
      <c r="QLP1" s="64"/>
      <c r="QLQ1" s="64"/>
      <c r="QLR1" s="64"/>
      <c r="QLS1" s="64"/>
      <c r="QLT1" s="64"/>
      <c r="QLU1" s="64"/>
      <c r="QLV1" s="64"/>
      <c r="QLW1" s="64"/>
      <c r="QLX1" s="64"/>
      <c r="QLY1" s="64"/>
      <c r="QLZ1" s="64"/>
      <c r="QMA1" s="64"/>
      <c r="QMB1" s="64"/>
      <c r="QMC1" s="64"/>
      <c r="QMD1" s="64"/>
      <c r="QME1" s="64"/>
      <c r="QMF1" s="64"/>
      <c r="QMG1" s="64"/>
      <c r="QMH1" s="64"/>
      <c r="QMI1" s="64"/>
      <c r="QMJ1" s="64"/>
      <c r="QMK1" s="64"/>
      <c r="QML1" s="64"/>
      <c r="QMM1" s="64"/>
      <c r="QMN1" s="64"/>
      <c r="QMO1" s="64"/>
      <c r="QMP1" s="64"/>
      <c r="QMQ1" s="64"/>
      <c r="QMR1" s="64"/>
      <c r="QMS1" s="64"/>
      <c r="QMT1" s="64"/>
      <c r="QMU1" s="64"/>
      <c r="QMV1" s="64"/>
      <c r="QMW1" s="64"/>
      <c r="QMX1" s="64"/>
      <c r="QMY1" s="64"/>
      <c r="QMZ1" s="64"/>
      <c r="QNA1" s="64"/>
      <c r="QNB1" s="64"/>
      <c r="QNC1" s="64"/>
      <c r="QND1" s="64"/>
      <c r="QNE1" s="64"/>
      <c r="QNF1" s="64"/>
      <c r="QNG1" s="64"/>
      <c r="QNH1" s="64"/>
      <c r="QNI1" s="64"/>
      <c r="QNJ1" s="64"/>
      <c r="QNK1" s="64"/>
      <c r="QNL1" s="64"/>
      <c r="QNM1" s="64"/>
      <c r="QNN1" s="64"/>
      <c r="QNO1" s="64"/>
      <c r="QNP1" s="64"/>
      <c r="QNQ1" s="64"/>
      <c r="QNR1" s="64"/>
      <c r="QNS1" s="64"/>
      <c r="QNT1" s="64"/>
      <c r="QNU1" s="64"/>
      <c r="QNV1" s="64"/>
      <c r="QNW1" s="64"/>
      <c r="QNX1" s="64"/>
      <c r="QNY1" s="64"/>
      <c r="QNZ1" s="64"/>
      <c r="QOA1" s="64"/>
      <c r="QOB1" s="64"/>
      <c r="QOC1" s="64"/>
      <c r="QOD1" s="64"/>
      <c r="QOE1" s="64"/>
      <c r="QOF1" s="64"/>
      <c r="QOG1" s="64"/>
      <c r="QOH1" s="64"/>
      <c r="QOI1" s="64"/>
      <c r="QOJ1" s="64"/>
      <c r="QOK1" s="64"/>
      <c r="QOL1" s="64"/>
      <c r="QOM1" s="64"/>
      <c r="QON1" s="64"/>
      <c r="QOO1" s="64"/>
      <c r="QOP1" s="64"/>
      <c r="QOQ1" s="64"/>
      <c r="QOR1" s="64"/>
      <c r="QOS1" s="64"/>
      <c r="QOT1" s="64"/>
      <c r="QOU1" s="64"/>
      <c r="QOV1" s="64"/>
      <c r="QOW1" s="64"/>
      <c r="QOX1" s="64"/>
      <c r="QOY1" s="64"/>
      <c r="QOZ1" s="64"/>
      <c r="QPA1" s="64"/>
      <c r="QPB1" s="64"/>
      <c r="QPC1" s="64"/>
      <c r="QPD1" s="64"/>
      <c r="QPE1" s="64"/>
      <c r="QPF1" s="64"/>
      <c r="QPG1" s="64"/>
      <c r="QPH1" s="64"/>
      <c r="QPI1" s="64"/>
      <c r="QPJ1" s="64"/>
      <c r="QPK1" s="64"/>
      <c r="QPL1" s="64"/>
      <c r="QPM1" s="64"/>
      <c r="QPN1" s="64"/>
      <c r="QPO1" s="64"/>
      <c r="QPP1" s="64"/>
      <c r="QPQ1" s="64"/>
      <c r="QPR1" s="64"/>
      <c r="QPS1" s="64"/>
      <c r="QPT1" s="64"/>
      <c r="QPU1" s="64"/>
      <c r="QPV1" s="64"/>
      <c r="QPW1" s="64"/>
      <c r="QPX1" s="64"/>
      <c r="QPY1" s="64"/>
      <c r="QPZ1" s="64"/>
      <c r="QQA1" s="64"/>
      <c r="QQB1" s="64"/>
      <c r="QQC1" s="64"/>
      <c r="QQD1" s="64"/>
      <c r="QQE1" s="64"/>
      <c r="QQF1" s="64"/>
      <c r="QQG1" s="64"/>
      <c r="QQH1" s="64"/>
      <c r="QQI1" s="64"/>
      <c r="QQJ1" s="64"/>
      <c r="QQK1" s="64"/>
      <c r="QQL1" s="64"/>
      <c r="QQM1" s="64"/>
      <c r="QQN1" s="64"/>
      <c r="QQO1" s="64"/>
      <c r="QQP1" s="64"/>
      <c r="QQQ1" s="64"/>
      <c r="QQR1" s="64"/>
      <c r="QQS1" s="64"/>
      <c r="QQT1" s="64"/>
      <c r="QQU1" s="64"/>
      <c r="QQV1" s="64"/>
      <c r="QQW1" s="64"/>
      <c r="QQX1" s="64"/>
      <c r="QQY1" s="64"/>
      <c r="QQZ1" s="64"/>
      <c r="QRA1" s="64"/>
      <c r="QRB1" s="64"/>
      <c r="QRC1" s="64"/>
      <c r="QRD1" s="64"/>
      <c r="QRE1" s="64"/>
      <c r="QRF1" s="64"/>
      <c r="QRG1" s="64"/>
      <c r="QRH1" s="64"/>
      <c r="QRI1" s="64"/>
      <c r="QRJ1" s="64"/>
      <c r="QRK1" s="64"/>
      <c r="QRL1" s="64"/>
      <c r="QRM1" s="64"/>
      <c r="QRN1" s="64"/>
      <c r="QRO1" s="64"/>
      <c r="QRP1" s="64"/>
      <c r="QRQ1" s="64"/>
      <c r="QRR1" s="64"/>
      <c r="QRS1" s="64"/>
      <c r="QRT1" s="64"/>
      <c r="QRU1" s="64"/>
      <c r="QRV1" s="64"/>
      <c r="QRW1" s="64"/>
      <c r="QRX1" s="64"/>
      <c r="QRY1" s="64"/>
      <c r="QRZ1" s="64"/>
      <c r="QSA1" s="64"/>
      <c r="QSB1" s="64"/>
      <c r="QSC1" s="64"/>
      <c r="QSD1" s="64"/>
      <c r="QSE1" s="64"/>
      <c r="QSF1" s="64"/>
      <c r="QSG1" s="64"/>
      <c r="QSH1" s="64"/>
      <c r="QSI1" s="64"/>
      <c r="QSJ1" s="64"/>
      <c r="QSK1" s="64"/>
      <c r="QSL1" s="64"/>
      <c r="QSM1" s="64"/>
      <c r="QSN1" s="64"/>
      <c r="QSO1" s="64"/>
      <c r="QSP1" s="64"/>
      <c r="QSQ1" s="64"/>
      <c r="QSR1" s="64"/>
      <c r="QSS1" s="64"/>
      <c r="QST1" s="64"/>
      <c r="QSU1" s="64"/>
      <c r="QSV1" s="64"/>
      <c r="QSW1" s="64"/>
      <c r="QSX1" s="64"/>
      <c r="QSY1" s="64"/>
      <c r="QSZ1" s="64"/>
      <c r="QTA1" s="64"/>
      <c r="QTB1" s="64"/>
      <c r="QTC1" s="64"/>
      <c r="QTD1" s="64"/>
      <c r="QTE1" s="64"/>
      <c r="QTF1" s="64"/>
      <c r="QTG1" s="64"/>
      <c r="QTH1" s="64"/>
      <c r="QTI1" s="64"/>
      <c r="QTJ1" s="64"/>
      <c r="QTK1" s="64"/>
      <c r="QTL1" s="64"/>
      <c r="QTM1" s="64"/>
      <c r="QTN1" s="64"/>
      <c r="QTO1" s="64"/>
      <c r="QTP1" s="64"/>
      <c r="QTQ1" s="64"/>
      <c r="QTR1" s="64"/>
      <c r="QTS1" s="64"/>
      <c r="QTT1" s="64"/>
      <c r="QTU1" s="64"/>
      <c r="QTV1" s="64"/>
      <c r="QTW1" s="64"/>
      <c r="QTX1" s="64"/>
      <c r="QTY1" s="64"/>
      <c r="QTZ1" s="64"/>
      <c r="QUA1" s="64"/>
      <c r="QUB1" s="64"/>
      <c r="QUC1" s="64"/>
      <c r="QUD1" s="64"/>
      <c r="QUE1" s="64"/>
      <c r="QUF1" s="64"/>
      <c r="QUG1" s="64"/>
      <c r="QUH1" s="64"/>
      <c r="QUI1" s="64"/>
      <c r="QUJ1" s="64"/>
      <c r="QUK1" s="64"/>
      <c r="QUL1" s="64"/>
      <c r="QUM1" s="64"/>
      <c r="QUN1" s="64"/>
      <c r="QUO1" s="64"/>
      <c r="QUP1" s="64"/>
      <c r="QUQ1" s="64"/>
      <c r="QUR1" s="64"/>
      <c r="QUS1" s="64"/>
      <c r="QUT1" s="64"/>
      <c r="QUU1" s="64"/>
      <c r="QUV1" s="64"/>
      <c r="QUW1" s="64"/>
      <c r="QUX1" s="64"/>
      <c r="QUY1" s="64"/>
      <c r="QUZ1" s="64"/>
      <c r="QVA1" s="64"/>
      <c r="QVB1" s="64"/>
      <c r="QVC1" s="64"/>
      <c r="QVD1" s="64"/>
      <c r="QVE1" s="64"/>
      <c r="QVF1" s="64"/>
      <c r="QVG1" s="64"/>
      <c r="QVH1" s="64"/>
      <c r="QVI1" s="64"/>
      <c r="QVJ1" s="64"/>
      <c r="QVK1" s="64"/>
      <c r="QVL1" s="64"/>
      <c r="QVM1" s="64"/>
      <c r="QVN1" s="64"/>
      <c r="QVO1" s="64"/>
      <c r="QVP1" s="64"/>
      <c r="QVQ1" s="64"/>
      <c r="QVR1" s="64"/>
      <c r="QVS1" s="64"/>
      <c r="QVT1" s="64"/>
      <c r="QVU1" s="64"/>
      <c r="QVV1" s="64"/>
      <c r="QVW1" s="64"/>
      <c r="QVX1" s="64"/>
      <c r="QVY1" s="64"/>
      <c r="QVZ1" s="64"/>
      <c r="QWA1" s="64"/>
      <c r="QWB1" s="64"/>
      <c r="QWC1" s="64"/>
      <c r="QWD1" s="64"/>
      <c r="QWE1" s="64"/>
      <c r="QWF1" s="64"/>
      <c r="QWG1" s="64"/>
      <c r="QWH1" s="64"/>
      <c r="QWI1" s="64"/>
      <c r="QWJ1" s="64"/>
      <c r="QWK1" s="64"/>
      <c r="QWL1" s="64"/>
      <c r="QWM1" s="64"/>
      <c r="QWN1" s="64"/>
      <c r="QWO1" s="64"/>
      <c r="QWP1" s="64"/>
      <c r="QWQ1" s="64"/>
      <c r="QWR1" s="64"/>
      <c r="QWS1" s="64"/>
      <c r="QWT1" s="64"/>
      <c r="QWU1" s="64"/>
      <c r="QWV1" s="64"/>
      <c r="QWW1" s="64"/>
      <c r="QWX1" s="64"/>
      <c r="QWY1" s="64"/>
      <c r="QWZ1" s="64"/>
      <c r="QXA1" s="64"/>
      <c r="QXB1" s="64"/>
      <c r="QXC1" s="64"/>
      <c r="QXD1" s="64"/>
      <c r="QXE1" s="64"/>
      <c r="QXF1" s="64"/>
      <c r="QXG1" s="64"/>
      <c r="QXH1" s="64"/>
      <c r="QXI1" s="64"/>
      <c r="QXJ1" s="64"/>
      <c r="QXK1" s="64"/>
      <c r="QXL1" s="64"/>
      <c r="QXM1" s="64"/>
      <c r="QXN1" s="64"/>
      <c r="QXO1" s="64"/>
      <c r="QXP1" s="64"/>
      <c r="QXQ1" s="64"/>
      <c r="QXR1" s="64"/>
      <c r="QXS1" s="64"/>
      <c r="QXT1" s="64"/>
      <c r="QXU1" s="64"/>
      <c r="QXV1" s="64"/>
      <c r="QXW1" s="64"/>
      <c r="QXX1" s="64"/>
      <c r="QXY1" s="64"/>
      <c r="QXZ1" s="64"/>
      <c r="QYA1" s="64"/>
      <c r="QYB1" s="64"/>
      <c r="QYC1" s="64"/>
      <c r="QYD1" s="64"/>
      <c r="QYE1" s="64"/>
      <c r="QYF1" s="64"/>
      <c r="QYG1" s="64"/>
      <c r="QYH1" s="64"/>
      <c r="QYI1" s="64"/>
      <c r="QYJ1" s="64"/>
      <c r="QYK1" s="64"/>
      <c r="QYL1" s="64"/>
      <c r="QYM1" s="64"/>
      <c r="QYN1" s="64"/>
      <c r="QYO1" s="64"/>
      <c r="QYP1" s="64"/>
      <c r="QYQ1" s="64"/>
      <c r="QYR1" s="64"/>
      <c r="QYS1" s="64"/>
      <c r="QYT1" s="64"/>
      <c r="QYU1" s="64"/>
      <c r="QYV1" s="64"/>
      <c r="QYW1" s="64"/>
      <c r="QYX1" s="64"/>
      <c r="QYY1" s="64"/>
      <c r="QYZ1" s="64"/>
      <c r="QZA1" s="64"/>
      <c r="QZB1" s="64"/>
      <c r="QZC1" s="64"/>
      <c r="QZD1" s="64"/>
      <c r="QZE1" s="64"/>
      <c r="QZF1" s="64"/>
      <c r="QZG1" s="64"/>
      <c r="QZH1" s="64"/>
      <c r="QZI1" s="64"/>
      <c r="QZJ1" s="64"/>
      <c r="QZK1" s="64"/>
      <c r="QZL1" s="64"/>
      <c r="QZM1" s="64"/>
      <c r="QZN1" s="64"/>
      <c r="QZO1" s="64"/>
      <c r="QZP1" s="64"/>
      <c r="QZQ1" s="64"/>
      <c r="QZR1" s="64"/>
      <c r="QZS1" s="64"/>
      <c r="QZT1" s="64"/>
      <c r="QZU1" s="64"/>
      <c r="QZV1" s="64"/>
      <c r="QZW1" s="64"/>
      <c r="QZX1" s="64"/>
      <c r="QZY1" s="64"/>
      <c r="QZZ1" s="64"/>
      <c r="RAA1" s="64"/>
      <c r="RAB1" s="64"/>
      <c r="RAC1" s="64"/>
      <c r="RAD1" s="64"/>
      <c r="RAE1" s="64"/>
      <c r="RAF1" s="64"/>
      <c r="RAG1" s="64"/>
      <c r="RAH1" s="64"/>
      <c r="RAI1" s="64"/>
      <c r="RAJ1" s="64"/>
      <c r="RAK1" s="64"/>
      <c r="RAL1" s="64"/>
      <c r="RAM1" s="64"/>
      <c r="RAN1" s="64"/>
      <c r="RAO1" s="64"/>
      <c r="RAP1" s="64"/>
      <c r="RAQ1" s="64"/>
      <c r="RAR1" s="64"/>
      <c r="RAS1" s="64"/>
      <c r="RAT1" s="64"/>
      <c r="RAU1" s="64"/>
      <c r="RAV1" s="64"/>
      <c r="RAW1" s="64"/>
      <c r="RAX1" s="64"/>
      <c r="RAY1" s="64"/>
      <c r="RAZ1" s="64"/>
      <c r="RBA1" s="64"/>
      <c r="RBB1" s="64"/>
      <c r="RBC1" s="64"/>
      <c r="RBD1" s="64"/>
      <c r="RBE1" s="64"/>
      <c r="RBF1" s="64"/>
      <c r="RBG1" s="64"/>
      <c r="RBH1" s="64"/>
      <c r="RBI1" s="64"/>
      <c r="RBJ1" s="64"/>
      <c r="RBK1" s="64"/>
      <c r="RBL1" s="64"/>
      <c r="RBM1" s="64"/>
      <c r="RBN1" s="64"/>
      <c r="RBO1" s="64"/>
      <c r="RBP1" s="64"/>
      <c r="RBQ1" s="64"/>
      <c r="RBR1" s="64"/>
      <c r="RBS1" s="64"/>
      <c r="RBT1" s="64"/>
      <c r="RBU1" s="64"/>
      <c r="RBV1" s="64"/>
      <c r="RBW1" s="64"/>
      <c r="RBX1" s="64"/>
      <c r="RBY1" s="64"/>
      <c r="RBZ1" s="64"/>
      <c r="RCA1" s="64"/>
      <c r="RCB1" s="64"/>
      <c r="RCC1" s="64"/>
      <c r="RCD1" s="64"/>
      <c r="RCE1" s="64"/>
      <c r="RCF1" s="64"/>
      <c r="RCG1" s="64"/>
      <c r="RCH1" s="64"/>
      <c r="RCI1" s="64"/>
      <c r="RCJ1" s="64"/>
      <c r="RCK1" s="64"/>
      <c r="RCL1" s="64"/>
      <c r="RCM1" s="64"/>
      <c r="RCN1" s="64"/>
      <c r="RCO1" s="64"/>
      <c r="RCP1" s="64"/>
      <c r="RCQ1" s="64"/>
      <c r="RCR1" s="64"/>
      <c r="RCS1" s="64"/>
      <c r="RCT1" s="64"/>
      <c r="RCU1" s="64"/>
      <c r="RCV1" s="64"/>
      <c r="RCW1" s="64"/>
      <c r="RCX1" s="64"/>
      <c r="RCY1" s="64"/>
      <c r="RCZ1" s="64"/>
      <c r="RDA1" s="64"/>
      <c r="RDB1" s="64"/>
      <c r="RDC1" s="64"/>
      <c r="RDD1" s="64"/>
      <c r="RDE1" s="64"/>
      <c r="RDF1" s="64"/>
      <c r="RDG1" s="64"/>
      <c r="RDH1" s="64"/>
      <c r="RDI1" s="64"/>
      <c r="RDJ1" s="64"/>
      <c r="RDK1" s="64"/>
      <c r="RDL1" s="64"/>
      <c r="RDM1" s="64"/>
      <c r="RDN1" s="64"/>
      <c r="RDO1" s="64"/>
      <c r="RDP1" s="64"/>
      <c r="RDQ1" s="64"/>
      <c r="RDR1" s="64"/>
      <c r="RDS1" s="64"/>
      <c r="RDT1" s="64"/>
      <c r="RDU1" s="64"/>
      <c r="RDV1" s="64"/>
      <c r="RDW1" s="64"/>
      <c r="RDX1" s="64"/>
      <c r="RDY1" s="64"/>
      <c r="RDZ1" s="64"/>
      <c r="REA1" s="64"/>
      <c r="REB1" s="64"/>
      <c r="REC1" s="64"/>
      <c r="RED1" s="64"/>
      <c r="REE1" s="64"/>
      <c r="REF1" s="64"/>
      <c r="REG1" s="64"/>
      <c r="REH1" s="64"/>
      <c r="REI1" s="64"/>
      <c r="REJ1" s="64"/>
      <c r="REK1" s="64"/>
      <c r="REL1" s="64"/>
      <c r="REM1" s="64"/>
      <c r="REN1" s="64"/>
      <c r="REO1" s="64"/>
      <c r="REP1" s="64"/>
      <c r="REQ1" s="64"/>
      <c r="RER1" s="64"/>
      <c r="RES1" s="64"/>
      <c r="RET1" s="64"/>
      <c r="REU1" s="64"/>
      <c r="REV1" s="64"/>
      <c r="REW1" s="64"/>
      <c r="REX1" s="64"/>
      <c r="REY1" s="64"/>
      <c r="REZ1" s="64"/>
      <c r="RFA1" s="64"/>
      <c r="RFB1" s="64"/>
      <c r="RFC1" s="64"/>
      <c r="RFD1" s="64"/>
      <c r="RFE1" s="64"/>
      <c r="RFF1" s="64"/>
      <c r="RFG1" s="64"/>
      <c r="RFH1" s="64"/>
      <c r="RFI1" s="64"/>
      <c r="RFJ1" s="64"/>
      <c r="RFK1" s="64"/>
      <c r="RFL1" s="64"/>
      <c r="RFM1" s="64"/>
      <c r="RFN1" s="64"/>
      <c r="RFO1" s="64"/>
      <c r="RFP1" s="64"/>
      <c r="RFQ1" s="64"/>
      <c r="RFR1" s="64"/>
      <c r="RFS1" s="64"/>
      <c r="RFT1" s="64"/>
      <c r="RFU1" s="64"/>
      <c r="RFV1" s="64"/>
      <c r="RFW1" s="64"/>
      <c r="RFX1" s="64"/>
      <c r="RFY1" s="64"/>
      <c r="RFZ1" s="64"/>
      <c r="RGA1" s="64"/>
      <c r="RGB1" s="64"/>
      <c r="RGC1" s="64"/>
      <c r="RGD1" s="64"/>
      <c r="RGE1" s="64"/>
      <c r="RGF1" s="64"/>
      <c r="RGG1" s="64"/>
      <c r="RGH1" s="64"/>
      <c r="RGI1" s="64"/>
      <c r="RGJ1" s="64"/>
      <c r="RGK1" s="64"/>
      <c r="RGL1" s="64"/>
      <c r="RGM1" s="64"/>
      <c r="RGN1" s="64"/>
      <c r="RGO1" s="64"/>
      <c r="RGP1" s="64"/>
      <c r="RGQ1" s="64"/>
      <c r="RGR1" s="64"/>
      <c r="RGS1" s="64"/>
      <c r="RGT1" s="64"/>
      <c r="RGU1" s="64"/>
      <c r="RGV1" s="64"/>
      <c r="RGW1" s="64"/>
      <c r="RGX1" s="64"/>
      <c r="RGY1" s="64"/>
      <c r="RGZ1" s="64"/>
      <c r="RHA1" s="64"/>
      <c r="RHB1" s="64"/>
      <c r="RHC1" s="64"/>
      <c r="RHD1" s="64"/>
      <c r="RHE1" s="64"/>
      <c r="RHF1" s="64"/>
      <c r="RHG1" s="64"/>
      <c r="RHH1" s="64"/>
      <c r="RHI1" s="64"/>
      <c r="RHJ1" s="64"/>
      <c r="RHK1" s="64"/>
      <c r="RHL1" s="64"/>
      <c r="RHM1" s="64"/>
      <c r="RHN1" s="64"/>
      <c r="RHO1" s="64"/>
      <c r="RHP1" s="64"/>
      <c r="RHQ1" s="64"/>
      <c r="RHR1" s="64"/>
      <c r="RHS1" s="64"/>
      <c r="RHT1" s="64"/>
      <c r="RHU1" s="64"/>
      <c r="RHV1" s="64"/>
      <c r="RHW1" s="64"/>
      <c r="RHX1" s="64"/>
      <c r="RHY1" s="64"/>
      <c r="RHZ1" s="64"/>
      <c r="RIA1" s="64"/>
      <c r="RIB1" s="64"/>
      <c r="RIC1" s="64"/>
      <c r="RID1" s="64"/>
      <c r="RIE1" s="64"/>
      <c r="RIF1" s="64"/>
      <c r="RIG1" s="64"/>
      <c r="RIH1" s="64"/>
      <c r="RII1" s="64"/>
      <c r="RIJ1" s="64"/>
      <c r="RIK1" s="64"/>
      <c r="RIL1" s="64"/>
      <c r="RIM1" s="64"/>
      <c r="RIN1" s="64"/>
      <c r="RIO1" s="64"/>
      <c r="RIP1" s="64"/>
      <c r="RIQ1" s="64"/>
      <c r="RIR1" s="64"/>
      <c r="RIS1" s="64"/>
      <c r="RIT1" s="64"/>
      <c r="RIU1" s="64"/>
      <c r="RIV1" s="64"/>
      <c r="RIW1" s="64"/>
      <c r="RIX1" s="64"/>
      <c r="RIY1" s="64"/>
      <c r="RIZ1" s="64"/>
      <c r="RJA1" s="64"/>
      <c r="RJB1" s="64"/>
      <c r="RJC1" s="64"/>
      <c r="RJD1" s="64"/>
      <c r="RJE1" s="64"/>
      <c r="RJF1" s="64"/>
      <c r="RJG1" s="64"/>
      <c r="RJH1" s="64"/>
      <c r="RJI1" s="64"/>
      <c r="RJJ1" s="64"/>
      <c r="RJK1" s="64"/>
      <c r="RJL1" s="64"/>
      <c r="RJM1" s="64"/>
      <c r="RJN1" s="64"/>
      <c r="RJO1" s="64"/>
      <c r="RJP1" s="64"/>
      <c r="RJQ1" s="64"/>
      <c r="RJR1" s="64"/>
      <c r="RJS1" s="64"/>
      <c r="RJT1" s="64"/>
      <c r="RJU1" s="64"/>
      <c r="RJV1" s="64"/>
      <c r="RJW1" s="64"/>
      <c r="RJX1" s="64"/>
      <c r="RJY1" s="64"/>
      <c r="RJZ1" s="64"/>
      <c r="RKA1" s="64"/>
      <c r="RKB1" s="64"/>
      <c r="RKC1" s="64"/>
      <c r="RKD1" s="64"/>
      <c r="RKE1" s="64"/>
      <c r="RKF1" s="64"/>
      <c r="RKG1" s="64"/>
      <c r="RKH1" s="64"/>
      <c r="RKI1" s="64"/>
      <c r="RKJ1" s="64"/>
      <c r="RKK1" s="64"/>
      <c r="RKL1" s="64"/>
      <c r="RKM1" s="64"/>
      <c r="RKN1" s="64"/>
      <c r="RKO1" s="64"/>
      <c r="RKP1" s="64"/>
      <c r="RKQ1" s="64"/>
      <c r="RKR1" s="64"/>
      <c r="RKS1" s="64"/>
      <c r="RKT1" s="64"/>
      <c r="RKU1" s="64"/>
      <c r="RKV1" s="64"/>
      <c r="RKW1" s="64"/>
      <c r="RKX1" s="64"/>
      <c r="RKY1" s="64"/>
      <c r="RKZ1" s="64"/>
      <c r="RLA1" s="64"/>
      <c r="RLB1" s="64"/>
      <c r="RLC1" s="64"/>
      <c r="RLD1" s="64"/>
      <c r="RLE1" s="64"/>
      <c r="RLF1" s="64"/>
      <c r="RLG1" s="64"/>
      <c r="RLH1" s="64"/>
      <c r="RLI1" s="64"/>
      <c r="RLJ1" s="64"/>
      <c r="RLK1" s="64"/>
      <c r="RLL1" s="64"/>
      <c r="RLM1" s="64"/>
      <c r="RLN1" s="64"/>
      <c r="RLO1" s="64"/>
      <c r="RLP1" s="64"/>
      <c r="RLQ1" s="64"/>
      <c r="RLR1" s="64"/>
      <c r="RLS1" s="64"/>
      <c r="RLT1" s="64"/>
      <c r="RLU1" s="64"/>
      <c r="RLV1" s="64"/>
      <c r="RLW1" s="64"/>
      <c r="RLX1" s="64"/>
      <c r="RLY1" s="64"/>
      <c r="RLZ1" s="64"/>
      <c r="RMA1" s="64"/>
      <c r="RMB1" s="64"/>
      <c r="RMC1" s="64"/>
      <c r="RMD1" s="64"/>
      <c r="RME1" s="64"/>
      <c r="RMF1" s="64"/>
      <c r="RMG1" s="64"/>
      <c r="RMH1" s="64"/>
      <c r="RMI1" s="64"/>
      <c r="RMJ1" s="64"/>
      <c r="RMK1" s="64"/>
      <c r="RML1" s="64"/>
      <c r="RMM1" s="64"/>
      <c r="RMN1" s="64"/>
      <c r="RMO1" s="64"/>
      <c r="RMP1" s="64"/>
      <c r="RMQ1" s="64"/>
      <c r="RMR1" s="64"/>
      <c r="RMS1" s="64"/>
      <c r="RMT1" s="64"/>
      <c r="RMU1" s="64"/>
      <c r="RMV1" s="64"/>
      <c r="RMW1" s="64"/>
      <c r="RMX1" s="64"/>
      <c r="RMY1" s="64"/>
      <c r="RMZ1" s="64"/>
      <c r="RNA1" s="64"/>
      <c r="RNB1" s="64"/>
      <c r="RNC1" s="64"/>
      <c r="RND1" s="64"/>
      <c r="RNE1" s="64"/>
      <c r="RNF1" s="64"/>
      <c r="RNG1" s="64"/>
      <c r="RNH1" s="64"/>
      <c r="RNI1" s="64"/>
      <c r="RNJ1" s="64"/>
      <c r="RNK1" s="64"/>
      <c r="RNL1" s="64"/>
      <c r="RNM1" s="64"/>
      <c r="RNN1" s="64"/>
      <c r="RNO1" s="64"/>
      <c r="RNP1" s="64"/>
      <c r="RNQ1" s="64"/>
      <c r="RNR1" s="64"/>
      <c r="RNS1" s="64"/>
      <c r="RNT1" s="64"/>
      <c r="RNU1" s="64"/>
      <c r="RNV1" s="64"/>
      <c r="RNW1" s="64"/>
      <c r="RNX1" s="64"/>
      <c r="RNY1" s="64"/>
      <c r="RNZ1" s="64"/>
      <c r="ROA1" s="64"/>
      <c r="ROB1" s="64"/>
      <c r="ROC1" s="64"/>
      <c r="ROD1" s="64"/>
      <c r="ROE1" s="64"/>
      <c r="ROF1" s="64"/>
      <c r="ROG1" s="64"/>
      <c r="ROH1" s="64"/>
      <c r="ROI1" s="64"/>
      <c r="ROJ1" s="64"/>
      <c r="ROK1" s="64"/>
      <c r="ROL1" s="64"/>
      <c r="ROM1" s="64"/>
      <c r="RON1" s="64"/>
      <c r="ROO1" s="64"/>
      <c r="ROP1" s="64"/>
      <c r="ROQ1" s="64"/>
      <c r="ROR1" s="64"/>
      <c r="ROS1" s="64"/>
      <c r="ROT1" s="64"/>
      <c r="ROU1" s="64"/>
      <c r="ROV1" s="64"/>
      <c r="ROW1" s="64"/>
      <c r="ROX1" s="64"/>
      <c r="ROY1" s="64"/>
      <c r="ROZ1" s="64"/>
      <c r="RPA1" s="64"/>
      <c r="RPB1" s="64"/>
      <c r="RPC1" s="64"/>
      <c r="RPD1" s="64"/>
      <c r="RPE1" s="64"/>
      <c r="RPF1" s="64"/>
      <c r="RPG1" s="64"/>
      <c r="RPH1" s="64"/>
      <c r="RPI1" s="64"/>
      <c r="RPJ1" s="64"/>
      <c r="RPK1" s="64"/>
      <c r="RPL1" s="64"/>
      <c r="RPM1" s="64"/>
      <c r="RPN1" s="64"/>
      <c r="RPO1" s="64"/>
      <c r="RPP1" s="64"/>
      <c r="RPQ1" s="64"/>
      <c r="RPR1" s="64"/>
      <c r="RPS1" s="64"/>
      <c r="RPT1" s="64"/>
      <c r="RPU1" s="64"/>
      <c r="RPV1" s="64"/>
      <c r="RPW1" s="64"/>
      <c r="RPX1" s="64"/>
      <c r="RPY1" s="64"/>
      <c r="RPZ1" s="64"/>
      <c r="RQA1" s="64"/>
      <c r="RQB1" s="64"/>
      <c r="RQC1" s="64"/>
      <c r="RQD1" s="64"/>
      <c r="RQE1" s="64"/>
      <c r="RQF1" s="64"/>
      <c r="RQG1" s="64"/>
      <c r="RQH1" s="64"/>
      <c r="RQI1" s="64"/>
      <c r="RQJ1" s="64"/>
      <c r="RQK1" s="64"/>
      <c r="RQL1" s="64"/>
      <c r="RQM1" s="64"/>
      <c r="RQN1" s="64"/>
      <c r="RQO1" s="64"/>
      <c r="RQP1" s="64"/>
      <c r="RQQ1" s="64"/>
      <c r="RQR1" s="64"/>
      <c r="RQS1" s="64"/>
      <c r="RQT1" s="64"/>
      <c r="RQU1" s="64"/>
      <c r="RQV1" s="64"/>
      <c r="RQW1" s="64"/>
      <c r="RQX1" s="64"/>
      <c r="RQY1" s="64"/>
      <c r="RQZ1" s="64"/>
      <c r="RRA1" s="64"/>
      <c r="RRB1" s="64"/>
      <c r="RRC1" s="64"/>
      <c r="RRD1" s="64"/>
      <c r="RRE1" s="64"/>
      <c r="RRF1" s="64"/>
      <c r="RRG1" s="64"/>
      <c r="RRH1" s="64"/>
      <c r="RRI1" s="64"/>
      <c r="RRJ1" s="64"/>
      <c r="RRK1" s="64"/>
      <c r="RRL1" s="64"/>
      <c r="RRM1" s="64"/>
      <c r="RRN1" s="64"/>
      <c r="RRO1" s="64"/>
      <c r="RRP1" s="64"/>
      <c r="RRQ1" s="64"/>
      <c r="RRR1" s="64"/>
      <c r="RRS1" s="64"/>
      <c r="RRT1" s="64"/>
      <c r="RRU1" s="64"/>
      <c r="RRV1" s="64"/>
      <c r="RRW1" s="64"/>
      <c r="RRX1" s="64"/>
      <c r="RRY1" s="64"/>
      <c r="RRZ1" s="64"/>
      <c r="RSA1" s="64"/>
      <c r="RSB1" s="64"/>
      <c r="RSC1" s="64"/>
      <c r="RSD1" s="64"/>
      <c r="RSE1" s="64"/>
      <c r="RSF1" s="64"/>
      <c r="RSG1" s="64"/>
      <c r="RSH1" s="64"/>
      <c r="RSI1" s="64"/>
      <c r="RSJ1" s="64"/>
      <c r="RSK1" s="64"/>
      <c r="RSL1" s="64"/>
      <c r="RSM1" s="64"/>
      <c r="RSN1" s="64"/>
      <c r="RSO1" s="64"/>
      <c r="RSP1" s="64"/>
      <c r="RSQ1" s="64"/>
      <c r="RSR1" s="64"/>
      <c r="RSS1" s="64"/>
      <c r="RST1" s="64"/>
      <c r="RSU1" s="64"/>
      <c r="RSV1" s="64"/>
      <c r="RSW1" s="64"/>
      <c r="RSX1" s="64"/>
      <c r="RSY1" s="64"/>
      <c r="RSZ1" s="64"/>
      <c r="RTA1" s="64"/>
      <c r="RTB1" s="64"/>
      <c r="RTC1" s="64"/>
      <c r="RTD1" s="64"/>
      <c r="RTE1" s="64"/>
      <c r="RTF1" s="64"/>
      <c r="RTG1" s="64"/>
      <c r="RTH1" s="64"/>
      <c r="RTI1" s="64"/>
      <c r="RTJ1" s="64"/>
      <c r="RTK1" s="64"/>
      <c r="RTL1" s="64"/>
      <c r="RTM1" s="64"/>
      <c r="RTN1" s="64"/>
      <c r="RTO1" s="64"/>
      <c r="RTP1" s="64"/>
      <c r="RTQ1" s="64"/>
      <c r="RTR1" s="64"/>
      <c r="RTS1" s="64"/>
      <c r="RTT1" s="64"/>
      <c r="RTU1" s="64"/>
      <c r="RTV1" s="64"/>
      <c r="RTW1" s="64"/>
      <c r="RTX1" s="64"/>
      <c r="RTY1" s="64"/>
      <c r="RTZ1" s="64"/>
      <c r="RUA1" s="64"/>
      <c r="RUB1" s="64"/>
      <c r="RUC1" s="64"/>
      <c r="RUD1" s="64"/>
      <c r="RUE1" s="64"/>
      <c r="RUF1" s="64"/>
      <c r="RUG1" s="64"/>
      <c r="RUH1" s="64"/>
      <c r="RUI1" s="64"/>
      <c r="RUJ1" s="64"/>
      <c r="RUK1" s="64"/>
      <c r="RUL1" s="64"/>
      <c r="RUM1" s="64"/>
      <c r="RUN1" s="64"/>
      <c r="RUO1" s="64"/>
      <c r="RUP1" s="64"/>
      <c r="RUQ1" s="64"/>
      <c r="RUR1" s="64"/>
      <c r="RUS1" s="64"/>
      <c r="RUT1" s="64"/>
      <c r="RUU1" s="64"/>
      <c r="RUV1" s="64"/>
      <c r="RUW1" s="64"/>
      <c r="RUX1" s="64"/>
      <c r="RUY1" s="64"/>
      <c r="RUZ1" s="64"/>
      <c r="RVA1" s="64"/>
      <c r="RVB1" s="64"/>
      <c r="RVC1" s="64"/>
      <c r="RVD1" s="64"/>
      <c r="RVE1" s="64"/>
      <c r="RVF1" s="64"/>
      <c r="RVG1" s="64"/>
      <c r="RVH1" s="64"/>
      <c r="RVI1" s="64"/>
      <c r="RVJ1" s="64"/>
      <c r="RVK1" s="64"/>
      <c r="RVL1" s="64"/>
      <c r="RVM1" s="64"/>
      <c r="RVN1" s="64"/>
      <c r="RVO1" s="64"/>
      <c r="RVP1" s="64"/>
      <c r="RVQ1" s="64"/>
      <c r="RVR1" s="64"/>
      <c r="RVS1" s="64"/>
      <c r="RVT1" s="64"/>
      <c r="RVU1" s="64"/>
      <c r="RVV1" s="64"/>
      <c r="RVW1" s="64"/>
      <c r="RVX1" s="64"/>
      <c r="RVY1" s="64"/>
      <c r="RVZ1" s="64"/>
      <c r="RWA1" s="64"/>
      <c r="RWB1" s="64"/>
      <c r="RWC1" s="64"/>
      <c r="RWD1" s="64"/>
      <c r="RWE1" s="64"/>
      <c r="RWF1" s="64"/>
      <c r="RWG1" s="64"/>
      <c r="RWH1" s="64"/>
      <c r="RWI1" s="64"/>
      <c r="RWJ1" s="64"/>
      <c r="RWK1" s="64"/>
      <c r="RWL1" s="64"/>
      <c r="RWM1" s="64"/>
      <c r="RWN1" s="64"/>
      <c r="RWO1" s="64"/>
      <c r="RWP1" s="64"/>
      <c r="RWQ1" s="64"/>
      <c r="RWR1" s="64"/>
      <c r="RWS1" s="64"/>
      <c r="RWT1" s="64"/>
      <c r="RWU1" s="64"/>
      <c r="RWV1" s="64"/>
      <c r="RWW1" s="64"/>
      <c r="RWX1" s="64"/>
      <c r="RWY1" s="64"/>
      <c r="RWZ1" s="64"/>
      <c r="RXA1" s="64"/>
      <c r="RXB1" s="64"/>
      <c r="RXC1" s="64"/>
      <c r="RXD1" s="64"/>
      <c r="RXE1" s="64"/>
      <c r="RXF1" s="64"/>
      <c r="RXG1" s="64"/>
      <c r="RXH1" s="64"/>
      <c r="RXI1" s="64"/>
      <c r="RXJ1" s="64"/>
      <c r="RXK1" s="64"/>
      <c r="RXL1" s="64"/>
      <c r="RXM1" s="64"/>
      <c r="RXN1" s="64"/>
      <c r="RXO1" s="64"/>
      <c r="RXP1" s="64"/>
      <c r="RXQ1" s="64"/>
      <c r="RXR1" s="64"/>
      <c r="RXS1" s="64"/>
      <c r="RXT1" s="64"/>
      <c r="RXU1" s="64"/>
      <c r="RXV1" s="64"/>
      <c r="RXW1" s="64"/>
      <c r="RXX1" s="64"/>
      <c r="RXY1" s="64"/>
      <c r="RXZ1" s="64"/>
      <c r="RYA1" s="64"/>
      <c r="RYB1" s="64"/>
      <c r="RYC1" s="64"/>
      <c r="RYD1" s="64"/>
      <c r="RYE1" s="64"/>
      <c r="RYF1" s="64"/>
      <c r="RYG1" s="64"/>
      <c r="RYH1" s="64"/>
      <c r="RYI1" s="64"/>
      <c r="RYJ1" s="64"/>
      <c r="RYK1" s="64"/>
      <c r="RYL1" s="64"/>
      <c r="RYM1" s="64"/>
      <c r="RYN1" s="64"/>
      <c r="RYO1" s="64"/>
      <c r="RYP1" s="64"/>
      <c r="RYQ1" s="64"/>
      <c r="RYR1" s="64"/>
      <c r="RYS1" s="64"/>
      <c r="RYT1" s="64"/>
      <c r="RYU1" s="64"/>
      <c r="RYV1" s="64"/>
      <c r="RYW1" s="64"/>
      <c r="RYX1" s="64"/>
      <c r="RYY1" s="64"/>
      <c r="RYZ1" s="64"/>
      <c r="RZA1" s="64"/>
      <c r="RZB1" s="64"/>
      <c r="RZC1" s="64"/>
      <c r="RZD1" s="64"/>
      <c r="RZE1" s="64"/>
      <c r="RZF1" s="64"/>
      <c r="RZG1" s="64"/>
      <c r="RZH1" s="64"/>
      <c r="RZI1" s="64"/>
      <c r="RZJ1" s="64"/>
      <c r="RZK1" s="64"/>
      <c r="RZL1" s="64"/>
      <c r="RZM1" s="64"/>
      <c r="RZN1" s="64"/>
      <c r="RZO1" s="64"/>
      <c r="RZP1" s="64"/>
      <c r="RZQ1" s="64"/>
      <c r="RZR1" s="64"/>
      <c r="RZS1" s="64"/>
      <c r="RZT1" s="64"/>
      <c r="RZU1" s="64"/>
      <c r="RZV1" s="64"/>
      <c r="RZW1" s="64"/>
      <c r="RZX1" s="64"/>
      <c r="RZY1" s="64"/>
      <c r="RZZ1" s="64"/>
      <c r="SAA1" s="64"/>
      <c r="SAB1" s="64"/>
      <c r="SAC1" s="64"/>
      <c r="SAD1" s="64"/>
      <c r="SAE1" s="64"/>
      <c r="SAF1" s="64"/>
      <c r="SAG1" s="64"/>
      <c r="SAH1" s="64"/>
      <c r="SAI1" s="64"/>
      <c r="SAJ1" s="64"/>
      <c r="SAK1" s="64"/>
      <c r="SAL1" s="64"/>
      <c r="SAM1" s="64"/>
      <c r="SAN1" s="64"/>
      <c r="SAO1" s="64"/>
      <c r="SAP1" s="64"/>
      <c r="SAQ1" s="64"/>
      <c r="SAR1" s="64"/>
      <c r="SAS1" s="64"/>
      <c r="SAT1" s="64"/>
      <c r="SAU1" s="64"/>
      <c r="SAV1" s="64"/>
      <c r="SAW1" s="64"/>
      <c r="SAX1" s="64"/>
      <c r="SAY1" s="64"/>
      <c r="SAZ1" s="64"/>
      <c r="SBA1" s="64"/>
      <c r="SBB1" s="64"/>
      <c r="SBC1" s="64"/>
      <c r="SBD1" s="64"/>
      <c r="SBE1" s="64"/>
      <c r="SBF1" s="64"/>
      <c r="SBG1" s="64"/>
      <c r="SBH1" s="64"/>
      <c r="SBI1" s="64"/>
      <c r="SBJ1" s="64"/>
      <c r="SBK1" s="64"/>
      <c r="SBL1" s="64"/>
      <c r="SBM1" s="64"/>
      <c r="SBN1" s="64"/>
      <c r="SBO1" s="64"/>
      <c r="SBP1" s="64"/>
      <c r="SBQ1" s="64"/>
      <c r="SBR1" s="64"/>
      <c r="SBS1" s="64"/>
      <c r="SBT1" s="64"/>
      <c r="SBU1" s="64"/>
      <c r="SBV1" s="64"/>
      <c r="SBW1" s="64"/>
      <c r="SBX1" s="64"/>
      <c r="SBY1" s="64"/>
      <c r="SBZ1" s="64"/>
      <c r="SCA1" s="64"/>
      <c r="SCB1" s="64"/>
      <c r="SCC1" s="64"/>
      <c r="SCD1" s="64"/>
      <c r="SCE1" s="64"/>
      <c r="SCF1" s="64"/>
      <c r="SCG1" s="64"/>
      <c r="SCH1" s="64"/>
      <c r="SCI1" s="64"/>
      <c r="SCJ1" s="64"/>
      <c r="SCK1" s="64"/>
      <c r="SCL1" s="64"/>
      <c r="SCM1" s="64"/>
      <c r="SCN1" s="64"/>
      <c r="SCO1" s="64"/>
      <c r="SCP1" s="64"/>
      <c r="SCQ1" s="64"/>
      <c r="SCR1" s="64"/>
      <c r="SCS1" s="64"/>
      <c r="SCT1" s="64"/>
      <c r="SCU1" s="64"/>
      <c r="SCV1" s="64"/>
      <c r="SCW1" s="64"/>
      <c r="SCX1" s="64"/>
      <c r="SCY1" s="64"/>
      <c r="SCZ1" s="64"/>
      <c r="SDA1" s="64"/>
      <c r="SDB1" s="64"/>
      <c r="SDC1" s="64"/>
      <c r="SDD1" s="64"/>
      <c r="SDE1" s="64"/>
      <c r="SDF1" s="64"/>
      <c r="SDG1" s="64"/>
      <c r="SDH1" s="64"/>
      <c r="SDI1" s="64"/>
      <c r="SDJ1" s="64"/>
      <c r="SDK1" s="64"/>
      <c r="SDL1" s="64"/>
      <c r="SDM1" s="64"/>
      <c r="SDN1" s="64"/>
      <c r="SDO1" s="64"/>
      <c r="SDP1" s="64"/>
      <c r="SDQ1" s="64"/>
      <c r="SDR1" s="64"/>
      <c r="SDS1" s="64"/>
      <c r="SDT1" s="64"/>
      <c r="SDU1" s="64"/>
      <c r="SDV1" s="64"/>
      <c r="SDW1" s="64"/>
      <c r="SDX1" s="64"/>
      <c r="SDY1" s="64"/>
      <c r="SDZ1" s="64"/>
      <c r="SEA1" s="64"/>
      <c r="SEB1" s="64"/>
      <c r="SEC1" s="64"/>
      <c r="SED1" s="64"/>
      <c r="SEE1" s="64"/>
      <c r="SEF1" s="64"/>
      <c r="SEG1" s="64"/>
      <c r="SEH1" s="64"/>
      <c r="SEI1" s="64"/>
      <c r="SEJ1" s="64"/>
      <c r="SEK1" s="64"/>
      <c r="SEL1" s="64"/>
      <c r="SEM1" s="64"/>
      <c r="SEN1" s="64"/>
      <c r="SEO1" s="64"/>
      <c r="SEP1" s="64"/>
      <c r="SEQ1" s="64"/>
      <c r="SER1" s="64"/>
      <c r="SES1" s="64"/>
      <c r="SET1" s="64"/>
      <c r="SEU1" s="64"/>
      <c r="SEV1" s="64"/>
      <c r="SEW1" s="64"/>
      <c r="SEX1" s="64"/>
      <c r="SEY1" s="64"/>
      <c r="SEZ1" s="64"/>
      <c r="SFA1" s="64"/>
      <c r="SFB1" s="64"/>
      <c r="SFC1" s="64"/>
      <c r="SFD1" s="64"/>
      <c r="SFE1" s="64"/>
      <c r="SFF1" s="64"/>
      <c r="SFG1" s="64"/>
      <c r="SFH1" s="64"/>
      <c r="SFI1" s="64"/>
      <c r="SFJ1" s="64"/>
      <c r="SFK1" s="64"/>
      <c r="SFL1" s="64"/>
      <c r="SFM1" s="64"/>
      <c r="SFN1" s="64"/>
      <c r="SFO1" s="64"/>
      <c r="SFP1" s="64"/>
      <c r="SFQ1" s="64"/>
      <c r="SFR1" s="64"/>
      <c r="SFS1" s="64"/>
      <c r="SFT1" s="64"/>
      <c r="SFU1" s="64"/>
      <c r="SFV1" s="64"/>
      <c r="SFW1" s="64"/>
      <c r="SFX1" s="64"/>
      <c r="SFY1" s="64"/>
      <c r="SFZ1" s="64"/>
      <c r="SGA1" s="64"/>
      <c r="SGB1" s="64"/>
      <c r="SGC1" s="64"/>
      <c r="SGD1" s="64"/>
      <c r="SGE1" s="64"/>
      <c r="SGF1" s="64"/>
      <c r="SGG1" s="64"/>
      <c r="SGH1" s="64"/>
      <c r="SGI1" s="64"/>
      <c r="SGJ1" s="64"/>
      <c r="SGK1" s="64"/>
      <c r="SGL1" s="64"/>
      <c r="SGM1" s="64"/>
      <c r="SGN1" s="64"/>
      <c r="SGO1" s="64"/>
      <c r="SGP1" s="64"/>
      <c r="SGQ1" s="64"/>
      <c r="SGR1" s="64"/>
      <c r="SGS1" s="64"/>
      <c r="SGT1" s="64"/>
      <c r="SGU1" s="64"/>
      <c r="SGV1" s="64"/>
      <c r="SGW1" s="64"/>
      <c r="SGX1" s="64"/>
      <c r="SGY1" s="64"/>
      <c r="SGZ1" s="64"/>
      <c r="SHA1" s="64"/>
      <c r="SHB1" s="64"/>
      <c r="SHC1" s="64"/>
      <c r="SHD1" s="64"/>
      <c r="SHE1" s="64"/>
      <c r="SHF1" s="64"/>
      <c r="SHG1" s="64"/>
      <c r="SHH1" s="64"/>
      <c r="SHI1" s="64"/>
      <c r="SHJ1" s="64"/>
      <c r="SHK1" s="64"/>
      <c r="SHL1" s="64"/>
      <c r="SHM1" s="64"/>
      <c r="SHN1" s="64"/>
      <c r="SHO1" s="64"/>
      <c r="SHP1" s="64"/>
      <c r="SHQ1" s="64"/>
      <c r="SHR1" s="64"/>
      <c r="SHS1" s="64"/>
      <c r="SHT1" s="64"/>
      <c r="SHU1" s="64"/>
      <c r="SHV1" s="64"/>
      <c r="SHW1" s="64"/>
      <c r="SHX1" s="64"/>
      <c r="SHY1" s="64"/>
      <c r="SHZ1" s="64"/>
      <c r="SIA1" s="64"/>
      <c r="SIB1" s="64"/>
      <c r="SIC1" s="64"/>
      <c r="SID1" s="64"/>
      <c r="SIE1" s="64"/>
      <c r="SIF1" s="64"/>
      <c r="SIG1" s="64"/>
      <c r="SIH1" s="64"/>
      <c r="SII1" s="64"/>
      <c r="SIJ1" s="64"/>
      <c r="SIK1" s="64"/>
      <c r="SIL1" s="64"/>
      <c r="SIM1" s="64"/>
      <c r="SIN1" s="64"/>
      <c r="SIO1" s="64"/>
      <c r="SIP1" s="64"/>
      <c r="SIQ1" s="64"/>
      <c r="SIR1" s="64"/>
      <c r="SIS1" s="64"/>
      <c r="SIT1" s="64"/>
      <c r="SIU1" s="64"/>
      <c r="SIV1" s="64"/>
      <c r="SIW1" s="64"/>
      <c r="SIX1" s="64"/>
      <c r="SIY1" s="64"/>
      <c r="SIZ1" s="64"/>
      <c r="SJA1" s="64"/>
      <c r="SJB1" s="64"/>
      <c r="SJC1" s="64"/>
      <c r="SJD1" s="64"/>
      <c r="SJE1" s="64"/>
      <c r="SJF1" s="64"/>
      <c r="SJG1" s="64"/>
      <c r="SJH1" s="64"/>
      <c r="SJI1" s="64"/>
      <c r="SJJ1" s="64"/>
      <c r="SJK1" s="64"/>
      <c r="SJL1" s="64"/>
      <c r="SJM1" s="64"/>
      <c r="SJN1" s="64"/>
      <c r="SJO1" s="64"/>
      <c r="SJP1" s="64"/>
      <c r="SJQ1" s="64"/>
      <c r="SJR1" s="64"/>
      <c r="SJS1" s="64"/>
      <c r="SJT1" s="64"/>
      <c r="SJU1" s="64"/>
      <c r="SJV1" s="64"/>
      <c r="SJW1" s="64"/>
      <c r="SJX1" s="64"/>
      <c r="SJY1" s="64"/>
      <c r="SJZ1" s="64"/>
      <c r="SKA1" s="64"/>
      <c r="SKB1" s="64"/>
      <c r="SKC1" s="64"/>
      <c r="SKD1" s="64"/>
      <c r="SKE1" s="64"/>
      <c r="SKF1" s="64"/>
      <c r="SKG1" s="64"/>
      <c r="SKH1" s="64"/>
      <c r="SKI1" s="64"/>
      <c r="SKJ1" s="64"/>
      <c r="SKK1" s="64"/>
      <c r="SKL1" s="64"/>
      <c r="SKM1" s="64"/>
      <c r="SKN1" s="64"/>
      <c r="SKO1" s="64"/>
      <c r="SKP1" s="64"/>
      <c r="SKQ1" s="64"/>
      <c r="SKR1" s="64"/>
      <c r="SKS1" s="64"/>
      <c r="SKT1" s="64"/>
      <c r="SKU1" s="64"/>
      <c r="SKV1" s="64"/>
      <c r="SKW1" s="64"/>
      <c r="SKX1" s="64"/>
      <c r="SKY1" s="64"/>
      <c r="SKZ1" s="64"/>
      <c r="SLA1" s="64"/>
      <c r="SLB1" s="64"/>
      <c r="SLC1" s="64"/>
      <c r="SLD1" s="64"/>
      <c r="SLE1" s="64"/>
      <c r="SLF1" s="64"/>
      <c r="SLG1" s="64"/>
      <c r="SLH1" s="64"/>
      <c r="SLI1" s="64"/>
      <c r="SLJ1" s="64"/>
      <c r="SLK1" s="64"/>
      <c r="SLL1" s="64"/>
      <c r="SLM1" s="64"/>
      <c r="SLN1" s="64"/>
      <c r="SLO1" s="64"/>
      <c r="SLP1" s="64"/>
      <c r="SLQ1" s="64"/>
      <c r="SLR1" s="64"/>
      <c r="SLS1" s="64"/>
      <c r="SLT1" s="64"/>
      <c r="SLU1" s="64"/>
      <c r="SLV1" s="64"/>
      <c r="SLW1" s="64"/>
      <c r="SLX1" s="64"/>
      <c r="SLY1" s="64"/>
      <c r="SLZ1" s="64"/>
      <c r="SMA1" s="64"/>
      <c r="SMB1" s="64"/>
      <c r="SMC1" s="64"/>
      <c r="SMD1" s="64"/>
      <c r="SME1" s="64"/>
      <c r="SMF1" s="64"/>
      <c r="SMG1" s="64"/>
      <c r="SMH1" s="64"/>
      <c r="SMI1" s="64"/>
      <c r="SMJ1" s="64"/>
      <c r="SMK1" s="64"/>
      <c r="SML1" s="64"/>
      <c r="SMM1" s="64"/>
      <c r="SMN1" s="64"/>
      <c r="SMO1" s="64"/>
      <c r="SMP1" s="64"/>
      <c r="SMQ1" s="64"/>
      <c r="SMR1" s="64"/>
      <c r="SMS1" s="64"/>
      <c r="SMT1" s="64"/>
      <c r="SMU1" s="64"/>
      <c r="SMV1" s="64"/>
      <c r="SMW1" s="64"/>
      <c r="SMX1" s="64"/>
      <c r="SMY1" s="64"/>
      <c r="SMZ1" s="64"/>
      <c r="SNA1" s="64"/>
      <c r="SNB1" s="64"/>
      <c r="SNC1" s="64"/>
      <c r="SND1" s="64"/>
      <c r="SNE1" s="64"/>
      <c r="SNF1" s="64"/>
      <c r="SNG1" s="64"/>
      <c r="SNH1" s="64"/>
      <c r="SNI1" s="64"/>
      <c r="SNJ1" s="64"/>
      <c r="SNK1" s="64"/>
      <c r="SNL1" s="64"/>
      <c r="SNM1" s="64"/>
      <c r="SNN1" s="64"/>
      <c r="SNO1" s="64"/>
      <c r="SNP1" s="64"/>
      <c r="SNQ1" s="64"/>
      <c r="SNR1" s="64"/>
      <c r="SNS1" s="64"/>
      <c r="SNT1" s="64"/>
      <c r="SNU1" s="64"/>
      <c r="SNV1" s="64"/>
      <c r="SNW1" s="64"/>
      <c r="SNX1" s="64"/>
      <c r="SNY1" s="64"/>
      <c r="SNZ1" s="64"/>
      <c r="SOA1" s="64"/>
      <c r="SOB1" s="64"/>
      <c r="SOC1" s="64"/>
      <c r="SOD1" s="64"/>
      <c r="SOE1" s="64"/>
      <c r="SOF1" s="64"/>
      <c r="SOG1" s="64"/>
      <c r="SOH1" s="64"/>
      <c r="SOI1" s="64"/>
      <c r="SOJ1" s="64"/>
      <c r="SOK1" s="64"/>
      <c r="SOL1" s="64"/>
      <c r="SOM1" s="64"/>
      <c r="SON1" s="64"/>
      <c r="SOO1" s="64"/>
      <c r="SOP1" s="64"/>
      <c r="SOQ1" s="64"/>
      <c r="SOR1" s="64"/>
      <c r="SOS1" s="64"/>
      <c r="SOT1" s="64"/>
      <c r="SOU1" s="64"/>
      <c r="SOV1" s="64"/>
      <c r="SOW1" s="64"/>
      <c r="SOX1" s="64"/>
      <c r="SOY1" s="64"/>
      <c r="SOZ1" s="64"/>
      <c r="SPA1" s="64"/>
      <c r="SPB1" s="64"/>
      <c r="SPC1" s="64"/>
      <c r="SPD1" s="64"/>
      <c r="SPE1" s="64"/>
      <c r="SPF1" s="64"/>
      <c r="SPG1" s="64"/>
      <c r="SPH1" s="64"/>
      <c r="SPI1" s="64"/>
      <c r="SPJ1" s="64"/>
      <c r="SPK1" s="64"/>
      <c r="SPL1" s="64"/>
      <c r="SPM1" s="64"/>
      <c r="SPN1" s="64"/>
      <c r="SPO1" s="64"/>
      <c r="SPP1" s="64"/>
      <c r="SPQ1" s="64"/>
      <c r="SPR1" s="64"/>
      <c r="SPS1" s="64"/>
      <c r="SPT1" s="64"/>
      <c r="SPU1" s="64"/>
      <c r="SPV1" s="64"/>
      <c r="SPW1" s="64"/>
      <c r="SPX1" s="64"/>
      <c r="SPY1" s="64"/>
      <c r="SPZ1" s="64"/>
      <c r="SQA1" s="64"/>
      <c r="SQB1" s="64"/>
      <c r="SQC1" s="64"/>
      <c r="SQD1" s="64"/>
      <c r="SQE1" s="64"/>
      <c r="SQF1" s="64"/>
      <c r="SQG1" s="64"/>
      <c r="SQH1" s="64"/>
      <c r="SQI1" s="64"/>
      <c r="SQJ1" s="64"/>
      <c r="SQK1" s="64"/>
      <c r="SQL1" s="64"/>
      <c r="SQM1" s="64"/>
      <c r="SQN1" s="64"/>
      <c r="SQO1" s="64"/>
      <c r="SQP1" s="64"/>
      <c r="SQQ1" s="64"/>
      <c r="SQR1" s="64"/>
      <c r="SQS1" s="64"/>
      <c r="SQT1" s="64"/>
      <c r="SQU1" s="64"/>
      <c r="SQV1" s="64"/>
      <c r="SQW1" s="64"/>
      <c r="SQX1" s="64"/>
      <c r="SQY1" s="64"/>
      <c r="SQZ1" s="64"/>
      <c r="SRA1" s="64"/>
      <c r="SRB1" s="64"/>
      <c r="SRC1" s="64"/>
      <c r="SRD1" s="64"/>
      <c r="SRE1" s="64"/>
      <c r="SRF1" s="64"/>
      <c r="SRG1" s="64"/>
      <c r="SRH1" s="64"/>
      <c r="SRI1" s="64"/>
      <c r="SRJ1" s="64"/>
      <c r="SRK1" s="64"/>
      <c r="SRL1" s="64"/>
      <c r="SRM1" s="64"/>
      <c r="SRN1" s="64"/>
      <c r="SRO1" s="64"/>
      <c r="SRP1" s="64"/>
      <c r="SRQ1" s="64"/>
      <c r="SRR1" s="64"/>
      <c r="SRS1" s="64"/>
      <c r="SRT1" s="64"/>
      <c r="SRU1" s="64"/>
      <c r="SRV1" s="64"/>
      <c r="SRW1" s="64"/>
      <c r="SRX1" s="64"/>
      <c r="SRY1" s="64"/>
      <c r="SRZ1" s="64"/>
      <c r="SSA1" s="64"/>
      <c r="SSB1" s="64"/>
      <c r="SSC1" s="64"/>
      <c r="SSD1" s="64"/>
      <c r="SSE1" s="64"/>
      <c r="SSF1" s="64"/>
      <c r="SSG1" s="64"/>
      <c r="SSH1" s="64"/>
      <c r="SSI1" s="64"/>
      <c r="SSJ1" s="64"/>
      <c r="SSK1" s="64"/>
      <c r="SSL1" s="64"/>
      <c r="SSM1" s="64"/>
      <c r="SSN1" s="64"/>
      <c r="SSO1" s="64"/>
      <c r="SSP1" s="64"/>
      <c r="SSQ1" s="64"/>
      <c r="SSR1" s="64"/>
      <c r="SSS1" s="64"/>
      <c r="SST1" s="64"/>
      <c r="SSU1" s="64"/>
      <c r="SSV1" s="64"/>
      <c r="SSW1" s="64"/>
      <c r="SSX1" s="64"/>
      <c r="SSY1" s="64"/>
      <c r="SSZ1" s="64"/>
      <c r="STA1" s="64"/>
      <c r="STB1" s="64"/>
      <c r="STC1" s="64"/>
      <c r="STD1" s="64"/>
      <c r="STE1" s="64"/>
      <c r="STF1" s="64"/>
      <c r="STG1" s="64"/>
      <c r="STH1" s="64"/>
      <c r="STI1" s="64"/>
      <c r="STJ1" s="64"/>
      <c r="STK1" s="64"/>
      <c r="STL1" s="64"/>
      <c r="STM1" s="64"/>
      <c r="STN1" s="64"/>
      <c r="STO1" s="64"/>
      <c r="STP1" s="64"/>
      <c r="STQ1" s="64"/>
      <c r="STR1" s="64"/>
      <c r="STS1" s="64"/>
      <c r="STT1" s="64"/>
      <c r="STU1" s="64"/>
      <c r="STV1" s="64"/>
      <c r="STW1" s="64"/>
      <c r="STX1" s="64"/>
      <c r="STY1" s="64"/>
      <c r="STZ1" s="64"/>
      <c r="SUA1" s="64"/>
      <c r="SUB1" s="64"/>
      <c r="SUC1" s="64"/>
      <c r="SUD1" s="64"/>
      <c r="SUE1" s="64"/>
      <c r="SUF1" s="64"/>
      <c r="SUG1" s="64"/>
      <c r="SUH1" s="64"/>
      <c r="SUI1" s="64"/>
      <c r="SUJ1" s="64"/>
      <c r="SUK1" s="64"/>
      <c r="SUL1" s="64"/>
      <c r="SUM1" s="64"/>
      <c r="SUN1" s="64"/>
      <c r="SUO1" s="64"/>
      <c r="SUP1" s="64"/>
      <c r="SUQ1" s="64"/>
      <c r="SUR1" s="64"/>
      <c r="SUS1" s="64"/>
      <c r="SUT1" s="64"/>
      <c r="SUU1" s="64"/>
      <c r="SUV1" s="64"/>
      <c r="SUW1" s="64"/>
      <c r="SUX1" s="64"/>
      <c r="SUY1" s="64"/>
      <c r="SUZ1" s="64"/>
      <c r="SVA1" s="64"/>
      <c r="SVB1" s="64"/>
      <c r="SVC1" s="64"/>
      <c r="SVD1" s="64"/>
      <c r="SVE1" s="64"/>
      <c r="SVF1" s="64"/>
      <c r="SVG1" s="64"/>
      <c r="SVH1" s="64"/>
      <c r="SVI1" s="64"/>
      <c r="SVJ1" s="64"/>
      <c r="SVK1" s="64"/>
      <c r="SVL1" s="64"/>
      <c r="SVM1" s="64"/>
      <c r="SVN1" s="64"/>
      <c r="SVO1" s="64"/>
      <c r="SVP1" s="64"/>
      <c r="SVQ1" s="64"/>
      <c r="SVR1" s="64"/>
      <c r="SVS1" s="64"/>
      <c r="SVT1" s="64"/>
      <c r="SVU1" s="64"/>
      <c r="SVV1" s="64"/>
      <c r="SVW1" s="64"/>
      <c r="SVX1" s="64"/>
      <c r="SVY1" s="64"/>
      <c r="SVZ1" s="64"/>
      <c r="SWA1" s="64"/>
      <c r="SWB1" s="64"/>
      <c r="SWC1" s="64"/>
      <c r="SWD1" s="64"/>
      <c r="SWE1" s="64"/>
      <c r="SWF1" s="64"/>
      <c r="SWG1" s="64"/>
      <c r="SWH1" s="64"/>
      <c r="SWI1" s="64"/>
      <c r="SWJ1" s="64"/>
      <c r="SWK1" s="64"/>
      <c r="SWL1" s="64"/>
      <c r="SWM1" s="64"/>
      <c r="SWN1" s="64"/>
      <c r="SWO1" s="64"/>
      <c r="SWP1" s="64"/>
      <c r="SWQ1" s="64"/>
      <c r="SWR1" s="64"/>
      <c r="SWS1" s="64"/>
      <c r="SWT1" s="64"/>
      <c r="SWU1" s="64"/>
      <c r="SWV1" s="64"/>
      <c r="SWW1" s="64"/>
      <c r="SWX1" s="64"/>
      <c r="SWY1" s="64"/>
      <c r="SWZ1" s="64"/>
      <c r="SXA1" s="64"/>
      <c r="SXB1" s="64"/>
      <c r="SXC1" s="64"/>
      <c r="SXD1" s="64"/>
      <c r="SXE1" s="64"/>
      <c r="SXF1" s="64"/>
      <c r="SXG1" s="64"/>
      <c r="SXH1" s="64"/>
      <c r="SXI1" s="64"/>
      <c r="SXJ1" s="64"/>
      <c r="SXK1" s="64"/>
      <c r="SXL1" s="64"/>
      <c r="SXM1" s="64"/>
      <c r="SXN1" s="64"/>
      <c r="SXO1" s="64"/>
      <c r="SXP1" s="64"/>
      <c r="SXQ1" s="64"/>
      <c r="SXR1" s="64"/>
      <c r="SXS1" s="64"/>
      <c r="SXT1" s="64"/>
      <c r="SXU1" s="64"/>
      <c r="SXV1" s="64"/>
      <c r="SXW1" s="64"/>
      <c r="SXX1" s="64"/>
      <c r="SXY1" s="64"/>
      <c r="SXZ1" s="64"/>
      <c r="SYA1" s="64"/>
      <c r="SYB1" s="64"/>
      <c r="SYC1" s="64"/>
      <c r="SYD1" s="64"/>
      <c r="SYE1" s="64"/>
      <c r="SYF1" s="64"/>
      <c r="SYG1" s="64"/>
      <c r="SYH1" s="64"/>
      <c r="SYI1" s="64"/>
      <c r="SYJ1" s="64"/>
      <c r="SYK1" s="64"/>
      <c r="SYL1" s="64"/>
      <c r="SYM1" s="64"/>
      <c r="SYN1" s="64"/>
      <c r="SYO1" s="64"/>
      <c r="SYP1" s="64"/>
      <c r="SYQ1" s="64"/>
      <c r="SYR1" s="64"/>
      <c r="SYS1" s="64"/>
      <c r="SYT1" s="64"/>
      <c r="SYU1" s="64"/>
      <c r="SYV1" s="64"/>
      <c r="SYW1" s="64"/>
      <c r="SYX1" s="64"/>
      <c r="SYY1" s="64"/>
      <c r="SYZ1" s="64"/>
      <c r="SZA1" s="64"/>
      <c r="SZB1" s="64"/>
      <c r="SZC1" s="64"/>
      <c r="SZD1" s="64"/>
      <c r="SZE1" s="64"/>
      <c r="SZF1" s="64"/>
      <c r="SZG1" s="64"/>
      <c r="SZH1" s="64"/>
      <c r="SZI1" s="64"/>
      <c r="SZJ1" s="64"/>
      <c r="SZK1" s="64"/>
      <c r="SZL1" s="64"/>
      <c r="SZM1" s="64"/>
      <c r="SZN1" s="64"/>
      <c r="SZO1" s="64"/>
      <c r="SZP1" s="64"/>
      <c r="SZQ1" s="64"/>
      <c r="SZR1" s="64"/>
      <c r="SZS1" s="64"/>
      <c r="SZT1" s="64"/>
      <c r="SZU1" s="64"/>
      <c r="SZV1" s="64"/>
      <c r="SZW1" s="64"/>
      <c r="SZX1" s="64"/>
      <c r="SZY1" s="64"/>
      <c r="SZZ1" s="64"/>
      <c r="TAA1" s="64"/>
      <c r="TAB1" s="64"/>
      <c r="TAC1" s="64"/>
      <c r="TAD1" s="64"/>
      <c r="TAE1" s="64"/>
      <c r="TAF1" s="64"/>
      <c r="TAG1" s="64"/>
      <c r="TAH1" s="64"/>
      <c r="TAI1" s="64"/>
      <c r="TAJ1" s="64"/>
      <c r="TAK1" s="64"/>
      <c r="TAL1" s="64"/>
      <c r="TAM1" s="64"/>
      <c r="TAN1" s="64"/>
      <c r="TAO1" s="64"/>
      <c r="TAP1" s="64"/>
      <c r="TAQ1" s="64"/>
      <c r="TAR1" s="64"/>
      <c r="TAS1" s="64"/>
      <c r="TAT1" s="64"/>
      <c r="TAU1" s="64"/>
      <c r="TAV1" s="64"/>
      <c r="TAW1" s="64"/>
      <c r="TAX1" s="64"/>
      <c r="TAY1" s="64"/>
      <c r="TAZ1" s="64"/>
      <c r="TBA1" s="64"/>
      <c r="TBB1" s="64"/>
      <c r="TBC1" s="64"/>
      <c r="TBD1" s="64"/>
      <c r="TBE1" s="64"/>
      <c r="TBF1" s="64"/>
      <c r="TBG1" s="64"/>
      <c r="TBH1" s="64"/>
      <c r="TBI1" s="64"/>
      <c r="TBJ1" s="64"/>
      <c r="TBK1" s="64"/>
      <c r="TBL1" s="64"/>
      <c r="TBM1" s="64"/>
      <c r="TBN1" s="64"/>
      <c r="TBO1" s="64"/>
      <c r="TBP1" s="64"/>
      <c r="TBQ1" s="64"/>
      <c r="TBR1" s="64"/>
      <c r="TBS1" s="64"/>
      <c r="TBT1" s="64"/>
      <c r="TBU1" s="64"/>
      <c r="TBV1" s="64"/>
      <c r="TBW1" s="64"/>
      <c r="TBX1" s="64"/>
      <c r="TBY1" s="64"/>
      <c r="TBZ1" s="64"/>
      <c r="TCA1" s="64"/>
      <c r="TCB1" s="64"/>
      <c r="TCC1" s="64"/>
      <c r="TCD1" s="64"/>
      <c r="TCE1" s="64"/>
      <c r="TCF1" s="64"/>
      <c r="TCG1" s="64"/>
      <c r="TCH1" s="64"/>
      <c r="TCI1" s="64"/>
      <c r="TCJ1" s="64"/>
      <c r="TCK1" s="64"/>
      <c r="TCL1" s="64"/>
      <c r="TCM1" s="64"/>
      <c r="TCN1" s="64"/>
      <c r="TCO1" s="64"/>
      <c r="TCP1" s="64"/>
      <c r="TCQ1" s="64"/>
      <c r="TCR1" s="64"/>
      <c r="TCS1" s="64"/>
      <c r="TCT1" s="64"/>
      <c r="TCU1" s="64"/>
      <c r="TCV1" s="64"/>
      <c r="TCW1" s="64"/>
      <c r="TCX1" s="64"/>
      <c r="TCY1" s="64"/>
      <c r="TCZ1" s="64"/>
      <c r="TDA1" s="64"/>
      <c r="TDB1" s="64"/>
      <c r="TDC1" s="64"/>
      <c r="TDD1" s="64"/>
      <c r="TDE1" s="64"/>
      <c r="TDF1" s="64"/>
      <c r="TDG1" s="64"/>
      <c r="TDH1" s="64"/>
      <c r="TDI1" s="64"/>
      <c r="TDJ1" s="64"/>
      <c r="TDK1" s="64"/>
      <c r="TDL1" s="64"/>
      <c r="TDM1" s="64"/>
      <c r="TDN1" s="64"/>
      <c r="TDO1" s="64"/>
      <c r="TDP1" s="64"/>
      <c r="TDQ1" s="64"/>
      <c r="TDR1" s="64"/>
      <c r="TDS1" s="64"/>
      <c r="TDT1" s="64"/>
      <c r="TDU1" s="64"/>
      <c r="TDV1" s="64"/>
      <c r="TDW1" s="64"/>
      <c r="TDX1" s="64"/>
      <c r="TDY1" s="64"/>
      <c r="TDZ1" s="64"/>
      <c r="TEA1" s="64"/>
      <c r="TEB1" s="64"/>
      <c r="TEC1" s="64"/>
      <c r="TED1" s="64"/>
      <c r="TEE1" s="64"/>
      <c r="TEF1" s="64"/>
      <c r="TEG1" s="64"/>
      <c r="TEH1" s="64"/>
      <c r="TEI1" s="64"/>
      <c r="TEJ1" s="64"/>
      <c r="TEK1" s="64"/>
      <c r="TEL1" s="64"/>
      <c r="TEM1" s="64"/>
      <c r="TEN1" s="64"/>
      <c r="TEO1" s="64"/>
      <c r="TEP1" s="64"/>
      <c r="TEQ1" s="64"/>
      <c r="TER1" s="64"/>
      <c r="TES1" s="64"/>
      <c r="TET1" s="64"/>
      <c r="TEU1" s="64"/>
      <c r="TEV1" s="64"/>
      <c r="TEW1" s="64"/>
      <c r="TEX1" s="64"/>
      <c r="TEY1" s="64"/>
      <c r="TEZ1" s="64"/>
      <c r="TFA1" s="64"/>
      <c r="TFB1" s="64"/>
      <c r="TFC1" s="64"/>
      <c r="TFD1" s="64"/>
      <c r="TFE1" s="64"/>
      <c r="TFF1" s="64"/>
      <c r="TFG1" s="64"/>
      <c r="TFH1" s="64"/>
      <c r="TFI1" s="64"/>
      <c r="TFJ1" s="64"/>
      <c r="TFK1" s="64"/>
      <c r="TFL1" s="64"/>
      <c r="TFM1" s="64"/>
      <c r="TFN1" s="64"/>
      <c r="TFO1" s="64"/>
      <c r="TFP1" s="64"/>
      <c r="TFQ1" s="64"/>
      <c r="TFR1" s="64"/>
      <c r="TFS1" s="64"/>
      <c r="TFT1" s="64"/>
      <c r="TFU1" s="64"/>
      <c r="TFV1" s="64"/>
      <c r="TFW1" s="64"/>
      <c r="TFX1" s="64"/>
      <c r="TFY1" s="64"/>
      <c r="TFZ1" s="64"/>
      <c r="TGA1" s="64"/>
      <c r="TGB1" s="64"/>
      <c r="TGC1" s="64"/>
      <c r="TGD1" s="64"/>
      <c r="TGE1" s="64"/>
      <c r="TGF1" s="64"/>
      <c r="TGG1" s="64"/>
      <c r="TGH1" s="64"/>
      <c r="TGI1" s="64"/>
      <c r="TGJ1" s="64"/>
      <c r="TGK1" s="64"/>
      <c r="TGL1" s="64"/>
      <c r="TGM1" s="64"/>
      <c r="TGN1" s="64"/>
      <c r="TGO1" s="64"/>
      <c r="TGP1" s="64"/>
      <c r="TGQ1" s="64"/>
      <c r="TGR1" s="64"/>
      <c r="TGS1" s="64"/>
      <c r="TGT1" s="64"/>
      <c r="TGU1" s="64"/>
      <c r="TGV1" s="64"/>
      <c r="TGW1" s="64"/>
      <c r="TGX1" s="64"/>
      <c r="TGY1" s="64"/>
      <c r="TGZ1" s="64"/>
      <c r="THA1" s="64"/>
      <c r="THB1" s="64"/>
      <c r="THC1" s="64"/>
      <c r="THD1" s="64"/>
      <c r="THE1" s="64"/>
      <c r="THF1" s="64"/>
      <c r="THG1" s="64"/>
      <c r="THH1" s="64"/>
      <c r="THI1" s="64"/>
      <c r="THJ1" s="64"/>
      <c r="THK1" s="64"/>
      <c r="THL1" s="64"/>
      <c r="THM1" s="64"/>
      <c r="THN1" s="64"/>
      <c r="THO1" s="64"/>
      <c r="THP1" s="64"/>
      <c r="THQ1" s="64"/>
      <c r="THR1" s="64"/>
      <c r="THS1" s="64"/>
      <c r="THT1" s="64"/>
      <c r="THU1" s="64"/>
      <c r="THV1" s="64"/>
      <c r="THW1" s="64"/>
      <c r="THX1" s="64"/>
      <c r="THY1" s="64"/>
      <c r="THZ1" s="64"/>
      <c r="TIA1" s="64"/>
      <c r="TIB1" s="64"/>
      <c r="TIC1" s="64"/>
      <c r="TID1" s="64"/>
      <c r="TIE1" s="64"/>
      <c r="TIF1" s="64"/>
      <c r="TIG1" s="64"/>
      <c r="TIH1" s="64"/>
      <c r="TII1" s="64"/>
      <c r="TIJ1" s="64"/>
      <c r="TIK1" s="64"/>
      <c r="TIL1" s="64"/>
      <c r="TIM1" s="64"/>
      <c r="TIN1" s="64"/>
      <c r="TIO1" s="64"/>
      <c r="TIP1" s="64"/>
      <c r="TIQ1" s="64"/>
      <c r="TIR1" s="64"/>
      <c r="TIS1" s="64"/>
      <c r="TIT1" s="64"/>
      <c r="TIU1" s="64"/>
      <c r="TIV1" s="64"/>
      <c r="TIW1" s="64"/>
      <c r="TIX1" s="64"/>
      <c r="TIY1" s="64"/>
      <c r="TIZ1" s="64"/>
      <c r="TJA1" s="64"/>
      <c r="TJB1" s="64"/>
      <c r="TJC1" s="64"/>
      <c r="TJD1" s="64"/>
      <c r="TJE1" s="64"/>
      <c r="TJF1" s="64"/>
      <c r="TJG1" s="64"/>
      <c r="TJH1" s="64"/>
      <c r="TJI1" s="64"/>
      <c r="TJJ1" s="64"/>
      <c r="TJK1" s="64"/>
      <c r="TJL1" s="64"/>
      <c r="TJM1" s="64"/>
      <c r="TJN1" s="64"/>
      <c r="TJO1" s="64"/>
      <c r="TJP1" s="64"/>
      <c r="TJQ1" s="64"/>
      <c r="TJR1" s="64"/>
      <c r="TJS1" s="64"/>
      <c r="TJT1" s="64"/>
      <c r="TJU1" s="64"/>
      <c r="TJV1" s="64"/>
      <c r="TJW1" s="64"/>
      <c r="TJX1" s="64"/>
      <c r="TJY1" s="64"/>
      <c r="TJZ1" s="64"/>
      <c r="TKA1" s="64"/>
      <c r="TKB1" s="64"/>
      <c r="TKC1" s="64"/>
      <c r="TKD1" s="64"/>
      <c r="TKE1" s="64"/>
      <c r="TKF1" s="64"/>
      <c r="TKG1" s="64"/>
      <c r="TKH1" s="64"/>
      <c r="TKI1" s="64"/>
      <c r="TKJ1" s="64"/>
      <c r="TKK1" s="64"/>
      <c r="TKL1" s="64"/>
      <c r="TKM1" s="64"/>
      <c r="TKN1" s="64"/>
      <c r="TKO1" s="64"/>
      <c r="TKP1" s="64"/>
      <c r="TKQ1" s="64"/>
      <c r="TKR1" s="64"/>
      <c r="TKS1" s="64"/>
      <c r="TKT1" s="64"/>
      <c r="TKU1" s="64"/>
      <c r="TKV1" s="64"/>
      <c r="TKW1" s="64"/>
      <c r="TKX1" s="64"/>
      <c r="TKY1" s="64"/>
      <c r="TKZ1" s="64"/>
      <c r="TLA1" s="64"/>
      <c r="TLB1" s="64"/>
      <c r="TLC1" s="64"/>
      <c r="TLD1" s="64"/>
      <c r="TLE1" s="64"/>
      <c r="TLF1" s="64"/>
      <c r="TLG1" s="64"/>
      <c r="TLH1" s="64"/>
      <c r="TLI1" s="64"/>
      <c r="TLJ1" s="64"/>
      <c r="TLK1" s="64"/>
      <c r="TLL1" s="64"/>
      <c r="TLM1" s="64"/>
      <c r="TLN1" s="64"/>
      <c r="TLO1" s="64"/>
      <c r="TLP1" s="64"/>
      <c r="TLQ1" s="64"/>
      <c r="TLR1" s="64"/>
      <c r="TLS1" s="64"/>
      <c r="TLT1" s="64"/>
      <c r="TLU1" s="64"/>
      <c r="TLV1" s="64"/>
      <c r="TLW1" s="64"/>
      <c r="TLX1" s="64"/>
      <c r="TLY1" s="64"/>
      <c r="TLZ1" s="64"/>
      <c r="TMA1" s="64"/>
      <c r="TMB1" s="64"/>
      <c r="TMC1" s="64"/>
      <c r="TMD1" s="64"/>
      <c r="TME1" s="64"/>
      <c r="TMF1" s="64"/>
      <c r="TMG1" s="64"/>
      <c r="TMH1" s="64"/>
      <c r="TMI1" s="64"/>
      <c r="TMJ1" s="64"/>
      <c r="TMK1" s="64"/>
      <c r="TML1" s="64"/>
      <c r="TMM1" s="64"/>
      <c r="TMN1" s="64"/>
      <c r="TMO1" s="64"/>
      <c r="TMP1" s="64"/>
      <c r="TMQ1" s="64"/>
      <c r="TMR1" s="64"/>
      <c r="TMS1" s="64"/>
      <c r="TMT1" s="64"/>
      <c r="TMU1" s="64"/>
      <c r="TMV1" s="64"/>
      <c r="TMW1" s="64"/>
      <c r="TMX1" s="64"/>
      <c r="TMY1" s="64"/>
      <c r="TMZ1" s="64"/>
      <c r="TNA1" s="64"/>
      <c r="TNB1" s="64"/>
      <c r="TNC1" s="64"/>
      <c r="TND1" s="64"/>
      <c r="TNE1" s="64"/>
      <c r="TNF1" s="64"/>
      <c r="TNG1" s="64"/>
      <c r="TNH1" s="64"/>
      <c r="TNI1" s="64"/>
      <c r="TNJ1" s="64"/>
      <c r="TNK1" s="64"/>
      <c r="TNL1" s="64"/>
      <c r="TNM1" s="64"/>
      <c r="TNN1" s="64"/>
      <c r="TNO1" s="64"/>
      <c r="TNP1" s="64"/>
      <c r="TNQ1" s="64"/>
      <c r="TNR1" s="64"/>
      <c r="TNS1" s="64"/>
      <c r="TNT1" s="64"/>
      <c r="TNU1" s="64"/>
      <c r="TNV1" s="64"/>
      <c r="TNW1" s="64"/>
      <c r="TNX1" s="64"/>
      <c r="TNY1" s="64"/>
      <c r="TNZ1" s="64"/>
      <c r="TOA1" s="64"/>
      <c r="TOB1" s="64"/>
      <c r="TOC1" s="64"/>
      <c r="TOD1" s="64"/>
      <c r="TOE1" s="64"/>
      <c r="TOF1" s="64"/>
      <c r="TOG1" s="64"/>
      <c r="TOH1" s="64"/>
      <c r="TOI1" s="64"/>
      <c r="TOJ1" s="64"/>
      <c r="TOK1" s="64"/>
      <c r="TOL1" s="64"/>
      <c r="TOM1" s="64"/>
      <c r="TON1" s="64"/>
      <c r="TOO1" s="64"/>
      <c r="TOP1" s="64"/>
      <c r="TOQ1" s="64"/>
      <c r="TOR1" s="64"/>
      <c r="TOS1" s="64"/>
      <c r="TOT1" s="64"/>
      <c r="TOU1" s="64"/>
      <c r="TOV1" s="64"/>
      <c r="TOW1" s="64"/>
      <c r="TOX1" s="64"/>
      <c r="TOY1" s="64"/>
      <c r="TOZ1" s="64"/>
      <c r="TPA1" s="64"/>
      <c r="TPB1" s="64"/>
      <c r="TPC1" s="64"/>
      <c r="TPD1" s="64"/>
      <c r="TPE1" s="64"/>
      <c r="TPF1" s="64"/>
      <c r="TPG1" s="64"/>
      <c r="TPH1" s="64"/>
      <c r="TPI1" s="64"/>
      <c r="TPJ1" s="64"/>
      <c r="TPK1" s="64"/>
      <c r="TPL1" s="64"/>
      <c r="TPM1" s="64"/>
      <c r="TPN1" s="64"/>
      <c r="TPO1" s="64"/>
      <c r="TPP1" s="64"/>
      <c r="TPQ1" s="64"/>
      <c r="TPR1" s="64"/>
      <c r="TPS1" s="64"/>
      <c r="TPT1" s="64"/>
      <c r="TPU1" s="64"/>
      <c r="TPV1" s="64"/>
      <c r="TPW1" s="64"/>
      <c r="TPX1" s="64"/>
      <c r="TPY1" s="64"/>
      <c r="TPZ1" s="64"/>
      <c r="TQA1" s="64"/>
      <c r="TQB1" s="64"/>
      <c r="TQC1" s="64"/>
      <c r="TQD1" s="64"/>
      <c r="TQE1" s="64"/>
      <c r="TQF1" s="64"/>
      <c r="TQG1" s="64"/>
      <c r="TQH1" s="64"/>
      <c r="TQI1" s="64"/>
      <c r="TQJ1" s="64"/>
      <c r="TQK1" s="64"/>
      <c r="TQL1" s="64"/>
      <c r="TQM1" s="64"/>
      <c r="TQN1" s="64"/>
      <c r="TQO1" s="64"/>
      <c r="TQP1" s="64"/>
      <c r="TQQ1" s="64"/>
      <c r="TQR1" s="64"/>
      <c r="TQS1" s="64"/>
      <c r="TQT1" s="64"/>
      <c r="TQU1" s="64"/>
      <c r="TQV1" s="64"/>
      <c r="TQW1" s="64"/>
      <c r="TQX1" s="64"/>
      <c r="TQY1" s="64"/>
      <c r="TQZ1" s="64"/>
      <c r="TRA1" s="64"/>
      <c r="TRB1" s="64"/>
      <c r="TRC1" s="64"/>
      <c r="TRD1" s="64"/>
      <c r="TRE1" s="64"/>
      <c r="TRF1" s="64"/>
      <c r="TRG1" s="64"/>
      <c r="TRH1" s="64"/>
      <c r="TRI1" s="64"/>
      <c r="TRJ1" s="64"/>
      <c r="TRK1" s="64"/>
      <c r="TRL1" s="64"/>
      <c r="TRM1" s="64"/>
      <c r="TRN1" s="64"/>
      <c r="TRO1" s="64"/>
      <c r="TRP1" s="64"/>
      <c r="TRQ1" s="64"/>
      <c r="TRR1" s="64"/>
      <c r="TRS1" s="64"/>
      <c r="TRT1" s="64"/>
      <c r="TRU1" s="64"/>
      <c r="TRV1" s="64"/>
      <c r="TRW1" s="64"/>
      <c r="TRX1" s="64"/>
      <c r="TRY1" s="64"/>
      <c r="TRZ1" s="64"/>
      <c r="TSA1" s="64"/>
      <c r="TSB1" s="64"/>
      <c r="TSC1" s="64"/>
      <c r="TSD1" s="64"/>
      <c r="TSE1" s="64"/>
      <c r="TSF1" s="64"/>
      <c r="TSG1" s="64"/>
      <c r="TSH1" s="64"/>
      <c r="TSI1" s="64"/>
      <c r="TSJ1" s="64"/>
      <c r="TSK1" s="64"/>
      <c r="TSL1" s="64"/>
      <c r="TSM1" s="64"/>
      <c r="TSN1" s="64"/>
      <c r="TSO1" s="64"/>
      <c r="TSP1" s="64"/>
      <c r="TSQ1" s="64"/>
      <c r="TSR1" s="64"/>
      <c r="TSS1" s="64"/>
      <c r="TST1" s="64"/>
      <c r="TSU1" s="64"/>
      <c r="TSV1" s="64"/>
      <c r="TSW1" s="64"/>
      <c r="TSX1" s="64"/>
      <c r="TSY1" s="64"/>
      <c r="TSZ1" s="64"/>
      <c r="TTA1" s="64"/>
      <c r="TTB1" s="64"/>
      <c r="TTC1" s="64"/>
      <c r="TTD1" s="64"/>
      <c r="TTE1" s="64"/>
      <c r="TTF1" s="64"/>
      <c r="TTG1" s="64"/>
      <c r="TTH1" s="64"/>
      <c r="TTI1" s="64"/>
      <c r="TTJ1" s="64"/>
      <c r="TTK1" s="64"/>
      <c r="TTL1" s="64"/>
      <c r="TTM1" s="64"/>
      <c r="TTN1" s="64"/>
      <c r="TTO1" s="64"/>
      <c r="TTP1" s="64"/>
      <c r="TTQ1" s="64"/>
      <c r="TTR1" s="64"/>
      <c r="TTS1" s="64"/>
      <c r="TTT1" s="64"/>
      <c r="TTU1" s="64"/>
      <c r="TTV1" s="64"/>
      <c r="TTW1" s="64"/>
      <c r="TTX1" s="64"/>
      <c r="TTY1" s="64"/>
      <c r="TTZ1" s="64"/>
      <c r="TUA1" s="64"/>
      <c r="TUB1" s="64"/>
      <c r="TUC1" s="64"/>
      <c r="TUD1" s="64"/>
      <c r="TUE1" s="64"/>
      <c r="TUF1" s="64"/>
      <c r="TUG1" s="64"/>
      <c r="TUH1" s="64"/>
      <c r="TUI1" s="64"/>
      <c r="TUJ1" s="64"/>
      <c r="TUK1" s="64"/>
      <c r="TUL1" s="64"/>
      <c r="TUM1" s="64"/>
      <c r="TUN1" s="64"/>
      <c r="TUO1" s="64"/>
      <c r="TUP1" s="64"/>
      <c r="TUQ1" s="64"/>
      <c r="TUR1" s="64"/>
      <c r="TUS1" s="64"/>
      <c r="TUT1" s="64"/>
      <c r="TUU1" s="64"/>
      <c r="TUV1" s="64"/>
      <c r="TUW1" s="64"/>
      <c r="TUX1" s="64"/>
      <c r="TUY1" s="64"/>
      <c r="TUZ1" s="64"/>
      <c r="TVA1" s="64"/>
      <c r="TVB1" s="64"/>
      <c r="TVC1" s="64"/>
      <c r="TVD1" s="64"/>
      <c r="TVE1" s="64"/>
      <c r="TVF1" s="64"/>
      <c r="TVG1" s="64"/>
      <c r="TVH1" s="64"/>
      <c r="TVI1" s="64"/>
      <c r="TVJ1" s="64"/>
      <c r="TVK1" s="64"/>
      <c r="TVL1" s="64"/>
      <c r="TVM1" s="64"/>
      <c r="TVN1" s="64"/>
      <c r="TVO1" s="64"/>
      <c r="TVP1" s="64"/>
      <c r="TVQ1" s="64"/>
      <c r="TVR1" s="64"/>
      <c r="TVS1" s="64"/>
      <c r="TVT1" s="64"/>
      <c r="TVU1" s="64"/>
      <c r="TVV1" s="64"/>
      <c r="TVW1" s="64"/>
      <c r="TVX1" s="64"/>
      <c r="TVY1" s="64"/>
      <c r="TVZ1" s="64"/>
      <c r="TWA1" s="64"/>
      <c r="TWB1" s="64"/>
      <c r="TWC1" s="64"/>
      <c r="TWD1" s="64"/>
      <c r="TWE1" s="64"/>
      <c r="TWF1" s="64"/>
      <c r="TWG1" s="64"/>
      <c r="TWH1" s="64"/>
      <c r="TWI1" s="64"/>
      <c r="TWJ1" s="64"/>
      <c r="TWK1" s="64"/>
      <c r="TWL1" s="64"/>
      <c r="TWM1" s="64"/>
      <c r="TWN1" s="64"/>
      <c r="TWO1" s="64"/>
      <c r="TWP1" s="64"/>
      <c r="TWQ1" s="64"/>
      <c r="TWR1" s="64"/>
      <c r="TWS1" s="64"/>
      <c r="TWT1" s="64"/>
      <c r="TWU1" s="64"/>
      <c r="TWV1" s="64"/>
      <c r="TWW1" s="64"/>
      <c r="TWX1" s="64"/>
      <c r="TWY1" s="64"/>
      <c r="TWZ1" s="64"/>
      <c r="TXA1" s="64"/>
      <c r="TXB1" s="64"/>
      <c r="TXC1" s="64"/>
      <c r="TXD1" s="64"/>
      <c r="TXE1" s="64"/>
      <c r="TXF1" s="64"/>
      <c r="TXG1" s="64"/>
      <c r="TXH1" s="64"/>
      <c r="TXI1" s="64"/>
      <c r="TXJ1" s="64"/>
      <c r="TXK1" s="64"/>
      <c r="TXL1" s="64"/>
      <c r="TXM1" s="64"/>
      <c r="TXN1" s="64"/>
      <c r="TXO1" s="64"/>
      <c r="TXP1" s="64"/>
      <c r="TXQ1" s="64"/>
      <c r="TXR1" s="64"/>
      <c r="TXS1" s="64"/>
      <c r="TXT1" s="64"/>
      <c r="TXU1" s="64"/>
      <c r="TXV1" s="64"/>
      <c r="TXW1" s="64"/>
      <c r="TXX1" s="64"/>
      <c r="TXY1" s="64"/>
      <c r="TXZ1" s="64"/>
      <c r="TYA1" s="64"/>
      <c r="TYB1" s="64"/>
      <c r="TYC1" s="64"/>
      <c r="TYD1" s="64"/>
      <c r="TYE1" s="64"/>
      <c r="TYF1" s="64"/>
      <c r="TYG1" s="64"/>
      <c r="TYH1" s="64"/>
      <c r="TYI1" s="64"/>
      <c r="TYJ1" s="64"/>
      <c r="TYK1" s="64"/>
      <c r="TYL1" s="64"/>
      <c r="TYM1" s="64"/>
      <c r="TYN1" s="64"/>
      <c r="TYO1" s="64"/>
      <c r="TYP1" s="64"/>
      <c r="TYQ1" s="64"/>
      <c r="TYR1" s="64"/>
      <c r="TYS1" s="64"/>
      <c r="TYT1" s="64"/>
      <c r="TYU1" s="64"/>
      <c r="TYV1" s="64"/>
      <c r="TYW1" s="64"/>
      <c r="TYX1" s="64"/>
      <c r="TYY1" s="64"/>
      <c r="TYZ1" s="64"/>
      <c r="TZA1" s="64"/>
      <c r="TZB1" s="64"/>
      <c r="TZC1" s="64"/>
      <c r="TZD1" s="64"/>
      <c r="TZE1" s="64"/>
      <c r="TZF1" s="64"/>
      <c r="TZG1" s="64"/>
      <c r="TZH1" s="64"/>
      <c r="TZI1" s="64"/>
      <c r="TZJ1" s="64"/>
      <c r="TZK1" s="64"/>
      <c r="TZL1" s="64"/>
      <c r="TZM1" s="64"/>
      <c r="TZN1" s="64"/>
      <c r="TZO1" s="64"/>
      <c r="TZP1" s="64"/>
      <c r="TZQ1" s="64"/>
      <c r="TZR1" s="64"/>
      <c r="TZS1" s="64"/>
      <c r="TZT1" s="64"/>
      <c r="TZU1" s="64"/>
      <c r="TZV1" s="64"/>
      <c r="TZW1" s="64"/>
      <c r="TZX1" s="64"/>
      <c r="TZY1" s="64"/>
      <c r="TZZ1" s="64"/>
      <c r="UAA1" s="64"/>
      <c r="UAB1" s="64"/>
      <c r="UAC1" s="64"/>
      <c r="UAD1" s="64"/>
      <c r="UAE1" s="64"/>
      <c r="UAF1" s="64"/>
      <c r="UAG1" s="64"/>
      <c r="UAH1" s="64"/>
      <c r="UAI1" s="64"/>
      <c r="UAJ1" s="64"/>
      <c r="UAK1" s="64"/>
      <c r="UAL1" s="64"/>
      <c r="UAM1" s="64"/>
      <c r="UAN1" s="64"/>
      <c r="UAO1" s="64"/>
      <c r="UAP1" s="64"/>
      <c r="UAQ1" s="64"/>
      <c r="UAR1" s="64"/>
      <c r="UAS1" s="64"/>
      <c r="UAT1" s="64"/>
      <c r="UAU1" s="64"/>
      <c r="UAV1" s="64"/>
      <c r="UAW1" s="64"/>
      <c r="UAX1" s="64"/>
      <c r="UAY1" s="64"/>
      <c r="UAZ1" s="64"/>
      <c r="UBA1" s="64"/>
      <c r="UBB1" s="64"/>
      <c r="UBC1" s="64"/>
      <c r="UBD1" s="64"/>
      <c r="UBE1" s="64"/>
      <c r="UBF1" s="64"/>
      <c r="UBG1" s="64"/>
      <c r="UBH1" s="64"/>
      <c r="UBI1" s="64"/>
      <c r="UBJ1" s="64"/>
      <c r="UBK1" s="64"/>
      <c r="UBL1" s="64"/>
      <c r="UBM1" s="64"/>
      <c r="UBN1" s="64"/>
      <c r="UBO1" s="64"/>
      <c r="UBP1" s="64"/>
      <c r="UBQ1" s="64"/>
      <c r="UBR1" s="64"/>
      <c r="UBS1" s="64"/>
      <c r="UBT1" s="64"/>
      <c r="UBU1" s="64"/>
      <c r="UBV1" s="64"/>
      <c r="UBW1" s="64"/>
      <c r="UBX1" s="64"/>
      <c r="UBY1" s="64"/>
      <c r="UBZ1" s="64"/>
      <c r="UCA1" s="64"/>
      <c r="UCB1" s="64"/>
      <c r="UCC1" s="64"/>
      <c r="UCD1" s="64"/>
      <c r="UCE1" s="64"/>
      <c r="UCF1" s="64"/>
      <c r="UCG1" s="64"/>
      <c r="UCH1" s="64"/>
      <c r="UCI1" s="64"/>
      <c r="UCJ1" s="64"/>
      <c r="UCK1" s="64"/>
      <c r="UCL1" s="64"/>
      <c r="UCM1" s="64"/>
      <c r="UCN1" s="64"/>
      <c r="UCO1" s="64"/>
      <c r="UCP1" s="64"/>
      <c r="UCQ1" s="64"/>
      <c r="UCR1" s="64"/>
      <c r="UCS1" s="64"/>
      <c r="UCT1" s="64"/>
      <c r="UCU1" s="64"/>
      <c r="UCV1" s="64"/>
      <c r="UCW1" s="64"/>
      <c r="UCX1" s="64"/>
      <c r="UCY1" s="64"/>
      <c r="UCZ1" s="64"/>
      <c r="UDA1" s="64"/>
      <c r="UDB1" s="64"/>
      <c r="UDC1" s="64"/>
      <c r="UDD1" s="64"/>
      <c r="UDE1" s="64"/>
      <c r="UDF1" s="64"/>
      <c r="UDG1" s="64"/>
      <c r="UDH1" s="64"/>
      <c r="UDI1" s="64"/>
      <c r="UDJ1" s="64"/>
      <c r="UDK1" s="64"/>
      <c r="UDL1" s="64"/>
      <c r="UDM1" s="64"/>
      <c r="UDN1" s="64"/>
      <c r="UDO1" s="64"/>
      <c r="UDP1" s="64"/>
      <c r="UDQ1" s="64"/>
      <c r="UDR1" s="64"/>
      <c r="UDS1" s="64"/>
      <c r="UDT1" s="64"/>
      <c r="UDU1" s="64"/>
      <c r="UDV1" s="64"/>
      <c r="UDW1" s="64"/>
      <c r="UDX1" s="64"/>
      <c r="UDY1" s="64"/>
      <c r="UDZ1" s="64"/>
      <c r="UEA1" s="64"/>
      <c r="UEB1" s="64"/>
      <c r="UEC1" s="64"/>
      <c r="UED1" s="64"/>
      <c r="UEE1" s="64"/>
      <c r="UEF1" s="64"/>
      <c r="UEG1" s="64"/>
      <c r="UEH1" s="64"/>
      <c r="UEI1" s="64"/>
      <c r="UEJ1" s="64"/>
      <c r="UEK1" s="64"/>
      <c r="UEL1" s="64"/>
      <c r="UEM1" s="64"/>
      <c r="UEN1" s="64"/>
      <c r="UEO1" s="64"/>
      <c r="UEP1" s="64"/>
      <c r="UEQ1" s="64"/>
      <c r="UER1" s="64"/>
      <c r="UES1" s="64"/>
      <c r="UET1" s="64"/>
      <c r="UEU1" s="64"/>
      <c r="UEV1" s="64"/>
      <c r="UEW1" s="64"/>
      <c r="UEX1" s="64"/>
      <c r="UEY1" s="64"/>
      <c r="UEZ1" s="64"/>
      <c r="UFA1" s="64"/>
      <c r="UFB1" s="64"/>
      <c r="UFC1" s="64"/>
      <c r="UFD1" s="64"/>
      <c r="UFE1" s="64"/>
      <c r="UFF1" s="64"/>
      <c r="UFG1" s="64"/>
      <c r="UFH1" s="64"/>
      <c r="UFI1" s="64"/>
      <c r="UFJ1" s="64"/>
      <c r="UFK1" s="64"/>
      <c r="UFL1" s="64"/>
      <c r="UFM1" s="64"/>
      <c r="UFN1" s="64"/>
      <c r="UFO1" s="64"/>
      <c r="UFP1" s="64"/>
      <c r="UFQ1" s="64"/>
      <c r="UFR1" s="64"/>
      <c r="UFS1" s="64"/>
      <c r="UFT1" s="64"/>
      <c r="UFU1" s="64"/>
      <c r="UFV1" s="64"/>
      <c r="UFW1" s="64"/>
      <c r="UFX1" s="64"/>
      <c r="UFY1" s="64"/>
      <c r="UFZ1" s="64"/>
      <c r="UGA1" s="64"/>
      <c r="UGB1" s="64"/>
      <c r="UGC1" s="64"/>
      <c r="UGD1" s="64"/>
      <c r="UGE1" s="64"/>
      <c r="UGF1" s="64"/>
      <c r="UGG1" s="64"/>
      <c r="UGH1" s="64"/>
      <c r="UGI1" s="64"/>
      <c r="UGJ1" s="64"/>
      <c r="UGK1" s="64"/>
      <c r="UGL1" s="64"/>
      <c r="UGM1" s="64"/>
      <c r="UGN1" s="64"/>
      <c r="UGO1" s="64"/>
      <c r="UGP1" s="64"/>
      <c r="UGQ1" s="64"/>
      <c r="UGR1" s="64"/>
      <c r="UGS1" s="64"/>
      <c r="UGT1" s="64"/>
      <c r="UGU1" s="64"/>
      <c r="UGV1" s="64"/>
      <c r="UGW1" s="64"/>
      <c r="UGX1" s="64"/>
      <c r="UGY1" s="64"/>
      <c r="UGZ1" s="64"/>
      <c r="UHA1" s="64"/>
      <c r="UHB1" s="64"/>
      <c r="UHC1" s="64"/>
      <c r="UHD1" s="64"/>
      <c r="UHE1" s="64"/>
      <c r="UHF1" s="64"/>
      <c r="UHG1" s="64"/>
      <c r="UHH1" s="64"/>
      <c r="UHI1" s="64"/>
      <c r="UHJ1" s="64"/>
      <c r="UHK1" s="64"/>
      <c r="UHL1" s="64"/>
      <c r="UHM1" s="64"/>
      <c r="UHN1" s="64"/>
      <c r="UHO1" s="64"/>
      <c r="UHP1" s="64"/>
      <c r="UHQ1" s="64"/>
      <c r="UHR1" s="64"/>
      <c r="UHS1" s="64"/>
      <c r="UHT1" s="64"/>
      <c r="UHU1" s="64"/>
      <c r="UHV1" s="64"/>
      <c r="UHW1" s="64"/>
      <c r="UHX1" s="64"/>
      <c r="UHY1" s="64"/>
      <c r="UHZ1" s="64"/>
      <c r="UIA1" s="64"/>
      <c r="UIB1" s="64"/>
      <c r="UIC1" s="64"/>
      <c r="UID1" s="64"/>
      <c r="UIE1" s="64"/>
      <c r="UIF1" s="64"/>
      <c r="UIG1" s="64"/>
      <c r="UIH1" s="64"/>
      <c r="UII1" s="64"/>
      <c r="UIJ1" s="64"/>
      <c r="UIK1" s="64"/>
      <c r="UIL1" s="64"/>
      <c r="UIM1" s="64"/>
      <c r="UIN1" s="64"/>
      <c r="UIO1" s="64"/>
      <c r="UIP1" s="64"/>
      <c r="UIQ1" s="64"/>
      <c r="UIR1" s="64"/>
      <c r="UIS1" s="64"/>
      <c r="UIT1" s="64"/>
      <c r="UIU1" s="64"/>
      <c r="UIV1" s="64"/>
      <c r="UIW1" s="64"/>
      <c r="UIX1" s="64"/>
      <c r="UIY1" s="64"/>
      <c r="UIZ1" s="64"/>
      <c r="UJA1" s="64"/>
      <c r="UJB1" s="64"/>
      <c r="UJC1" s="64"/>
      <c r="UJD1" s="64"/>
      <c r="UJE1" s="64"/>
      <c r="UJF1" s="64"/>
      <c r="UJG1" s="64"/>
      <c r="UJH1" s="64"/>
      <c r="UJI1" s="64"/>
      <c r="UJJ1" s="64"/>
      <c r="UJK1" s="64"/>
      <c r="UJL1" s="64"/>
      <c r="UJM1" s="64"/>
      <c r="UJN1" s="64"/>
      <c r="UJO1" s="64"/>
      <c r="UJP1" s="64"/>
      <c r="UJQ1" s="64"/>
      <c r="UJR1" s="64"/>
      <c r="UJS1" s="64"/>
      <c r="UJT1" s="64"/>
      <c r="UJU1" s="64"/>
      <c r="UJV1" s="64"/>
      <c r="UJW1" s="64"/>
      <c r="UJX1" s="64"/>
      <c r="UJY1" s="64"/>
      <c r="UJZ1" s="64"/>
      <c r="UKA1" s="64"/>
      <c r="UKB1" s="64"/>
      <c r="UKC1" s="64"/>
      <c r="UKD1" s="64"/>
      <c r="UKE1" s="64"/>
      <c r="UKF1" s="64"/>
      <c r="UKG1" s="64"/>
      <c r="UKH1" s="64"/>
      <c r="UKI1" s="64"/>
      <c r="UKJ1" s="64"/>
      <c r="UKK1" s="64"/>
      <c r="UKL1" s="64"/>
      <c r="UKM1" s="64"/>
      <c r="UKN1" s="64"/>
      <c r="UKO1" s="64"/>
      <c r="UKP1" s="64"/>
      <c r="UKQ1" s="64"/>
      <c r="UKR1" s="64"/>
      <c r="UKS1" s="64"/>
      <c r="UKT1" s="64"/>
      <c r="UKU1" s="64"/>
      <c r="UKV1" s="64"/>
      <c r="UKW1" s="64"/>
      <c r="UKX1" s="64"/>
      <c r="UKY1" s="64"/>
      <c r="UKZ1" s="64"/>
      <c r="ULA1" s="64"/>
      <c r="ULB1" s="64"/>
      <c r="ULC1" s="64"/>
      <c r="ULD1" s="64"/>
      <c r="ULE1" s="64"/>
      <c r="ULF1" s="64"/>
      <c r="ULG1" s="64"/>
      <c r="ULH1" s="64"/>
      <c r="ULI1" s="64"/>
      <c r="ULJ1" s="64"/>
      <c r="ULK1" s="64"/>
      <c r="ULL1" s="64"/>
      <c r="ULM1" s="64"/>
      <c r="ULN1" s="64"/>
      <c r="ULO1" s="64"/>
      <c r="ULP1" s="64"/>
      <c r="ULQ1" s="64"/>
      <c r="ULR1" s="64"/>
      <c r="ULS1" s="64"/>
      <c r="ULT1" s="64"/>
      <c r="ULU1" s="64"/>
      <c r="ULV1" s="64"/>
      <c r="ULW1" s="64"/>
      <c r="ULX1" s="64"/>
      <c r="ULY1" s="64"/>
      <c r="ULZ1" s="64"/>
      <c r="UMA1" s="64"/>
      <c r="UMB1" s="64"/>
      <c r="UMC1" s="64"/>
      <c r="UMD1" s="64"/>
      <c r="UME1" s="64"/>
      <c r="UMF1" s="64"/>
      <c r="UMG1" s="64"/>
      <c r="UMH1" s="64"/>
      <c r="UMI1" s="64"/>
      <c r="UMJ1" s="64"/>
      <c r="UMK1" s="64"/>
      <c r="UML1" s="64"/>
      <c r="UMM1" s="64"/>
      <c r="UMN1" s="64"/>
      <c r="UMO1" s="64"/>
      <c r="UMP1" s="64"/>
      <c r="UMQ1" s="64"/>
      <c r="UMR1" s="64"/>
      <c r="UMS1" s="64"/>
      <c r="UMT1" s="64"/>
      <c r="UMU1" s="64"/>
      <c r="UMV1" s="64"/>
      <c r="UMW1" s="64"/>
      <c r="UMX1" s="64"/>
      <c r="UMY1" s="64"/>
      <c r="UMZ1" s="64"/>
      <c r="UNA1" s="64"/>
      <c r="UNB1" s="64"/>
      <c r="UNC1" s="64"/>
      <c r="UND1" s="64"/>
      <c r="UNE1" s="64"/>
      <c r="UNF1" s="64"/>
      <c r="UNG1" s="64"/>
      <c r="UNH1" s="64"/>
      <c r="UNI1" s="64"/>
      <c r="UNJ1" s="64"/>
      <c r="UNK1" s="64"/>
      <c r="UNL1" s="64"/>
      <c r="UNM1" s="64"/>
      <c r="UNN1" s="64"/>
      <c r="UNO1" s="64"/>
      <c r="UNP1" s="64"/>
      <c r="UNQ1" s="64"/>
      <c r="UNR1" s="64"/>
      <c r="UNS1" s="64"/>
      <c r="UNT1" s="64"/>
      <c r="UNU1" s="64"/>
      <c r="UNV1" s="64"/>
      <c r="UNW1" s="64"/>
      <c r="UNX1" s="64"/>
      <c r="UNY1" s="64"/>
      <c r="UNZ1" s="64"/>
      <c r="UOA1" s="64"/>
      <c r="UOB1" s="64"/>
      <c r="UOC1" s="64"/>
      <c r="UOD1" s="64"/>
      <c r="UOE1" s="64"/>
      <c r="UOF1" s="64"/>
      <c r="UOG1" s="64"/>
      <c r="UOH1" s="64"/>
      <c r="UOI1" s="64"/>
      <c r="UOJ1" s="64"/>
      <c r="UOK1" s="64"/>
      <c r="UOL1" s="64"/>
      <c r="UOM1" s="64"/>
      <c r="UON1" s="64"/>
      <c r="UOO1" s="64"/>
      <c r="UOP1" s="64"/>
      <c r="UOQ1" s="64"/>
      <c r="UOR1" s="64"/>
      <c r="UOS1" s="64"/>
      <c r="UOT1" s="64"/>
      <c r="UOU1" s="64"/>
      <c r="UOV1" s="64"/>
      <c r="UOW1" s="64"/>
      <c r="UOX1" s="64"/>
      <c r="UOY1" s="64"/>
      <c r="UOZ1" s="64"/>
      <c r="UPA1" s="64"/>
      <c r="UPB1" s="64"/>
      <c r="UPC1" s="64"/>
      <c r="UPD1" s="64"/>
      <c r="UPE1" s="64"/>
      <c r="UPF1" s="64"/>
      <c r="UPG1" s="64"/>
      <c r="UPH1" s="64"/>
      <c r="UPI1" s="64"/>
      <c r="UPJ1" s="64"/>
      <c r="UPK1" s="64"/>
      <c r="UPL1" s="64"/>
      <c r="UPM1" s="64"/>
      <c r="UPN1" s="64"/>
      <c r="UPO1" s="64"/>
      <c r="UPP1" s="64"/>
      <c r="UPQ1" s="64"/>
      <c r="UPR1" s="64"/>
      <c r="UPS1" s="64"/>
      <c r="UPT1" s="64"/>
      <c r="UPU1" s="64"/>
      <c r="UPV1" s="64"/>
      <c r="UPW1" s="64"/>
      <c r="UPX1" s="64"/>
      <c r="UPY1" s="64"/>
      <c r="UPZ1" s="64"/>
      <c r="UQA1" s="64"/>
      <c r="UQB1" s="64"/>
      <c r="UQC1" s="64"/>
      <c r="UQD1" s="64"/>
      <c r="UQE1" s="64"/>
      <c r="UQF1" s="64"/>
      <c r="UQG1" s="64"/>
      <c r="UQH1" s="64"/>
      <c r="UQI1" s="64"/>
      <c r="UQJ1" s="64"/>
      <c r="UQK1" s="64"/>
      <c r="UQL1" s="64"/>
      <c r="UQM1" s="64"/>
      <c r="UQN1" s="64"/>
      <c r="UQO1" s="64"/>
      <c r="UQP1" s="64"/>
      <c r="UQQ1" s="64"/>
      <c r="UQR1" s="64"/>
      <c r="UQS1" s="64"/>
      <c r="UQT1" s="64"/>
      <c r="UQU1" s="64"/>
      <c r="UQV1" s="64"/>
      <c r="UQW1" s="64"/>
      <c r="UQX1" s="64"/>
      <c r="UQY1" s="64"/>
      <c r="UQZ1" s="64"/>
      <c r="URA1" s="64"/>
      <c r="URB1" s="64"/>
      <c r="URC1" s="64"/>
      <c r="URD1" s="64"/>
      <c r="URE1" s="64"/>
      <c r="URF1" s="64"/>
      <c r="URG1" s="64"/>
      <c r="URH1" s="64"/>
      <c r="URI1" s="64"/>
      <c r="URJ1" s="64"/>
      <c r="URK1" s="64"/>
      <c r="URL1" s="64"/>
      <c r="URM1" s="64"/>
      <c r="URN1" s="64"/>
      <c r="URO1" s="64"/>
      <c r="URP1" s="64"/>
      <c r="URQ1" s="64"/>
      <c r="URR1" s="64"/>
      <c r="URS1" s="64"/>
      <c r="URT1" s="64"/>
      <c r="URU1" s="64"/>
      <c r="URV1" s="64"/>
      <c r="URW1" s="64"/>
      <c r="URX1" s="64"/>
      <c r="URY1" s="64"/>
      <c r="URZ1" s="64"/>
      <c r="USA1" s="64"/>
      <c r="USB1" s="64"/>
      <c r="USC1" s="64"/>
      <c r="USD1" s="64"/>
      <c r="USE1" s="64"/>
      <c r="USF1" s="64"/>
      <c r="USG1" s="64"/>
      <c r="USH1" s="64"/>
      <c r="USI1" s="64"/>
      <c r="USJ1" s="64"/>
      <c r="USK1" s="64"/>
      <c r="USL1" s="64"/>
      <c r="USM1" s="64"/>
      <c r="USN1" s="64"/>
      <c r="USO1" s="64"/>
      <c r="USP1" s="64"/>
      <c r="USQ1" s="64"/>
      <c r="USR1" s="64"/>
      <c r="USS1" s="64"/>
      <c r="UST1" s="64"/>
      <c r="USU1" s="64"/>
      <c r="USV1" s="64"/>
      <c r="USW1" s="64"/>
      <c r="USX1" s="64"/>
      <c r="USY1" s="64"/>
      <c r="USZ1" s="64"/>
      <c r="UTA1" s="64"/>
      <c r="UTB1" s="64"/>
      <c r="UTC1" s="64"/>
      <c r="UTD1" s="64"/>
      <c r="UTE1" s="64"/>
      <c r="UTF1" s="64"/>
      <c r="UTG1" s="64"/>
      <c r="UTH1" s="64"/>
      <c r="UTI1" s="64"/>
      <c r="UTJ1" s="64"/>
      <c r="UTK1" s="64"/>
      <c r="UTL1" s="64"/>
      <c r="UTM1" s="64"/>
      <c r="UTN1" s="64"/>
      <c r="UTO1" s="64"/>
      <c r="UTP1" s="64"/>
      <c r="UTQ1" s="64"/>
      <c r="UTR1" s="64"/>
      <c r="UTS1" s="64"/>
      <c r="UTT1" s="64"/>
      <c r="UTU1" s="64"/>
      <c r="UTV1" s="64"/>
      <c r="UTW1" s="64"/>
      <c r="UTX1" s="64"/>
      <c r="UTY1" s="64"/>
      <c r="UTZ1" s="64"/>
      <c r="UUA1" s="64"/>
      <c r="UUB1" s="64"/>
      <c r="UUC1" s="64"/>
      <c r="UUD1" s="64"/>
      <c r="UUE1" s="64"/>
      <c r="UUF1" s="64"/>
      <c r="UUG1" s="64"/>
      <c r="UUH1" s="64"/>
      <c r="UUI1" s="64"/>
      <c r="UUJ1" s="64"/>
      <c r="UUK1" s="64"/>
      <c r="UUL1" s="64"/>
      <c r="UUM1" s="64"/>
      <c r="UUN1" s="64"/>
      <c r="UUO1" s="64"/>
      <c r="UUP1" s="64"/>
      <c r="UUQ1" s="64"/>
      <c r="UUR1" s="64"/>
      <c r="UUS1" s="64"/>
      <c r="UUT1" s="64"/>
      <c r="UUU1" s="64"/>
      <c r="UUV1" s="64"/>
      <c r="UUW1" s="64"/>
      <c r="UUX1" s="64"/>
      <c r="UUY1" s="64"/>
      <c r="UUZ1" s="64"/>
      <c r="UVA1" s="64"/>
      <c r="UVB1" s="64"/>
      <c r="UVC1" s="64"/>
      <c r="UVD1" s="64"/>
      <c r="UVE1" s="64"/>
      <c r="UVF1" s="64"/>
      <c r="UVG1" s="64"/>
      <c r="UVH1" s="64"/>
      <c r="UVI1" s="64"/>
      <c r="UVJ1" s="64"/>
      <c r="UVK1" s="64"/>
      <c r="UVL1" s="64"/>
      <c r="UVM1" s="64"/>
      <c r="UVN1" s="64"/>
      <c r="UVO1" s="64"/>
      <c r="UVP1" s="64"/>
      <c r="UVQ1" s="64"/>
      <c r="UVR1" s="64"/>
      <c r="UVS1" s="64"/>
      <c r="UVT1" s="64"/>
      <c r="UVU1" s="64"/>
      <c r="UVV1" s="64"/>
      <c r="UVW1" s="64"/>
      <c r="UVX1" s="64"/>
      <c r="UVY1" s="64"/>
      <c r="UVZ1" s="64"/>
      <c r="UWA1" s="64"/>
      <c r="UWB1" s="64"/>
      <c r="UWC1" s="64"/>
      <c r="UWD1" s="64"/>
      <c r="UWE1" s="64"/>
      <c r="UWF1" s="64"/>
      <c r="UWG1" s="64"/>
      <c r="UWH1" s="64"/>
      <c r="UWI1" s="64"/>
      <c r="UWJ1" s="64"/>
      <c r="UWK1" s="64"/>
      <c r="UWL1" s="64"/>
      <c r="UWM1" s="64"/>
      <c r="UWN1" s="64"/>
      <c r="UWO1" s="64"/>
      <c r="UWP1" s="64"/>
      <c r="UWQ1" s="64"/>
      <c r="UWR1" s="64"/>
      <c r="UWS1" s="64"/>
      <c r="UWT1" s="64"/>
      <c r="UWU1" s="64"/>
      <c r="UWV1" s="64"/>
      <c r="UWW1" s="64"/>
      <c r="UWX1" s="64"/>
      <c r="UWY1" s="64"/>
      <c r="UWZ1" s="64"/>
      <c r="UXA1" s="64"/>
      <c r="UXB1" s="64"/>
      <c r="UXC1" s="64"/>
      <c r="UXD1" s="64"/>
      <c r="UXE1" s="64"/>
      <c r="UXF1" s="64"/>
      <c r="UXG1" s="64"/>
      <c r="UXH1" s="64"/>
      <c r="UXI1" s="64"/>
      <c r="UXJ1" s="64"/>
      <c r="UXK1" s="64"/>
      <c r="UXL1" s="64"/>
      <c r="UXM1" s="64"/>
      <c r="UXN1" s="64"/>
      <c r="UXO1" s="64"/>
      <c r="UXP1" s="64"/>
      <c r="UXQ1" s="64"/>
      <c r="UXR1" s="64"/>
      <c r="UXS1" s="64"/>
      <c r="UXT1" s="64"/>
      <c r="UXU1" s="64"/>
      <c r="UXV1" s="64"/>
      <c r="UXW1" s="64"/>
      <c r="UXX1" s="64"/>
      <c r="UXY1" s="64"/>
      <c r="UXZ1" s="64"/>
      <c r="UYA1" s="64"/>
      <c r="UYB1" s="64"/>
      <c r="UYC1" s="64"/>
      <c r="UYD1" s="64"/>
      <c r="UYE1" s="64"/>
      <c r="UYF1" s="64"/>
      <c r="UYG1" s="64"/>
      <c r="UYH1" s="64"/>
      <c r="UYI1" s="64"/>
      <c r="UYJ1" s="64"/>
      <c r="UYK1" s="64"/>
      <c r="UYL1" s="64"/>
      <c r="UYM1" s="64"/>
      <c r="UYN1" s="64"/>
      <c r="UYO1" s="64"/>
      <c r="UYP1" s="64"/>
      <c r="UYQ1" s="64"/>
      <c r="UYR1" s="64"/>
      <c r="UYS1" s="64"/>
      <c r="UYT1" s="64"/>
      <c r="UYU1" s="64"/>
      <c r="UYV1" s="64"/>
      <c r="UYW1" s="64"/>
      <c r="UYX1" s="64"/>
      <c r="UYY1" s="64"/>
      <c r="UYZ1" s="64"/>
      <c r="UZA1" s="64"/>
      <c r="UZB1" s="64"/>
      <c r="UZC1" s="64"/>
      <c r="UZD1" s="64"/>
      <c r="UZE1" s="64"/>
      <c r="UZF1" s="64"/>
      <c r="UZG1" s="64"/>
      <c r="UZH1" s="64"/>
      <c r="UZI1" s="64"/>
      <c r="UZJ1" s="64"/>
      <c r="UZK1" s="64"/>
      <c r="UZL1" s="64"/>
      <c r="UZM1" s="64"/>
      <c r="UZN1" s="64"/>
      <c r="UZO1" s="64"/>
      <c r="UZP1" s="64"/>
      <c r="UZQ1" s="64"/>
      <c r="UZR1" s="64"/>
      <c r="UZS1" s="64"/>
      <c r="UZT1" s="64"/>
      <c r="UZU1" s="64"/>
      <c r="UZV1" s="64"/>
      <c r="UZW1" s="64"/>
      <c r="UZX1" s="64"/>
      <c r="UZY1" s="64"/>
      <c r="UZZ1" s="64"/>
      <c r="VAA1" s="64"/>
      <c r="VAB1" s="64"/>
      <c r="VAC1" s="64"/>
      <c r="VAD1" s="64"/>
      <c r="VAE1" s="64"/>
      <c r="VAF1" s="64"/>
      <c r="VAG1" s="64"/>
      <c r="VAH1" s="64"/>
      <c r="VAI1" s="64"/>
      <c r="VAJ1" s="64"/>
      <c r="VAK1" s="64"/>
      <c r="VAL1" s="64"/>
      <c r="VAM1" s="64"/>
      <c r="VAN1" s="64"/>
      <c r="VAO1" s="64"/>
      <c r="VAP1" s="64"/>
      <c r="VAQ1" s="64"/>
      <c r="VAR1" s="64"/>
      <c r="VAS1" s="64"/>
      <c r="VAT1" s="64"/>
      <c r="VAU1" s="64"/>
      <c r="VAV1" s="64"/>
      <c r="VAW1" s="64"/>
      <c r="VAX1" s="64"/>
      <c r="VAY1" s="64"/>
      <c r="VAZ1" s="64"/>
      <c r="VBA1" s="64"/>
      <c r="VBB1" s="64"/>
      <c r="VBC1" s="64"/>
      <c r="VBD1" s="64"/>
      <c r="VBE1" s="64"/>
      <c r="VBF1" s="64"/>
      <c r="VBG1" s="64"/>
      <c r="VBH1" s="64"/>
      <c r="VBI1" s="64"/>
      <c r="VBJ1" s="64"/>
      <c r="VBK1" s="64"/>
      <c r="VBL1" s="64"/>
      <c r="VBM1" s="64"/>
      <c r="VBN1" s="64"/>
      <c r="VBO1" s="64"/>
      <c r="VBP1" s="64"/>
      <c r="VBQ1" s="64"/>
      <c r="VBR1" s="64"/>
      <c r="VBS1" s="64"/>
      <c r="VBT1" s="64"/>
      <c r="VBU1" s="64"/>
      <c r="VBV1" s="64"/>
      <c r="VBW1" s="64"/>
      <c r="VBX1" s="64"/>
      <c r="VBY1" s="64"/>
      <c r="VBZ1" s="64"/>
      <c r="VCA1" s="64"/>
      <c r="VCB1" s="64"/>
      <c r="VCC1" s="64"/>
      <c r="VCD1" s="64"/>
      <c r="VCE1" s="64"/>
      <c r="VCF1" s="64"/>
      <c r="VCG1" s="64"/>
      <c r="VCH1" s="64"/>
      <c r="VCI1" s="64"/>
      <c r="VCJ1" s="64"/>
      <c r="VCK1" s="64"/>
      <c r="VCL1" s="64"/>
      <c r="VCM1" s="64"/>
      <c r="VCN1" s="64"/>
      <c r="VCO1" s="64"/>
      <c r="VCP1" s="64"/>
      <c r="VCQ1" s="64"/>
      <c r="VCR1" s="64"/>
      <c r="VCS1" s="64"/>
      <c r="VCT1" s="64"/>
      <c r="VCU1" s="64"/>
      <c r="VCV1" s="64"/>
      <c r="VCW1" s="64"/>
      <c r="VCX1" s="64"/>
      <c r="VCY1" s="64"/>
      <c r="VCZ1" s="64"/>
      <c r="VDA1" s="64"/>
      <c r="VDB1" s="64"/>
      <c r="VDC1" s="64"/>
      <c r="VDD1" s="64"/>
      <c r="VDE1" s="64"/>
      <c r="VDF1" s="64"/>
      <c r="VDG1" s="64"/>
      <c r="VDH1" s="64"/>
      <c r="VDI1" s="64"/>
      <c r="VDJ1" s="64"/>
      <c r="VDK1" s="64"/>
      <c r="VDL1" s="64"/>
      <c r="VDM1" s="64"/>
      <c r="VDN1" s="64"/>
      <c r="VDO1" s="64"/>
      <c r="VDP1" s="64"/>
      <c r="VDQ1" s="64"/>
      <c r="VDR1" s="64"/>
      <c r="VDS1" s="64"/>
      <c r="VDT1" s="64"/>
      <c r="VDU1" s="64"/>
      <c r="VDV1" s="64"/>
      <c r="VDW1" s="64"/>
      <c r="VDX1" s="64"/>
      <c r="VDY1" s="64"/>
      <c r="VDZ1" s="64"/>
      <c r="VEA1" s="64"/>
      <c r="VEB1" s="64"/>
      <c r="VEC1" s="64"/>
      <c r="VED1" s="64"/>
      <c r="VEE1" s="64"/>
      <c r="VEF1" s="64"/>
      <c r="VEG1" s="64"/>
      <c r="VEH1" s="64"/>
      <c r="VEI1" s="64"/>
      <c r="VEJ1" s="64"/>
      <c r="VEK1" s="64"/>
      <c r="VEL1" s="64"/>
      <c r="VEM1" s="64"/>
      <c r="VEN1" s="64"/>
      <c r="VEO1" s="64"/>
      <c r="VEP1" s="64"/>
      <c r="VEQ1" s="64"/>
      <c r="VER1" s="64"/>
      <c r="VES1" s="64"/>
      <c r="VET1" s="64"/>
      <c r="VEU1" s="64"/>
      <c r="VEV1" s="64"/>
      <c r="VEW1" s="64"/>
      <c r="VEX1" s="64"/>
      <c r="VEY1" s="64"/>
      <c r="VEZ1" s="64"/>
      <c r="VFA1" s="64"/>
      <c r="VFB1" s="64"/>
      <c r="VFC1" s="64"/>
      <c r="VFD1" s="64"/>
      <c r="VFE1" s="64"/>
      <c r="VFF1" s="64"/>
      <c r="VFG1" s="64"/>
      <c r="VFH1" s="64"/>
      <c r="VFI1" s="64"/>
      <c r="VFJ1" s="64"/>
      <c r="VFK1" s="64"/>
      <c r="VFL1" s="64"/>
      <c r="VFM1" s="64"/>
      <c r="VFN1" s="64"/>
      <c r="VFO1" s="64"/>
      <c r="VFP1" s="64"/>
      <c r="VFQ1" s="64"/>
      <c r="VFR1" s="64"/>
      <c r="VFS1" s="64"/>
      <c r="VFT1" s="64"/>
      <c r="VFU1" s="64"/>
      <c r="VFV1" s="64"/>
      <c r="VFW1" s="64"/>
      <c r="VFX1" s="64"/>
      <c r="VFY1" s="64"/>
      <c r="VFZ1" s="64"/>
      <c r="VGA1" s="64"/>
      <c r="VGB1" s="64"/>
      <c r="VGC1" s="64"/>
      <c r="VGD1" s="64"/>
      <c r="VGE1" s="64"/>
      <c r="VGF1" s="64"/>
      <c r="VGG1" s="64"/>
      <c r="VGH1" s="64"/>
      <c r="VGI1" s="64"/>
      <c r="VGJ1" s="64"/>
      <c r="VGK1" s="64"/>
      <c r="VGL1" s="64"/>
      <c r="VGM1" s="64"/>
      <c r="VGN1" s="64"/>
      <c r="VGO1" s="64"/>
      <c r="VGP1" s="64"/>
      <c r="VGQ1" s="64"/>
      <c r="VGR1" s="64"/>
      <c r="VGS1" s="64"/>
      <c r="VGT1" s="64"/>
      <c r="VGU1" s="64"/>
      <c r="VGV1" s="64"/>
      <c r="VGW1" s="64"/>
      <c r="VGX1" s="64"/>
      <c r="VGY1" s="64"/>
      <c r="VGZ1" s="64"/>
      <c r="VHA1" s="64"/>
      <c r="VHB1" s="64"/>
      <c r="VHC1" s="64"/>
      <c r="VHD1" s="64"/>
      <c r="VHE1" s="64"/>
      <c r="VHF1" s="64"/>
      <c r="VHG1" s="64"/>
      <c r="VHH1" s="64"/>
      <c r="VHI1" s="64"/>
      <c r="VHJ1" s="64"/>
      <c r="VHK1" s="64"/>
      <c r="VHL1" s="64"/>
      <c r="VHM1" s="64"/>
      <c r="VHN1" s="64"/>
      <c r="VHO1" s="64"/>
      <c r="VHP1" s="64"/>
      <c r="VHQ1" s="64"/>
      <c r="VHR1" s="64"/>
      <c r="VHS1" s="64"/>
      <c r="VHT1" s="64"/>
      <c r="VHU1" s="64"/>
      <c r="VHV1" s="64"/>
      <c r="VHW1" s="64"/>
      <c r="VHX1" s="64"/>
      <c r="VHY1" s="64"/>
      <c r="VHZ1" s="64"/>
      <c r="VIA1" s="64"/>
      <c r="VIB1" s="64"/>
      <c r="VIC1" s="64"/>
      <c r="VID1" s="64"/>
      <c r="VIE1" s="64"/>
      <c r="VIF1" s="64"/>
      <c r="VIG1" s="64"/>
      <c r="VIH1" s="64"/>
      <c r="VII1" s="64"/>
      <c r="VIJ1" s="64"/>
      <c r="VIK1" s="64"/>
      <c r="VIL1" s="64"/>
      <c r="VIM1" s="64"/>
      <c r="VIN1" s="64"/>
      <c r="VIO1" s="64"/>
      <c r="VIP1" s="64"/>
      <c r="VIQ1" s="64"/>
      <c r="VIR1" s="64"/>
      <c r="VIS1" s="64"/>
      <c r="VIT1" s="64"/>
      <c r="VIU1" s="64"/>
      <c r="VIV1" s="64"/>
      <c r="VIW1" s="64"/>
      <c r="VIX1" s="64"/>
      <c r="VIY1" s="64"/>
      <c r="VIZ1" s="64"/>
      <c r="VJA1" s="64"/>
      <c r="VJB1" s="64"/>
      <c r="VJC1" s="64"/>
      <c r="VJD1" s="64"/>
      <c r="VJE1" s="64"/>
      <c r="VJF1" s="64"/>
      <c r="VJG1" s="64"/>
      <c r="VJH1" s="64"/>
      <c r="VJI1" s="64"/>
      <c r="VJJ1" s="64"/>
      <c r="VJK1" s="64"/>
      <c r="VJL1" s="64"/>
      <c r="VJM1" s="64"/>
      <c r="VJN1" s="64"/>
      <c r="VJO1" s="64"/>
      <c r="VJP1" s="64"/>
      <c r="VJQ1" s="64"/>
      <c r="VJR1" s="64"/>
      <c r="VJS1" s="64"/>
      <c r="VJT1" s="64"/>
      <c r="VJU1" s="64"/>
      <c r="VJV1" s="64"/>
      <c r="VJW1" s="64"/>
      <c r="VJX1" s="64"/>
      <c r="VJY1" s="64"/>
      <c r="VJZ1" s="64"/>
      <c r="VKA1" s="64"/>
      <c r="VKB1" s="64"/>
      <c r="VKC1" s="64"/>
      <c r="VKD1" s="64"/>
      <c r="VKE1" s="64"/>
      <c r="VKF1" s="64"/>
      <c r="VKG1" s="64"/>
      <c r="VKH1" s="64"/>
      <c r="VKI1" s="64"/>
      <c r="VKJ1" s="64"/>
      <c r="VKK1" s="64"/>
      <c r="VKL1" s="64"/>
      <c r="VKM1" s="64"/>
      <c r="VKN1" s="64"/>
      <c r="VKO1" s="64"/>
      <c r="VKP1" s="64"/>
      <c r="VKQ1" s="64"/>
      <c r="VKR1" s="64"/>
      <c r="VKS1" s="64"/>
      <c r="VKT1" s="64"/>
      <c r="VKU1" s="64"/>
      <c r="VKV1" s="64"/>
      <c r="VKW1" s="64"/>
      <c r="VKX1" s="64"/>
      <c r="VKY1" s="64"/>
      <c r="VKZ1" s="64"/>
      <c r="VLA1" s="64"/>
      <c r="VLB1" s="64"/>
      <c r="VLC1" s="64"/>
      <c r="VLD1" s="64"/>
      <c r="VLE1" s="64"/>
      <c r="VLF1" s="64"/>
      <c r="VLG1" s="64"/>
      <c r="VLH1" s="64"/>
      <c r="VLI1" s="64"/>
      <c r="VLJ1" s="64"/>
      <c r="VLK1" s="64"/>
      <c r="VLL1" s="64"/>
      <c r="VLM1" s="64"/>
      <c r="VLN1" s="64"/>
      <c r="VLO1" s="64"/>
      <c r="VLP1" s="64"/>
      <c r="VLQ1" s="64"/>
      <c r="VLR1" s="64"/>
      <c r="VLS1" s="64"/>
      <c r="VLT1" s="64"/>
      <c r="VLU1" s="64"/>
      <c r="VLV1" s="64"/>
      <c r="VLW1" s="64"/>
      <c r="VLX1" s="64"/>
      <c r="VLY1" s="64"/>
      <c r="VLZ1" s="64"/>
      <c r="VMA1" s="64"/>
      <c r="VMB1" s="64"/>
      <c r="VMC1" s="64"/>
      <c r="VMD1" s="64"/>
      <c r="VME1" s="64"/>
      <c r="VMF1" s="64"/>
      <c r="VMG1" s="64"/>
      <c r="VMH1" s="64"/>
      <c r="VMI1" s="64"/>
      <c r="VMJ1" s="64"/>
      <c r="VMK1" s="64"/>
      <c r="VML1" s="64"/>
      <c r="VMM1" s="64"/>
      <c r="VMN1" s="64"/>
      <c r="VMO1" s="64"/>
      <c r="VMP1" s="64"/>
      <c r="VMQ1" s="64"/>
      <c r="VMR1" s="64"/>
      <c r="VMS1" s="64"/>
      <c r="VMT1" s="64"/>
      <c r="VMU1" s="64"/>
      <c r="VMV1" s="64"/>
      <c r="VMW1" s="64"/>
      <c r="VMX1" s="64"/>
      <c r="VMY1" s="64"/>
      <c r="VMZ1" s="64"/>
      <c r="VNA1" s="64"/>
      <c r="VNB1" s="64"/>
      <c r="VNC1" s="64"/>
      <c r="VND1" s="64"/>
      <c r="VNE1" s="64"/>
      <c r="VNF1" s="64"/>
      <c r="VNG1" s="64"/>
      <c r="VNH1" s="64"/>
      <c r="VNI1" s="64"/>
      <c r="VNJ1" s="64"/>
      <c r="VNK1" s="64"/>
      <c r="VNL1" s="64"/>
      <c r="VNM1" s="64"/>
      <c r="VNN1" s="64"/>
      <c r="VNO1" s="64"/>
      <c r="VNP1" s="64"/>
      <c r="VNQ1" s="64"/>
      <c r="VNR1" s="64"/>
      <c r="VNS1" s="64"/>
      <c r="VNT1" s="64"/>
      <c r="VNU1" s="64"/>
      <c r="VNV1" s="64"/>
      <c r="VNW1" s="64"/>
      <c r="VNX1" s="64"/>
      <c r="VNY1" s="64"/>
      <c r="VNZ1" s="64"/>
      <c r="VOA1" s="64"/>
      <c r="VOB1" s="64"/>
      <c r="VOC1" s="64"/>
      <c r="VOD1" s="64"/>
      <c r="VOE1" s="64"/>
      <c r="VOF1" s="64"/>
      <c r="VOG1" s="64"/>
      <c r="VOH1" s="64"/>
      <c r="VOI1" s="64"/>
      <c r="VOJ1" s="64"/>
      <c r="VOK1" s="64"/>
      <c r="VOL1" s="64"/>
      <c r="VOM1" s="64"/>
      <c r="VON1" s="64"/>
      <c r="VOO1" s="64"/>
      <c r="VOP1" s="64"/>
      <c r="VOQ1" s="64"/>
      <c r="VOR1" s="64"/>
      <c r="VOS1" s="64"/>
      <c r="VOT1" s="64"/>
      <c r="VOU1" s="64"/>
      <c r="VOV1" s="64"/>
      <c r="VOW1" s="64"/>
      <c r="VOX1" s="64"/>
      <c r="VOY1" s="64"/>
      <c r="VOZ1" s="64"/>
      <c r="VPA1" s="64"/>
      <c r="VPB1" s="64"/>
      <c r="VPC1" s="64"/>
      <c r="VPD1" s="64"/>
      <c r="VPE1" s="64"/>
      <c r="VPF1" s="64"/>
      <c r="VPG1" s="64"/>
      <c r="VPH1" s="64"/>
      <c r="VPI1" s="64"/>
      <c r="VPJ1" s="64"/>
      <c r="VPK1" s="64"/>
      <c r="VPL1" s="64"/>
      <c r="VPM1" s="64"/>
      <c r="VPN1" s="64"/>
      <c r="VPO1" s="64"/>
      <c r="VPP1" s="64"/>
      <c r="VPQ1" s="64"/>
      <c r="VPR1" s="64"/>
      <c r="VPS1" s="64"/>
      <c r="VPT1" s="64"/>
      <c r="VPU1" s="64"/>
      <c r="VPV1" s="64"/>
      <c r="VPW1" s="64"/>
      <c r="VPX1" s="64"/>
      <c r="VPY1" s="64"/>
      <c r="VPZ1" s="64"/>
      <c r="VQA1" s="64"/>
      <c r="VQB1" s="64"/>
      <c r="VQC1" s="64"/>
      <c r="VQD1" s="64"/>
      <c r="VQE1" s="64"/>
      <c r="VQF1" s="64"/>
      <c r="VQG1" s="64"/>
      <c r="VQH1" s="64"/>
      <c r="VQI1" s="64"/>
      <c r="VQJ1" s="64"/>
      <c r="VQK1" s="64"/>
      <c r="VQL1" s="64"/>
      <c r="VQM1" s="64"/>
      <c r="VQN1" s="64"/>
      <c r="VQO1" s="64"/>
      <c r="VQP1" s="64"/>
      <c r="VQQ1" s="64"/>
      <c r="VQR1" s="64"/>
      <c r="VQS1" s="64"/>
      <c r="VQT1" s="64"/>
      <c r="VQU1" s="64"/>
      <c r="VQV1" s="64"/>
      <c r="VQW1" s="64"/>
      <c r="VQX1" s="64"/>
      <c r="VQY1" s="64"/>
      <c r="VQZ1" s="64"/>
      <c r="VRA1" s="64"/>
      <c r="VRB1" s="64"/>
      <c r="VRC1" s="64"/>
      <c r="VRD1" s="64"/>
      <c r="VRE1" s="64"/>
      <c r="VRF1" s="64"/>
      <c r="VRG1" s="64"/>
      <c r="VRH1" s="64"/>
      <c r="VRI1" s="64"/>
      <c r="VRJ1" s="64"/>
      <c r="VRK1" s="64"/>
      <c r="VRL1" s="64"/>
      <c r="VRM1" s="64"/>
      <c r="VRN1" s="64"/>
      <c r="VRO1" s="64"/>
      <c r="VRP1" s="64"/>
      <c r="VRQ1" s="64"/>
      <c r="VRR1" s="64"/>
      <c r="VRS1" s="64"/>
      <c r="VRT1" s="64"/>
      <c r="VRU1" s="64"/>
      <c r="VRV1" s="64"/>
      <c r="VRW1" s="64"/>
      <c r="VRX1" s="64"/>
      <c r="VRY1" s="64"/>
      <c r="VRZ1" s="64"/>
      <c r="VSA1" s="64"/>
      <c r="VSB1" s="64"/>
      <c r="VSC1" s="64"/>
      <c r="VSD1" s="64"/>
      <c r="VSE1" s="64"/>
      <c r="VSF1" s="64"/>
      <c r="VSG1" s="64"/>
      <c r="VSH1" s="64"/>
      <c r="VSI1" s="64"/>
      <c r="VSJ1" s="64"/>
      <c r="VSK1" s="64"/>
      <c r="VSL1" s="64"/>
      <c r="VSM1" s="64"/>
      <c r="VSN1" s="64"/>
      <c r="VSO1" s="64"/>
      <c r="VSP1" s="64"/>
      <c r="VSQ1" s="64"/>
      <c r="VSR1" s="64"/>
      <c r="VSS1" s="64"/>
      <c r="VST1" s="64"/>
      <c r="VSU1" s="64"/>
      <c r="VSV1" s="64"/>
      <c r="VSW1" s="64"/>
      <c r="VSX1" s="64"/>
      <c r="VSY1" s="64"/>
      <c r="VSZ1" s="64"/>
      <c r="VTA1" s="64"/>
      <c r="VTB1" s="64"/>
      <c r="VTC1" s="64"/>
      <c r="VTD1" s="64"/>
      <c r="VTE1" s="64"/>
      <c r="VTF1" s="64"/>
      <c r="VTG1" s="64"/>
      <c r="VTH1" s="64"/>
      <c r="VTI1" s="64"/>
      <c r="VTJ1" s="64"/>
      <c r="VTK1" s="64"/>
      <c r="VTL1" s="64"/>
      <c r="VTM1" s="64"/>
      <c r="VTN1" s="64"/>
      <c r="VTO1" s="64"/>
      <c r="VTP1" s="64"/>
      <c r="VTQ1" s="64"/>
      <c r="VTR1" s="64"/>
      <c r="VTS1" s="64"/>
      <c r="VTT1" s="64"/>
      <c r="VTU1" s="64"/>
      <c r="VTV1" s="64"/>
      <c r="VTW1" s="64"/>
      <c r="VTX1" s="64"/>
      <c r="VTY1" s="64"/>
      <c r="VTZ1" s="64"/>
      <c r="VUA1" s="64"/>
      <c r="VUB1" s="64"/>
      <c r="VUC1" s="64"/>
      <c r="VUD1" s="64"/>
      <c r="VUE1" s="64"/>
      <c r="VUF1" s="64"/>
      <c r="VUG1" s="64"/>
      <c r="VUH1" s="64"/>
      <c r="VUI1" s="64"/>
      <c r="VUJ1" s="64"/>
      <c r="VUK1" s="64"/>
      <c r="VUL1" s="64"/>
      <c r="VUM1" s="64"/>
      <c r="VUN1" s="64"/>
      <c r="VUO1" s="64"/>
      <c r="VUP1" s="64"/>
      <c r="VUQ1" s="64"/>
      <c r="VUR1" s="64"/>
      <c r="VUS1" s="64"/>
      <c r="VUT1" s="64"/>
      <c r="VUU1" s="64"/>
      <c r="VUV1" s="64"/>
      <c r="VUW1" s="64"/>
      <c r="VUX1" s="64"/>
      <c r="VUY1" s="64"/>
      <c r="VUZ1" s="64"/>
      <c r="VVA1" s="64"/>
      <c r="VVB1" s="64"/>
      <c r="VVC1" s="64"/>
      <c r="VVD1" s="64"/>
      <c r="VVE1" s="64"/>
      <c r="VVF1" s="64"/>
      <c r="VVG1" s="64"/>
      <c r="VVH1" s="64"/>
      <c r="VVI1" s="64"/>
      <c r="VVJ1" s="64"/>
      <c r="VVK1" s="64"/>
      <c r="VVL1" s="64"/>
      <c r="VVM1" s="64"/>
      <c r="VVN1" s="64"/>
      <c r="VVO1" s="64"/>
      <c r="VVP1" s="64"/>
      <c r="VVQ1" s="64"/>
      <c r="VVR1" s="64"/>
      <c r="VVS1" s="64"/>
      <c r="VVT1" s="64"/>
      <c r="VVU1" s="64"/>
      <c r="VVV1" s="64"/>
      <c r="VVW1" s="64"/>
      <c r="VVX1" s="64"/>
      <c r="VVY1" s="64"/>
      <c r="VVZ1" s="64"/>
      <c r="VWA1" s="64"/>
      <c r="VWB1" s="64"/>
      <c r="VWC1" s="64"/>
      <c r="VWD1" s="64"/>
      <c r="VWE1" s="64"/>
      <c r="VWF1" s="64"/>
      <c r="VWG1" s="64"/>
      <c r="VWH1" s="64"/>
      <c r="VWI1" s="64"/>
      <c r="VWJ1" s="64"/>
      <c r="VWK1" s="64"/>
      <c r="VWL1" s="64"/>
      <c r="VWM1" s="64"/>
      <c r="VWN1" s="64"/>
      <c r="VWO1" s="64"/>
      <c r="VWP1" s="64"/>
      <c r="VWQ1" s="64"/>
      <c r="VWR1" s="64"/>
      <c r="VWS1" s="64"/>
      <c r="VWT1" s="64"/>
      <c r="VWU1" s="64"/>
      <c r="VWV1" s="64"/>
      <c r="VWW1" s="64"/>
      <c r="VWX1" s="64"/>
      <c r="VWY1" s="64"/>
      <c r="VWZ1" s="64"/>
      <c r="VXA1" s="64"/>
      <c r="VXB1" s="64"/>
      <c r="VXC1" s="64"/>
      <c r="VXD1" s="64"/>
      <c r="VXE1" s="64"/>
      <c r="VXF1" s="64"/>
      <c r="VXG1" s="64"/>
      <c r="VXH1" s="64"/>
      <c r="VXI1" s="64"/>
      <c r="VXJ1" s="64"/>
      <c r="VXK1" s="64"/>
      <c r="VXL1" s="64"/>
      <c r="VXM1" s="64"/>
      <c r="VXN1" s="64"/>
      <c r="VXO1" s="64"/>
      <c r="VXP1" s="64"/>
      <c r="VXQ1" s="64"/>
      <c r="VXR1" s="64"/>
      <c r="VXS1" s="64"/>
      <c r="VXT1" s="64"/>
      <c r="VXU1" s="64"/>
      <c r="VXV1" s="64"/>
      <c r="VXW1" s="64"/>
      <c r="VXX1" s="64"/>
      <c r="VXY1" s="64"/>
      <c r="VXZ1" s="64"/>
      <c r="VYA1" s="64"/>
      <c r="VYB1" s="64"/>
      <c r="VYC1" s="64"/>
      <c r="VYD1" s="64"/>
      <c r="VYE1" s="64"/>
      <c r="VYF1" s="64"/>
      <c r="VYG1" s="64"/>
      <c r="VYH1" s="64"/>
      <c r="VYI1" s="64"/>
      <c r="VYJ1" s="64"/>
      <c r="VYK1" s="64"/>
      <c r="VYL1" s="64"/>
      <c r="VYM1" s="64"/>
      <c r="VYN1" s="64"/>
      <c r="VYO1" s="64"/>
      <c r="VYP1" s="64"/>
      <c r="VYQ1" s="64"/>
      <c r="VYR1" s="64"/>
      <c r="VYS1" s="64"/>
      <c r="VYT1" s="64"/>
      <c r="VYU1" s="64"/>
      <c r="VYV1" s="64"/>
      <c r="VYW1" s="64"/>
      <c r="VYX1" s="64"/>
      <c r="VYY1" s="64"/>
      <c r="VYZ1" s="64"/>
      <c r="VZA1" s="64"/>
      <c r="VZB1" s="64"/>
      <c r="VZC1" s="64"/>
      <c r="VZD1" s="64"/>
      <c r="VZE1" s="64"/>
      <c r="VZF1" s="64"/>
      <c r="VZG1" s="64"/>
      <c r="VZH1" s="64"/>
      <c r="VZI1" s="64"/>
      <c r="VZJ1" s="64"/>
      <c r="VZK1" s="64"/>
      <c r="VZL1" s="64"/>
      <c r="VZM1" s="64"/>
      <c r="VZN1" s="64"/>
      <c r="VZO1" s="64"/>
      <c r="VZP1" s="64"/>
      <c r="VZQ1" s="64"/>
      <c r="VZR1" s="64"/>
      <c r="VZS1" s="64"/>
      <c r="VZT1" s="64"/>
      <c r="VZU1" s="64"/>
      <c r="VZV1" s="64"/>
      <c r="VZW1" s="64"/>
      <c r="VZX1" s="64"/>
      <c r="VZY1" s="64"/>
      <c r="VZZ1" s="64"/>
      <c r="WAA1" s="64"/>
      <c r="WAB1" s="64"/>
      <c r="WAC1" s="64"/>
      <c r="WAD1" s="64"/>
      <c r="WAE1" s="64"/>
      <c r="WAF1" s="64"/>
      <c r="WAG1" s="64"/>
      <c r="WAH1" s="64"/>
      <c r="WAI1" s="64"/>
      <c r="WAJ1" s="64"/>
      <c r="WAK1" s="64"/>
      <c r="WAL1" s="64"/>
      <c r="WAM1" s="64"/>
      <c r="WAN1" s="64"/>
      <c r="WAO1" s="64"/>
      <c r="WAP1" s="64"/>
      <c r="WAQ1" s="64"/>
      <c r="WAR1" s="64"/>
      <c r="WAS1" s="64"/>
      <c r="WAT1" s="64"/>
      <c r="WAU1" s="64"/>
      <c r="WAV1" s="64"/>
      <c r="WAW1" s="64"/>
      <c r="WAX1" s="64"/>
      <c r="WAY1" s="64"/>
      <c r="WAZ1" s="64"/>
      <c r="WBA1" s="64"/>
      <c r="WBB1" s="64"/>
      <c r="WBC1" s="64"/>
      <c r="WBD1" s="64"/>
      <c r="WBE1" s="64"/>
      <c r="WBF1" s="64"/>
      <c r="WBG1" s="64"/>
      <c r="WBH1" s="64"/>
      <c r="WBI1" s="64"/>
      <c r="WBJ1" s="64"/>
      <c r="WBK1" s="64"/>
      <c r="WBL1" s="64"/>
      <c r="WBM1" s="64"/>
      <c r="WBN1" s="64"/>
      <c r="WBO1" s="64"/>
      <c r="WBP1" s="64"/>
      <c r="WBQ1" s="64"/>
      <c r="WBR1" s="64"/>
      <c r="WBS1" s="64"/>
      <c r="WBT1" s="64"/>
      <c r="WBU1" s="64"/>
      <c r="WBV1" s="64"/>
      <c r="WBW1" s="64"/>
      <c r="WBX1" s="64"/>
      <c r="WBY1" s="64"/>
      <c r="WBZ1" s="64"/>
      <c r="WCA1" s="64"/>
      <c r="WCB1" s="64"/>
      <c r="WCC1" s="64"/>
      <c r="WCD1" s="64"/>
      <c r="WCE1" s="64"/>
      <c r="WCF1" s="64"/>
      <c r="WCG1" s="64"/>
      <c r="WCH1" s="64"/>
      <c r="WCI1" s="64"/>
      <c r="WCJ1" s="64"/>
      <c r="WCK1" s="64"/>
      <c r="WCL1" s="64"/>
      <c r="WCM1" s="64"/>
      <c r="WCN1" s="64"/>
      <c r="WCO1" s="64"/>
      <c r="WCP1" s="64"/>
      <c r="WCQ1" s="64"/>
      <c r="WCR1" s="64"/>
      <c r="WCS1" s="64"/>
      <c r="WCT1" s="64"/>
      <c r="WCU1" s="64"/>
      <c r="WCV1" s="64"/>
      <c r="WCW1" s="64"/>
      <c r="WCX1" s="64"/>
      <c r="WCY1" s="64"/>
      <c r="WCZ1" s="64"/>
      <c r="WDA1" s="64"/>
      <c r="WDB1" s="64"/>
      <c r="WDC1" s="64"/>
      <c r="WDD1" s="64"/>
      <c r="WDE1" s="64"/>
      <c r="WDF1" s="64"/>
      <c r="WDG1" s="64"/>
      <c r="WDH1" s="64"/>
      <c r="WDI1" s="64"/>
      <c r="WDJ1" s="64"/>
      <c r="WDK1" s="64"/>
      <c r="WDL1" s="64"/>
      <c r="WDM1" s="64"/>
      <c r="WDN1" s="64"/>
      <c r="WDO1" s="64"/>
      <c r="WDP1" s="64"/>
      <c r="WDQ1" s="64"/>
      <c r="WDR1" s="64"/>
      <c r="WDS1" s="64"/>
      <c r="WDT1" s="64"/>
      <c r="WDU1" s="64"/>
      <c r="WDV1" s="64"/>
      <c r="WDW1" s="64"/>
      <c r="WDX1" s="64"/>
      <c r="WDY1" s="64"/>
      <c r="WDZ1" s="64"/>
      <c r="WEA1" s="64"/>
      <c r="WEB1" s="64"/>
      <c r="WEC1" s="64"/>
      <c r="WED1" s="64"/>
      <c r="WEE1" s="64"/>
      <c r="WEF1" s="64"/>
      <c r="WEG1" s="64"/>
      <c r="WEH1" s="64"/>
      <c r="WEI1" s="64"/>
      <c r="WEJ1" s="64"/>
      <c r="WEK1" s="64"/>
      <c r="WEL1" s="64"/>
      <c r="WEM1" s="64"/>
      <c r="WEN1" s="64"/>
      <c r="WEO1" s="64"/>
      <c r="WEP1" s="64"/>
      <c r="WEQ1" s="64"/>
      <c r="WER1" s="64"/>
      <c r="WES1" s="64"/>
      <c r="WET1" s="64"/>
      <c r="WEU1" s="64"/>
      <c r="WEV1" s="64"/>
      <c r="WEW1" s="64"/>
      <c r="WEX1" s="64"/>
      <c r="WEY1" s="64"/>
      <c r="WEZ1" s="64"/>
      <c r="WFA1" s="64"/>
      <c r="WFB1" s="64"/>
      <c r="WFC1" s="64"/>
      <c r="WFD1" s="64"/>
      <c r="WFE1" s="64"/>
      <c r="WFF1" s="64"/>
      <c r="WFG1" s="64"/>
      <c r="WFH1" s="64"/>
      <c r="WFI1" s="64"/>
      <c r="WFJ1" s="64"/>
      <c r="WFK1" s="64"/>
      <c r="WFL1" s="64"/>
      <c r="WFM1" s="64"/>
      <c r="WFN1" s="64"/>
      <c r="WFO1" s="64"/>
      <c r="WFP1" s="64"/>
      <c r="WFQ1" s="64"/>
      <c r="WFR1" s="64"/>
      <c r="WFS1" s="64"/>
      <c r="WFT1" s="64"/>
      <c r="WFU1" s="64"/>
      <c r="WFV1" s="64"/>
      <c r="WFW1" s="64"/>
      <c r="WFX1" s="64"/>
      <c r="WFY1" s="64"/>
      <c r="WFZ1" s="64"/>
      <c r="WGA1" s="64"/>
      <c r="WGB1" s="64"/>
      <c r="WGC1" s="64"/>
      <c r="WGD1" s="64"/>
      <c r="WGE1" s="64"/>
      <c r="WGF1" s="64"/>
      <c r="WGG1" s="64"/>
      <c r="WGH1" s="64"/>
      <c r="WGI1" s="64"/>
      <c r="WGJ1" s="64"/>
      <c r="WGK1" s="64"/>
      <c r="WGL1" s="64"/>
      <c r="WGM1" s="64"/>
      <c r="WGN1" s="64"/>
      <c r="WGO1" s="64"/>
      <c r="WGP1" s="64"/>
      <c r="WGQ1" s="64"/>
      <c r="WGR1" s="64"/>
      <c r="WGS1" s="64"/>
      <c r="WGT1" s="64"/>
      <c r="WGU1" s="64"/>
      <c r="WGV1" s="64"/>
      <c r="WGW1" s="64"/>
      <c r="WGX1" s="64"/>
      <c r="WGY1" s="64"/>
      <c r="WGZ1" s="64"/>
      <c r="WHA1" s="64"/>
      <c r="WHB1" s="64"/>
      <c r="WHC1" s="64"/>
      <c r="WHD1" s="64"/>
      <c r="WHE1" s="64"/>
      <c r="WHF1" s="64"/>
      <c r="WHG1" s="64"/>
      <c r="WHH1" s="64"/>
      <c r="WHI1" s="64"/>
      <c r="WHJ1" s="64"/>
      <c r="WHK1" s="64"/>
      <c r="WHL1" s="64"/>
      <c r="WHM1" s="64"/>
      <c r="WHN1" s="64"/>
      <c r="WHO1" s="64"/>
      <c r="WHP1" s="64"/>
      <c r="WHQ1" s="64"/>
      <c r="WHR1" s="64"/>
      <c r="WHS1" s="64"/>
      <c r="WHT1" s="64"/>
      <c r="WHU1" s="64"/>
      <c r="WHV1" s="64"/>
      <c r="WHW1" s="64"/>
      <c r="WHX1" s="64"/>
      <c r="WHY1" s="64"/>
      <c r="WHZ1" s="64"/>
      <c r="WIA1" s="64"/>
      <c r="WIB1" s="64"/>
      <c r="WIC1" s="64"/>
      <c r="WID1" s="64"/>
      <c r="WIE1" s="64"/>
      <c r="WIF1" s="64"/>
      <c r="WIG1" s="64"/>
      <c r="WIH1" s="64"/>
      <c r="WII1" s="64"/>
      <c r="WIJ1" s="64"/>
      <c r="WIK1" s="64"/>
      <c r="WIL1" s="64"/>
      <c r="WIM1" s="64"/>
      <c r="WIN1" s="64"/>
      <c r="WIO1" s="64"/>
      <c r="WIP1" s="64"/>
      <c r="WIQ1" s="64"/>
      <c r="WIR1" s="64"/>
      <c r="WIS1" s="64"/>
      <c r="WIT1" s="64"/>
      <c r="WIU1" s="64"/>
      <c r="WIV1" s="64"/>
      <c r="WIW1" s="64"/>
      <c r="WIX1" s="64"/>
      <c r="WIY1" s="64"/>
      <c r="WIZ1" s="64"/>
      <c r="WJA1" s="64"/>
      <c r="WJB1" s="64"/>
      <c r="WJC1" s="64"/>
      <c r="WJD1" s="64"/>
      <c r="WJE1" s="64"/>
      <c r="WJF1" s="64"/>
      <c r="WJG1" s="64"/>
      <c r="WJH1" s="64"/>
      <c r="WJI1" s="64"/>
      <c r="WJJ1" s="64"/>
      <c r="WJK1" s="64"/>
      <c r="WJL1" s="64"/>
      <c r="WJM1" s="64"/>
      <c r="WJN1" s="64"/>
      <c r="WJO1" s="64"/>
      <c r="WJP1" s="64"/>
      <c r="WJQ1" s="64"/>
      <c r="WJR1" s="64"/>
      <c r="WJS1" s="64"/>
      <c r="WJT1" s="64"/>
      <c r="WJU1" s="64"/>
      <c r="WJV1" s="64"/>
      <c r="WJW1" s="64"/>
      <c r="WJX1" s="64"/>
      <c r="WJY1" s="64"/>
      <c r="WJZ1" s="64"/>
      <c r="WKA1" s="64"/>
      <c r="WKB1" s="64"/>
      <c r="WKC1" s="64"/>
      <c r="WKD1" s="64"/>
      <c r="WKE1" s="64"/>
      <c r="WKF1" s="64"/>
      <c r="WKG1" s="64"/>
      <c r="WKH1" s="64"/>
      <c r="WKI1" s="64"/>
      <c r="WKJ1" s="64"/>
      <c r="WKK1" s="64"/>
      <c r="WKL1" s="64"/>
      <c r="WKM1" s="64"/>
      <c r="WKN1" s="64"/>
      <c r="WKO1" s="64"/>
      <c r="WKP1" s="64"/>
      <c r="WKQ1" s="64"/>
      <c r="WKR1" s="64"/>
      <c r="WKS1" s="64"/>
      <c r="WKT1" s="64"/>
      <c r="WKU1" s="64"/>
      <c r="WKV1" s="64"/>
      <c r="WKW1" s="64"/>
      <c r="WKX1" s="64"/>
      <c r="WKY1" s="64"/>
      <c r="WKZ1" s="64"/>
      <c r="WLA1" s="64"/>
      <c r="WLB1" s="64"/>
      <c r="WLC1" s="64"/>
      <c r="WLD1" s="64"/>
      <c r="WLE1" s="64"/>
      <c r="WLF1" s="64"/>
      <c r="WLG1" s="64"/>
      <c r="WLH1" s="64"/>
      <c r="WLI1" s="64"/>
      <c r="WLJ1" s="64"/>
      <c r="WLK1" s="64"/>
      <c r="WLL1" s="64"/>
      <c r="WLM1" s="64"/>
      <c r="WLN1" s="64"/>
      <c r="WLO1" s="64"/>
      <c r="WLP1" s="64"/>
      <c r="WLQ1" s="64"/>
      <c r="WLR1" s="64"/>
      <c r="WLS1" s="64"/>
      <c r="WLT1" s="64"/>
      <c r="WLU1" s="64"/>
      <c r="WLV1" s="64"/>
      <c r="WLW1" s="64"/>
      <c r="WLX1" s="64"/>
      <c r="WLY1" s="64"/>
      <c r="WLZ1" s="64"/>
      <c r="WMA1" s="64"/>
      <c r="WMB1" s="64"/>
      <c r="WMC1" s="64"/>
      <c r="WMD1" s="64"/>
      <c r="WME1" s="64"/>
      <c r="WMF1" s="64"/>
      <c r="WMG1" s="64"/>
      <c r="WMH1" s="64"/>
      <c r="WMI1" s="64"/>
      <c r="WMJ1" s="64"/>
      <c r="WMK1" s="64"/>
      <c r="WML1" s="64"/>
      <c r="WMM1" s="64"/>
      <c r="WMN1" s="64"/>
      <c r="WMO1" s="64"/>
      <c r="WMP1" s="64"/>
      <c r="WMQ1" s="64"/>
      <c r="WMR1" s="64"/>
      <c r="WMS1" s="64"/>
      <c r="WMT1" s="64"/>
      <c r="WMU1" s="64"/>
      <c r="WMV1" s="64"/>
      <c r="WMW1" s="64"/>
      <c r="WMX1" s="64"/>
      <c r="WMY1" s="64"/>
      <c r="WMZ1" s="64"/>
      <c r="WNA1" s="64"/>
      <c r="WNB1" s="64"/>
      <c r="WNC1" s="64"/>
      <c r="WND1" s="64"/>
      <c r="WNE1" s="64"/>
      <c r="WNF1" s="64"/>
      <c r="WNG1" s="64"/>
      <c r="WNH1" s="64"/>
      <c r="WNI1" s="64"/>
      <c r="WNJ1" s="64"/>
      <c r="WNK1" s="64"/>
      <c r="WNL1" s="64"/>
      <c r="WNM1" s="64"/>
      <c r="WNN1" s="64"/>
      <c r="WNO1" s="64"/>
      <c r="WNP1" s="64"/>
      <c r="WNQ1" s="64"/>
      <c r="WNR1" s="64"/>
      <c r="WNS1" s="64"/>
      <c r="WNT1" s="64"/>
      <c r="WNU1" s="64"/>
      <c r="WNV1" s="64"/>
      <c r="WNW1" s="64"/>
      <c r="WNX1" s="64"/>
      <c r="WNY1" s="64"/>
      <c r="WNZ1" s="64"/>
      <c r="WOA1" s="64"/>
      <c r="WOB1" s="64"/>
      <c r="WOC1" s="64"/>
      <c r="WOD1" s="64"/>
      <c r="WOE1" s="64"/>
      <c r="WOF1" s="64"/>
      <c r="WOG1" s="64"/>
      <c r="WOH1" s="64"/>
      <c r="WOI1" s="64"/>
      <c r="WOJ1" s="64"/>
      <c r="WOK1" s="64"/>
      <c r="WOL1" s="64"/>
      <c r="WOM1" s="64"/>
      <c r="WON1" s="64"/>
      <c r="WOO1" s="64"/>
      <c r="WOP1" s="64"/>
      <c r="WOQ1" s="64"/>
      <c r="WOR1" s="64"/>
      <c r="WOS1" s="64"/>
      <c r="WOT1" s="64"/>
      <c r="WOU1" s="64"/>
      <c r="WOV1" s="64"/>
      <c r="WOW1" s="64"/>
      <c r="WOX1" s="64"/>
      <c r="WOY1" s="64"/>
      <c r="WOZ1" s="64"/>
      <c r="WPA1" s="64"/>
      <c r="WPB1" s="64"/>
      <c r="WPC1" s="64"/>
      <c r="WPD1" s="64"/>
      <c r="WPE1" s="64"/>
      <c r="WPF1" s="64"/>
      <c r="WPG1" s="64"/>
      <c r="WPH1" s="64"/>
      <c r="WPI1" s="64"/>
      <c r="WPJ1" s="64"/>
      <c r="WPK1" s="64"/>
      <c r="WPL1" s="64"/>
      <c r="WPM1" s="64"/>
      <c r="WPN1" s="64"/>
      <c r="WPO1" s="64"/>
      <c r="WPP1" s="64"/>
      <c r="WPQ1" s="64"/>
      <c r="WPR1" s="64"/>
      <c r="WPS1" s="64"/>
      <c r="WPT1" s="64"/>
      <c r="WPU1" s="64"/>
      <c r="WPV1" s="64"/>
      <c r="WPW1" s="64"/>
      <c r="WPX1" s="64"/>
      <c r="WPY1" s="64"/>
      <c r="WPZ1" s="64"/>
      <c r="WQA1" s="64"/>
      <c r="WQB1" s="64"/>
      <c r="WQC1" s="64"/>
      <c r="WQD1" s="64"/>
      <c r="WQE1" s="64"/>
      <c r="WQF1" s="64"/>
      <c r="WQG1" s="64"/>
      <c r="WQH1" s="64"/>
      <c r="WQI1" s="64"/>
      <c r="WQJ1" s="64"/>
      <c r="WQK1" s="64"/>
      <c r="WQL1" s="64"/>
      <c r="WQM1" s="64"/>
      <c r="WQN1" s="64"/>
      <c r="WQO1" s="64"/>
      <c r="WQP1" s="64"/>
      <c r="WQQ1" s="64"/>
      <c r="WQR1" s="64"/>
      <c r="WQS1" s="64"/>
      <c r="WQT1" s="64"/>
      <c r="WQU1" s="64"/>
      <c r="WQV1" s="64"/>
      <c r="WQW1" s="64"/>
      <c r="WQX1" s="64"/>
      <c r="WQY1" s="64"/>
      <c r="WQZ1" s="64"/>
      <c r="WRA1" s="64"/>
      <c r="WRB1" s="64"/>
      <c r="WRC1" s="64"/>
      <c r="WRD1" s="64"/>
      <c r="WRE1" s="64"/>
      <c r="WRF1" s="64"/>
      <c r="WRG1" s="64"/>
      <c r="WRH1" s="64"/>
      <c r="WRI1" s="64"/>
      <c r="WRJ1" s="64"/>
      <c r="WRK1" s="64"/>
      <c r="WRL1" s="64"/>
      <c r="WRM1" s="64"/>
      <c r="WRN1" s="64"/>
      <c r="WRO1" s="64"/>
      <c r="WRP1" s="64"/>
      <c r="WRQ1" s="64"/>
      <c r="WRR1" s="64"/>
      <c r="WRS1" s="64"/>
      <c r="WRT1" s="64"/>
      <c r="WRU1" s="64"/>
      <c r="WRV1" s="64"/>
      <c r="WRW1" s="64"/>
      <c r="WRX1" s="64"/>
      <c r="WRY1" s="64"/>
      <c r="WRZ1" s="64"/>
      <c r="WSA1" s="64"/>
      <c r="WSB1" s="64"/>
      <c r="WSC1" s="64"/>
      <c r="WSD1" s="64"/>
      <c r="WSE1" s="64"/>
      <c r="WSF1" s="64"/>
      <c r="WSG1" s="64"/>
      <c r="WSH1" s="64"/>
      <c r="WSI1" s="64"/>
      <c r="WSJ1" s="64"/>
      <c r="WSK1" s="64"/>
      <c r="WSL1" s="64"/>
      <c r="WSM1" s="64"/>
      <c r="WSN1" s="64"/>
      <c r="WSO1" s="64"/>
      <c r="WSP1" s="64"/>
      <c r="WSQ1" s="64"/>
      <c r="WSR1" s="64"/>
      <c r="WSS1" s="64"/>
      <c r="WST1" s="64"/>
      <c r="WSU1" s="64"/>
      <c r="WSV1" s="64"/>
      <c r="WSW1" s="64"/>
      <c r="WSX1" s="64"/>
      <c r="WSY1" s="64"/>
      <c r="WSZ1" s="64"/>
      <c r="WTA1" s="64"/>
      <c r="WTB1" s="64"/>
      <c r="WTC1" s="64"/>
      <c r="WTD1" s="64"/>
      <c r="WTE1" s="64"/>
      <c r="WTF1" s="64"/>
      <c r="WTG1" s="64"/>
      <c r="WTH1" s="64"/>
      <c r="WTI1" s="64"/>
      <c r="WTJ1" s="64"/>
      <c r="WTK1" s="64"/>
      <c r="WTL1" s="64"/>
      <c r="WTM1" s="64"/>
      <c r="WTN1" s="64"/>
      <c r="WTO1" s="64"/>
      <c r="WTP1" s="64"/>
      <c r="WTQ1" s="64"/>
      <c r="WTR1" s="64"/>
      <c r="WTS1" s="64"/>
      <c r="WTT1" s="64"/>
      <c r="WTU1" s="64"/>
      <c r="WTV1" s="64"/>
      <c r="WTW1" s="64"/>
      <c r="WTX1" s="64"/>
      <c r="WTY1" s="64"/>
      <c r="WTZ1" s="64"/>
      <c r="WUA1" s="64"/>
      <c r="WUB1" s="64"/>
      <c r="WUC1" s="64"/>
      <c r="WUD1" s="64"/>
      <c r="WUE1" s="64"/>
      <c r="WUF1" s="64"/>
      <c r="WUG1" s="64"/>
      <c r="WUH1" s="64"/>
      <c r="WUI1" s="64"/>
      <c r="WUJ1" s="64"/>
      <c r="WUK1" s="64"/>
      <c r="WUL1" s="64"/>
      <c r="WUM1" s="64"/>
      <c r="WUN1" s="64"/>
      <c r="WUO1" s="64"/>
      <c r="WUP1" s="64"/>
      <c r="WUQ1" s="64"/>
      <c r="WUR1" s="64"/>
      <c r="WUS1" s="64"/>
      <c r="WUT1" s="64"/>
      <c r="WUU1" s="64"/>
      <c r="WUV1" s="64"/>
      <c r="WUW1" s="64"/>
      <c r="WUX1" s="64"/>
      <c r="WUY1" s="64"/>
      <c r="WUZ1" s="64"/>
      <c r="WVA1" s="64"/>
      <c r="WVB1" s="64"/>
      <c r="WVC1" s="64"/>
      <c r="WVD1" s="64"/>
      <c r="WVE1" s="64"/>
      <c r="WVF1" s="64"/>
      <c r="WVG1" s="64"/>
      <c r="WVH1" s="64"/>
      <c r="WVI1" s="64"/>
      <c r="WVJ1" s="64"/>
      <c r="WVK1" s="64"/>
      <c r="WVL1" s="64"/>
      <c r="WVM1" s="64"/>
      <c r="WVN1" s="64"/>
      <c r="WVO1" s="64"/>
      <c r="WVP1" s="64"/>
      <c r="WVQ1" s="64"/>
      <c r="WVR1" s="64"/>
      <c r="WVS1" s="64"/>
      <c r="WVT1" s="64"/>
      <c r="WVU1" s="64"/>
      <c r="WVV1" s="64"/>
      <c r="WVW1" s="64"/>
      <c r="WVX1" s="64"/>
      <c r="WVY1" s="64"/>
      <c r="WVZ1" s="64"/>
      <c r="WWA1" s="64"/>
      <c r="WWB1" s="64"/>
      <c r="WWC1" s="64"/>
      <c r="WWD1" s="64"/>
      <c r="WWE1" s="64"/>
      <c r="WWF1" s="64"/>
      <c r="WWG1" s="64"/>
      <c r="WWH1" s="64"/>
      <c r="WWI1" s="64"/>
      <c r="WWJ1" s="64"/>
      <c r="WWK1" s="64"/>
      <c r="WWL1" s="64"/>
      <c r="WWM1" s="64"/>
      <c r="WWN1" s="64"/>
      <c r="WWO1" s="64"/>
      <c r="WWP1" s="64"/>
      <c r="WWQ1" s="64"/>
      <c r="WWR1" s="64"/>
      <c r="WWS1" s="64"/>
      <c r="WWT1" s="64"/>
      <c r="WWU1" s="64"/>
      <c r="WWV1" s="64"/>
      <c r="WWW1" s="64"/>
      <c r="WWX1" s="64"/>
      <c r="WWY1" s="64"/>
      <c r="WWZ1" s="64"/>
      <c r="WXA1" s="64"/>
      <c r="WXB1" s="64"/>
      <c r="WXC1" s="64"/>
      <c r="WXD1" s="64"/>
      <c r="WXE1" s="64"/>
      <c r="WXF1" s="64"/>
      <c r="WXG1" s="64"/>
      <c r="WXH1" s="64"/>
      <c r="WXI1" s="64"/>
      <c r="WXJ1" s="64"/>
      <c r="WXK1" s="64"/>
      <c r="WXL1" s="64"/>
      <c r="WXM1" s="64"/>
      <c r="WXN1" s="64"/>
      <c r="WXO1" s="64"/>
      <c r="WXP1" s="64"/>
      <c r="WXQ1" s="64"/>
      <c r="WXR1" s="64"/>
      <c r="WXS1" s="64"/>
      <c r="WXT1" s="64"/>
      <c r="WXU1" s="64"/>
      <c r="WXV1" s="64"/>
      <c r="WXW1" s="64"/>
      <c r="WXX1" s="64"/>
      <c r="WXY1" s="64"/>
      <c r="WXZ1" s="64"/>
      <c r="WYA1" s="64"/>
      <c r="WYB1" s="64"/>
      <c r="WYC1" s="64"/>
      <c r="WYD1" s="64"/>
      <c r="WYE1" s="64"/>
      <c r="WYF1" s="64"/>
      <c r="WYG1" s="64"/>
      <c r="WYH1" s="64"/>
      <c r="WYI1" s="64"/>
      <c r="WYJ1" s="64"/>
      <c r="WYK1" s="64"/>
      <c r="WYL1" s="64"/>
      <c r="WYM1" s="64"/>
      <c r="WYN1" s="64"/>
      <c r="WYO1" s="64"/>
      <c r="WYP1" s="64"/>
      <c r="WYQ1" s="64"/>
      <c r="WYR1" s="64"/>
      <c r="WYS1" s="64"/>
      <c r="WYT1" s="64"/>
      <c r="WYU1" s="64"/>
      <c r="WYV1" s="64"/>
      <c r="WYW1" s="64"/>
      <c r="WYX1" s="64"/>
      <c r="WYY1" s="64"/>
      <c r="WYZ1" s="64"/>
      <c r="WZA1" s="64"/>
      <c r="WZB1" s="64"/>
      <c r="WZC1" s="64"/>
      <c r="WZD1" s="64"/>
      <c r="WZE1" s="64"/>
      <c r="WZF1" s="64"/>
      <c r="WZG1" s="64"/>
      <c r="WZH1" s="64"/>
      <c r="WZI1" s="64"/>
      <c r="WZJ1" s="64"/>
      <c r="WZK1" s="64"/>
      <c r="WZL1" s="64"/>
      <c r="WZM1" s="64"/>
      <c r="WZN1" s="64"/>
      <c r="WZO1" s="64"/>
      <c r="WZP1" s="64"/>
      <c r="WZQ1" s="64"/>
      <c r="WZR1" s="64"/>
      <c r="WZS1" s="64"/>
      <c r="WZT1" s="64"/>
      <c r="WZU1" s="64"/>
      <c r="WZV1" s="64"/>
      <c r="WZW1" s="64"/>
      <c r="WZX1" s="64"/>
      <c r="WZY1" s="64"/>
      <c r="WZZ1" s="64"/>
      <c r="XAA1" s="64"/>
      <c r="XAB1" s="64"/>
      <c r="XAC1" s="64"/>
      <c r="XAD1" s="64"/>
      <c r="XAE1" s="64"/>
      <c r="XAF1" s="64"/>
      <c r="XAG1" s="64"/>
      <c r="XAH1" s="64"/>
      <c r="XAI1" s="64"/>
      <c r="XAJ1" s="64"/>
      <c r="XAK1" s="64"/>
      <c r="XAL1" s="64"/>
      <c r="XAM1" s="64"/>
      <c r="XAN1" s="64"/>
      <c r="XAO1" s="64"/>
      <c r="XAP1" s="64"/>
      <c r="XAQ1" s="64"/>
      <c r="XAR1" s="64"/>
      <c r="XAS1" s="64"/>
      <c r="XAT1" s="64"/>
      <c r="XAU1" s="64"/>
      <c r="XAV1" s="64"/>
      <c r="XAW1" s="64"/>
      <c r="XAX1" s="64"/>
      <c r="XAY1" s="64"/>
      <c r="XAZ1" s="64"/>
      <c r="XBA1" s="64"/>
      <c r="XBB1" s="64"/>
      <c r="XBC1" s="64"/>
      <c r="XBD1" s="64"/>
      <c r="XBE1" s="64"/>
      <c r="XBF1" s="64"/>
      <c r="XBG1" s="64"/>
      <c r="XBH1" s="64"/>
      <c r="XBI1" s="64"/>
      <c r="XBJ1" s="64"/>
      <c r="XBK1" s="64"/>
      <c r="XBL1" s="64"/>
      <c r="XBM1" s="64"/>
      <c r="XBN1" s="64"/>
      <c r="XBO1" s="64"/>
      <c r="XBP1" s="64"/>
      <c r="XBQ1" s="64"/>
      <c r="XBR1" s="64"/>
      <c r="XBS1" s="64"/>
      <c r="XBT1" s="64"/>
      <c r="XBU1" s="64"/>
      <c r="XBV1" s="64"/>
      <c r="XBW1" s="64"/>
      <c r="XBX1" s="64"/>
      <c r="XBY1" s="64"/>
      <c r="XBZ1" s="64"/>
      <c r="XCA1" s="64"/>
      <c r="XCB1" s="64"/>
      <c r="XCC1" s="64"/>
      <c r="XCD1" s="64"/>
      <c r="XCE1" s="64"/>
      <c r="XCF1" s="64"/>
      <c r="XCG1" s="64"/>
      <c r="XCH1" s="64"/>
      <c r="XCI1" s="64"/>
      <c r="XCJ1" s="64"/>
      <c r="XCK1" s="64"/>
      <c r="XCL1" s="64"/>
      <c r="XCM1" s="64"/>
      <c r="XCN1" s="64"/>
      <c r="XCO1" s="64"/>
      <c r="XCP1" s="64"/>
      <c r="XCQ1" s="64"/>
      <c r="XCR1" s="64"/>
      <c r="XCS1" s="64"/>
      <c r="XCT1" s="64"/>
      <c r="XCU1" s="64"/>
      <c r="XCV1" s="64"/>
      <c r="XCW1" s="64"/>
      <c r="XCX1" s="64"/>
      <c r="XCY1" s="64"/>
      <c r="XCZ1" s="64"/>
      <c r="XDA1" s="64"/>
      <c r="XDB1" s="64"/>
      <c r="XDC1" s="64"/>
      <c r="XDD1" s="64"/>
      <c r="XDE1" s="64"/>
      <c r="XDF1" s="64"/>
      <c r="XDG1" s="64"/>
      <c r="XDH1" s="64"/>
      <c r="XDI1" s="64"/>
      <c r="XDJ1" s="64"/>
      <c r="XDK1" s="64"/>
      <c r="XDL1" s="64"/>
      <c r="XDM1" s="64"/>
      <c r="XDN1" s="64"/>
      <c r="XDO1" s="64"/>
      <c r="XDP1" s="64"/>
      <c r="XDQ1" s="64"/>
      <c r="XDR1" s="64"/>
      <c r="XDS1" s="64"/>
      <c r="XDT1" s="64"/>
      <c r="XDU1" s="64"/>
      <c r="XDV1" s="64"/>
      <c r="XDW1" s="64"/>
      <c r="XDX1" s="64"/>
      <c r="XDY1" s="64"/>
      <c r="XDZ1" s="64"/>
      <c r="XEA1" s="64"/>
      <c r="XEB1" s="64"/>
      <c r="XEC1" s="64"/>
      <c r="XED1" s="64"/>
      <c r="XEE1" s="64"/>
      <c r="XEF1" s="64"/>
      <c r="XEG1" s="64"/>
      <c r="XEH1" s="64"/>
      <c r="XEI1" s="64"/>
      <c r="XEJ1" s="64"/>
      <c r="XEK1" s="64"/>
      <c r="XEL1" s="64"/>
      <c r="XEM1" s="64"/>
      <c r="XEN1" s="64"/>
      <c r="XEO1" s="64"/>
      <c r="XEP1" s="64"/>
      <c r="XEQ1" s="64"/>
      <c r="XER1" s="64"/>
      <c r="XES1" s="64"/>
      <c r="XET1" s="64"/>
    </row>
    <row r="3" spans="2:16375" s="320" customFormat="1">
      <c r="B3" s="320" t="s">
        <v>285</v>
      </c>
    </row>
    <row r="5" spans="2:16375" ht="14.4">
      <c r="B5" s="88" t="s">
        <v>267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  <c r="BRW5" s="88"/>
      <c r="BRX5" s="88"/>
      <c r="BRY5" s="88"/>
      <c r="BRZ5" s="88"/>
      <c r="BSA5" s="88"/>
      <c r="BSB5" s="88"/>
      <c r="BSC5" s="88"/>
      <c r="BSD5" s="88"/>
      <c r="BSE5" s="88"/>
      <c r="BSF5" s="88"/>
      <c r="BSG5" s="88"/>
      <c r="BSH5" s="88"/>
      <c r="BSI5" s="88"/>
      <c r="BSJ5" s="88"/>
      <c r="BSK5" s="88"/>
      <c r="BSL5" s="88"/>
      <c r="BSM5" s="88"/>
      <c r="BSN5" s="88"/>
      <c r="BSO5" s="88"/>
      <c r="BSP5" s="88"/>
      <c r="BSQ5" s="88"/>
      <c r="BSR5" s="88"/>
      <c r="BSS5" s="88"/>
      <c r="BST5" s="88"/>
      <c r="BSU5" s="88"/>
      <c r="BSV5" s="88"/>
      <c r="BSW5" s="88"/>
      <c r="BSX5" s="88"/>
      <c r="BSY5" s="88"/>
      <c r="BSZ5" s="88"/>
      <c r="BTA5" s="88"/>
      <c r="BTB5" s="88"/>
      <c r="BTC5" s="88"/>
      <c r="BTD5" s="88"/>
      <c r="BTE5" s="88"/>
      <c r="BTF5" s="88"/>
      <c r="BTG5" s="88"/>
      <c r="BTH5" s="88"/>
      <c r="BTI5" s="88"/>
      <c r="BTJ5" s="88"/>
      <c r="BTK5" s="88"/>
      <c r="BTL5" s="88"/>
      <c r="BTM5" s="88"/>
      <c r="BTN5" s="88"/>
      <c r="BTO5" s="88"/>
      <c r="BTP5" s="88"/>
      <c r="BTQ5" s="88"/>
      <c r="BTR5" s="88"/>
      <c r="BTS5" s="88"/>
      <c r="BTT5" s="88"/>
      <c r="BTU5" s="88"/>
      <c r="BTV5" s="88"/>
      <c r="BTW5" s="88"/>
      <c r="BTX5" s="88"/>
      <c r="BTY5" s="88"/>
      <c r="BTZ5" s="88"/>
      <c r="BUA5" s="88"/>
      <c r="BUB5" s="88"/>
      <c r="BUC5" s="88"/>
      <c r="BUD5" s="88"/>
      <c r="BUE5" s="88"/>
      <c r="BUF5" s="88"/>
      <c r="BUG5" s="88"/>
      <c r="BUH5" s="88"/>
      <c r="BUI5" s="88"/>
      <c r="BUJ5" s="88"/>
      <c r="BUK5" s="88"/>
      <c r="BUL5" s="88"/>
      <c r="BUM5" s="88"/>
      <c r="BUN5" s="88"/>
      <c r="BUO5" s="88"/>
      <c r="BUP5" s="88"/>
      <c r="BUQ5" s="88"/>
      <c r="BUR5" s="88"/>
      <c r="BUS5" s="88"/>
      <c r="BUT5" s="88"/>
      <c r="BUU5" s="88"/>
      <c r="BUV5" s="88"/>
      <c r="BUW5" s="88"/>
      <c r="BUX5" s="88"/>
      <c r="BUY5" s="88"/>
      <c r="BUZ5" s="88"/>
      <c r="BVA5" s="88"/>
      <c r="BVB5" s="88"/>
      <c r="BVC5" s="88"/>
      <c r="BVD5" s="88"/>
      <c r="BVE5" s="88"/>
      <c r="BVF5" s="88"/>
      <c r="BVG5" s="88"/>
      <c r="BVH5" s="88"/>
      <c r="BVI5" s="88"/>
      <c r="BVJ5" s="88"/>
      <c r="BVK5" s="88"/>
      <c r="BVL5" s="88"/>
      <c r="BVM5" s="88"/>
      <c r="BVN5" s="88"/>
      <c r="BVO5" s="88"/>
      <c r="BVP5" s="88"/>
      <c r="BVQ5" s="88"/>
      <c r="BVR5" s="88"/>
      <c r="BVS5" s="88"/>
      <c r="BVT5" s="88"/>
      <c r="BVU5" s="88"/>
      <c r="BVV5" s="88"/>
      <c r="BVW5" s="88"/>
      <c r="BVX5" s="88"/>
      <c r="BVY5" s="88"/>
      <c r="BVZ5" s="88"/>
      <c r="BWA5" s="88"/>
      <c r="BWB5" s="88"/>
      <c r="BWC5" s="88"/>
      <c r="BWD5" s="88"/>
      <c r="BWE5" s="88"/>
      <c r="BWF5" s="88"/>
      <c r="BWG5" s="88"/>
      <c r="BWH5" s="88"/>
      <c r="BWI5" s="88"/>
      <c r="BWJ5" s="88"/>
      <c r="BWK5" s="88"/>
      <c r="BWL5" s="88"/>
      <c r="BWM5" s="88"/>
      <c r="BWN5" s="88"/>
      <c r="BWO5" s="88"/>
      <c r="BWP5" s="88"/>
      <c r="BWQ5" s="88"/>
      <c r="BWR5" s="88"/>
      <c r="BWS5" s="88"/>
      <c r="BWT5" s="88"/>
      <c r="BWU5" s="88"/>
      <c r="BWV5" s="88"/>
      <c r="BWW5" s="88"/>
      <c r="BWX5" s="88"/>
      <c r="BWY5" s="88"/>
      <c r="BWZ5" s="88"/>
      <c r="BXA5" s="88"/>
      <c r="BXB5" s="88"/>
      <c r="BXC5" s="88"/>
      <c r="BXD5" s="88"/>
      <c r="BXE5" s="88"/>
      <c r="BXF5" s="88"/>
      <c r="BXG5" s="88"/>
      <c r="BXH5" s="88"/>
      <c r="BXI5" s="88"/>
      <c r="BXJ5" s="88"/>
      <c r="BXK5" s="88"/>
      <c r="BXL5" s="88"/>
      <c r="BXM5" s="88"/>
      <c r="BXN5" s="88"/>
      <c r="BXO5" s="88"/>
      <c r="BXP5" s="88"/>
      <c r="BXQ5" s="88"/>
      <c r="BXR5" s="88"/>
      <c r="BXS5" s="88"/>
      <c r="BXT5" s="88"/>
      <c r="BXU5" s="88"/>
      <c r="BXV5" s="88"/>
      <c r="BXW5" s="88"/>
      <c r="BXX5" s="88"/>
      <c r="BXY5" s="88"/>
      <c r="BXZ5" s="88"/>
      <c r="BYA5" s="88"/>
      <c r="BYB5" s="88"/>
      <c r="BYC5" s="88"/>
      <c r="BYD5" s="88"/>
      <c r="BYE5" s="88"/>
      <c r="BYF5" s="88"/>
      <c r="BYG5" s="88"/>
      <c r="BYH5" s="88"/>
      <c r="BYI5" s="88"/>
      <c r="BYJ5" s="88"/>
      <c r="BYK5" s="88"/>
      <c r="BYL5" s="88"/>
      <c r="BYM5" s="88"/>
      <c r="BYN5" s="88"/>
      <c r="BYO5" s="88"/>
      <c r="BYP5" s="88"/>
      <c r="BYQ5" s="88"/>
      <c r="BYR5" s="88"/>
      <c r="BYS5" s="88"/>
      <c r="BYT5" s="88"/>
      <c r="BYU5" s="88"/>
      <c r="BYV5" s="88"/>
      <c r="BYW5" s="88"/>
      <c r="BYX5" s="88"/>
      <c r="BYY5" s="88"/>
      <c r="BYZ5" s="88"/>
      <c r="BZA5" s="88"/>
      <c r="BZB5" s="88"/>
      <c r="BZC5" s="88"/>
      <c r="BZD5" s="88"/>
      <c r="BZE5" s="88"/>
      <c r="BZF5" s="88"/>
      <c r="BZG5" s="88"/>
      <c r="BZH5" s="88"/>
      <c r="BZI5" s="88"/>
      <c r="BZJ5" s="88"/>
      <c r="BZK5" s="88"/>
      <c r="BZL5" s="88"/>
      <c r="BZM5" s="88"/>
      <c r="BZN5" s="88"/>
      <c r="BZO5" s="88"/>
      <c r="BZP5" s="88"/>
      <c r="BZQ5" s="88"/>
      <c r="BZR5" s="88"/>
      <c r="BZS5" s="88"/>
      <c r="BZT5" s="88"/>
      <c r="BZU5" s="88"/>
      <c r="BZV5" s="88"/>
      <c r="BZW5" s="88"/>
      <c r="BZX5" s="88"/>
      <c r="BZY5" s="88"/>
      <c r="BZZ5" s="88"/>
      <c r="CAA5" s="88"/>
      <c r="CAB5" s="88"/>
      <c r="CAC5" s="88"/>
      <c r="CAD5" s="88"/>
      <c r="CAE5" s="88"/>
      <c r="CAF5" s="88"/>
      <c r="CAG5" s="88"/>
      <c r="CAH5" s="88"/>
      <c r="CAI5" s="88"/>
      <c r="CAJ5" s="88"/>
      <c r="CAK5" s="88"/>
      <c r="CAL5" s="88"/>
      <c r="CAM5" s="88"/>
      <c r="CAN5" s="88"/>
      <c r="CAO5" s="88"/>
      <c r="CAP5" s="88"/>
      <c r="CAQ5" s="88"/>
      <c r="CAR5" s="88"/>
      <c r="CAS5" s="88"/>
      <c r="CAT5" s="88"/>
      <c r="CAU5" s="88"/>
      <c r="CAV5" s="88"/>
      <c r="CAW5" s="88"/>
      <c r="CAX5" s="88"/>
      <c r="CAY5" s="88"/>
      <c r="CAZ5" s="88"/>
      <c r="CBA5" s="88"/>
      <c r="CBB5" s="88"/>
      <c r="CBC5" s="88"/>
      <c r="CBD5" s="88"/>
      <c r="CBE5" s="88"/>
      <c r="CBF5" s="88"/>
      <c r="CBG5" s="88"/>
      <c r="CBH5" s="88"/>
      <c r="CBI5" s="88"/>
      <c r="CBJ5" s="88"/>
      <c r="CBK5" s="88"/>
      <c r="CBL5" s="88"/>
      <c r="CBM5" s="88"/>
      <c r="CBN5" s="88"/>
      <c r="CBO5" s="88"/>
      <c r="CBP5" s="88"/>
      <c r="CBQ5" s="88"/>
      <c r="CBR5" s="88"/>
      <c r="CBS5" s="88"/>
      <c r="CBT5" s="88"/>
      <c r="CBU5" s="88"/>
      <c r="CBV5" s="88"/>
      <c r="CBW5" s="88"/>
      <c r="CBX5" s="88"/>
      <c r="CBY5" s="88"/>
      <c r="CBZ5" s="88"/>
      <c r="CCA5" s="88"/>
      <c r="CCB5" s="88"/>
      <c r="CCC5" s="88"/>
      <c r="CCD5" s="88"/>
      <c r="CCE5" s="88"/>
      <c r="CCF5" s="88"/>
      <c r="CCG5" s="88"/>
      <c r="CCH5" s="88"/>
      <c r="CCI5" s="88"/>
      <c r="CCJ5" s="88"/>
      <c r="CCK5" s="88"/>
      <c r="CCL5" s="88"/>
      <c r="CCM5" s="88"/>
      <c r="CCN5" s="88"/>
      <c r="CCO5" s="88"/>
      <c r="CCP5" s="88"/>
      <c r="CCQ5" s="88"/>
      <c r="CCR5" s="88"/>
      <c r="CCS5" s="88"/>
      <c r="CCT5" s="88"/>
      <c r="CCU5" s="88"/>
      <c r="CCV5" s="88"/>
      <c r="CCW5" s="88"/>
      <c r="CCX5" s="88"/>
      <c r="CCY5" s="88"/>
      <c r="CCZ5" s="88"/>
      <c r="CDA5" s="88"/>
      <c r="CDB5" s="88"/>
      <c r="CDC5" s="88"/>
      <c r="CDD5" s="88"/>
      <c r="CDE5" s="88"/>
      <c r="CDF5" s="88"/>
      <c r="CDG5" s="88"/>
      <c r="CDH5" s="88"/>
      <c r="CDI5" s="88"/>
      <c r="CDJ5" s="88"/>
      <c r="CDK5" s="88"/>
      <c r="CDL5" s="88"/>
      <c r="CDM5" s="88"/>
      <c r="CDN5" s="88"/>
      <c r="CDO5" s="88"/>
      <c r="CDP5" s="88"/>
      <c r="CDQ5" s="88"/>
      <c r="CDR5" s="88"/>
      <c r="CDS5" s="88"/>
      <c r="CDT5" s="88"/>
      <c r="CDU5" s="88"/>
      <c r="CDV5" s="88"/>
      <c r="CDW5" s="88"/>
      <c r="CDX5" s="88"/>
      <c r="CDY5" s="88"/>
      <c r="CDZ5" s="88"/>
      <c r="CEA5" s="88"/>
      <c r="CEB5" s="88"/>
      <c r="CEC5" s="88"/>
      <c r="CED5" s="88"/>
      <c r="CEE5" s="88"/>
      <c r="CEF5" s="88"/>
      <c r="CEG5" s="88"/>
      <c r="CEH5" s="88"/>
      <c r="CEI5" s="88"/>
      <c r="CEJ5" s="88"/>
      <c r="CEK5" s="88"/>
      <c r="CEL5" s="88"/>
      <c r="CEM5" s="88"/>
      <c r="CEN5" s="88"/>
      <c r="CEO5" s="88"/>
      <c r="CEP5" s="88"/>
      <c r="CEQ5" s="88"/>
      <c r="CER5" s="88"/>
      <c r="CES5" s="88"/>
      <c r="CET5" s="88"/>
      <c r="CEU5" s="88"/>
      <c r="CEV5" s="88"/>
      <c r="CEW5" s="88"/>
      <c r="CEX5" s="88"/>
      <c r="CEY5" s="88"/>
      <c r="CEZ5" s="88"/>
      <c r="CFA5" s="88"/>
      <c r="CFB5" s="88"/>
      <c r="CFC5" s="88"/>
      <c r="CFD5" s="88"/>
      <c r="CFE5" s="88"/>
      <c r="CFF5" s="88"/>
      <c r="CFG5" s="88"/>
      <c r="CFH5" s="88"/>
      <c r="CFI5" s="88"/>
      <c r="CFJ5" s="88"/>
      <c r="CFK5" s="88"/>
      <c r="CFL5" s="88"/>
      <c r="CFM5" s="88"/>
      <c r="CFN5" s="88"/>
      <c r="CFO5" s="88"/>
      <c r="CFP5" s="88"/>
      <c r="CFQ5" s="88"/>
      <c r="CFR5" s="88"/>
      <c r="CFS5" s="88"/>
      <c r="CFT5" s="88"/>
      <c r="CFU5" s="88"/>
      <c r="CFV5" s="88"/>
      <c r="CFW5" s="88"/>
      <c r="CFX5" s="88"/>
      <c r="CFY5" s="88"/>
      <c r="CFZ5" s="88"/>
      <c r="CGA5" s="88"/>
      <c r="CGB5" s="88"/>
      <c r="CGC5" s="88"/>
      <c r="CGD5" s="88"/>
      <c r="CGE5" s="88"/>
      <c r="CGF5" s="88"/>
      <c r="CGG5" s="88"/>
      <c r="CGH5" s="88"/>
      <c r="CGI5" s="88"/>
      <c r="CGJ5" s="88"/>
      <c r="CGK5" s="88"/>
      <c r="CGL5" s="88"/>
      <c r="CGM5" s="88"/>
      <c r="CGN5" s="88"/>
      <c r="CGO5" s="88"/>
      <c r="CGP5" s="88"/>
      <c r="CGQ5" s="88"/>
      <c r="CGR5" s="88"/>
      <c r="CGS5" s="88"/>
      <c r="CGT5" s="88"/>
      <c r="CGU5" s="88"/>
      <c r="CGV5" s="88"/>
      <c r="CGW5" s="88"/>
      <c r="CGX5" s="88"/>
      <c r="CGY5" s="88"/>
      <c r="CGZ5" s="88"/>
      <c r="CHA5" s="88"/>
      <c r="CHB5" s="88"/>
      <c r="CHC5" s="88"/>
      <c r="CHD5" s="88"/>
      <c r="CHE5" s="88"/>
      <c r="CHF5" s="88"/>
      <c r="CHG5" s="88"/>
      <c r="CHH5" s="88"/>
      <c r="CHI5" s="88"/>
      <c r="CHJ5" s="88"/>
      <c r="CHK5" s="88"/>
      <c r="CHL5" s="88"/>
      <c r="CHM5" s="88"/>
      <c r="CHN5" s="88"/>
      <c r="CHO5" s="88"/>
      <c r="CHP5" s="88"/>
      <c r="CHQ5" s="88"/>
      <c r="CHR5" s="88"/>
      <c r="CHS5" s="88"/>
      <c r="CHT5" s="88"/>
      <c r="CHU5" s="88"/>
      <c r="CHV5" s="88"/>
      <c r="CHW5" s="88"/>
      <c r="CHX5" s="88"/>
      <c r="CHY5" s="88"/>
      <c r="CHZ5" s="88"/>
      <c r="CIA5" s="88"/>
      <c r="CIB5" s="88"/>
      <c r="CIC5" s="88"/>
      <c r="CID5" s="88"/>
      <c r="CIE5" s="88"/>
      <c r="CIF5" s="88"/>
      <c r="CIG5" s="88"/>
      <c r="CIH5" s="88"/>
      <c r="CII5" s="88"/>
      <c r="CIJ5" s="88"/>
      <c r="CIK5" s="88"/>
      <c r="CIL5" s="88"/>
      <c r="CIM5" s="88"/>
      <c r="CIN5" s="88"/>
      <c r="CIO5" s="88"/>
      <c r="CIP5" s="88"/>
      <c r="CIQ5" s="88"/>
      <c r="CIR5" s="88"/>
      <c r="CIS5" s="88"/>
      <c r="CIT5" s="88"/>
      <c r="CIU5" s="88"/>
      <c r="CIV5" s="88"/>
      <c r="CIW5" s="88"/>
      <c r="CIX5" s="88"/>
      <c r="CIY5" s="88"/>
      <c r="CIZ5" s="88"/>
      <c r="CJA5" s="88"/>
      <c r="CJB5" s="88"/>
      <c r="CJC5" s="88"/>
      <c r="CJD5" s="88"/>
      <c r="CJE5" s="88"/>
      <c r="CJF5" s="88"/>
      <c r="CJG5" s="88"/>
      <c r="CJH5" s="88"/>
      <c r="CJI5" s="88"/>
      <c r="CJJ5" s="88"/>
      <c r="CJK5" s="88"/>
      <c r="CJL5" s="88"/>
      <c r="CJM5" s="88"/>
      <c r="CJN5" s="88"/>
      <c r="CJO5" s="88"/>
      <c r="CJP5" s="88"/>
      <c r="CJQ5" s="88"/>
      <c r="CJR5" s="88"/>
      <c r="CJS5" s="88"/>
      <c r="CJT5" s="88"/>
      <c r="CJU5" s="88"/>
      <c r="CJV5" s="88"/>
      <c r="CJW5" s="88"/>
      <c r="CJX5" s="88"/>
      <c r="CJY5" s="88"/>
      <c r="CJZ5" s="88"/>
      <c r="CKA5" s="88"/>
      <c r="CKB5" s="88"/>
      <c r="CKC5" s="88"/>
      <c r="CKD5" s="88"/>
      <c r="CKE5" s="88"/>
      <c r="CKF5" s="88"/>
      <c r="CKG5" s="88"/>
      <c r="CKH5" s="88"/>
      <c r="CKI5" s="88"/>
      <c r="CKJ5" s="88"/>
      <c r="CKK5" s="88"/>
      <c r="CKL5" s="88"/>
      <c r="CKM5" s="88"/>
      <c r="CKN5" s="88"/>
      <c r="CKO5" s="88"/>
      <c r="CKP5" s="88"/>
      <c r="CKQ5" s="88"/>
      <c r="CKR5" s="88"/>
      <c r="CKS5" s="88"/>
      <c r="CKT5" s="88"/>
      <c r="CKU5" s="88"/>
      <c r="CKV5" s="88"/>
      <c r="CKW5" s="88"/>
      <c r="CKX5" s="88"/>
      <c r="CKY5" s="88"/>
      <c r="CKZ5" s="88"/>
      <c r="CLA5" s="88"/>
      <c r="CLB5" s="88"/>
      <c r="CLC5" s="88"/>
      <c r="CLD5" s="88"/>
      <c r="CLE5" s="88"/>
      <c r="CLF5" s="88"/>
      <c r="CLG5" s="88"/>
      <c r="CLH5" s="88"/>
      <c r="CLI5" s="88"/>
      <c r="CLJ5" s="88"/>
      <c r="CLK5" s="88"/>
      <c r="CLL5" s="88"/>
      <c r="CLM5" s="88"/>
      <c r="CLN5" s="88"/>
      <c r="CLO5" s="88"/>
      <c r="CLP5" s="88"/>
      <c r="CLQ5" s="88"/>
      <c r="CLR5" s="88"/>
      <c r="CLS5" s="88"/>
      <c r="CLT5" s="88"/>
      <c r="CLU5" s="88"/>
      <c r="CLV5" s="88"/>
      <c r="CLW5" s="88"/>
      <c r="CLX5" s="88"/>
      <c r="CLY5" s="88"/>
      <c r="CLZ5" s="88"/>
      <c r="CMA5" s="88"/>
      <c r="CMB5" s="88"/>
      <c r="CMC5" s="88"/>
      <c r="CMD5" s="88"/>
      <c r="CME5" s="88"/>
      <c r="CMF5" s="88"/>
      <c r="CMG5" s="88"/>
      <c r="CMH5" s="88"/>
      <c r="CMI5" s="88"/>
      <c r="CMJ5" s="88"/>
      <c r="CMK5" s="88"/>
      <c r="CML5" s="88"/>
      <c r="CMM5" s="88"/>
      <c r="CMN5" s="88"/>
      <c r="CMO5" s="88"/>
      <c r="CMP5" s="88"/>
      <c r="CMQ5" s="88"/>
      <c r="CMR5" s="88"/>
      <c r="CMS5" s="88"/>
      <c r="CMT5" s="88"/>
      <c r="CMU5" s="88"/>
      <c r="CMV5" s="88"/>
      <c r="CMW5" s="88"/>
      <c r="CMX5" s="88"/>
      <c r="CMY5" s="88"/>
      <c r="CMZ5" s="88"/>
      <c r="CNA5" s="88"/>
      <c r="CNB5" s="88"/>
      <c r="CNC5" s="88"/>
      <c r="CND5" s="88"/>
      <c r="CNE5" s="88"/>
      <c r="CNF5" s="88"/>
      <c r="CNG5" s="88"/>
      <c r="CNH5" s="88"/>
      <c r="CNI5" s="88"/>
      <c r="CNJ5" s="88"/>
      <c r="CNK5" s="88"/>
      <c r="CNL5" s="88"/>
      <c r="CNM5" s="88"/>
      <c r="CNN5" s="88"/>
      <c r="CNO5" s="88"/>
      <c r="CNP5" s="88"/>
      <c r="CNQ5" s="88"/>
      <c r="CNR5" s="88"/>
      <c r="CNS5" s="88"/>
      <c r="CNT5" s="88"/>
      <c r="CNU5" s="88"/>
      <c r="CNV5" s="88"/>
      <c r="CNW5" s="88"/>
      <c r="CNX5" s="88"/>
      <c r="CNY5" s="88"/>
      <c r="CNZ5" s="88"/>
      <c r="COA5" s="88"/>
      <c r="COB5" s="88"/>
      <c r="COC5" s="88"/>
      <c r="COD5" s="88"/>
      <c r="COE5" s="88"/>
      <c r="COF5" s="88"/>
      <c r="COG5" s="88"/>
      <c r="COH5" s="88"/>
      <c r="COI5" s="88"/>
      <c r="COJ5" s="88"/>
      <c r="COK5" s="88"/>
      <c r="COL5" s="88"/>
      <c r="COM5" s="88"/>
      <c r="CON5" s="88"/>
      <c r="COO5" s="88"/>
      <c r="COP5" s="88"/>
      <c r="COQ5" s="88"/>
      <c r="COR5" s="88"/>
      <c r="COS5" s="88"/>
      <c r="COT5" s="88"/>
      <c r="COU5" s="88"/>
      <c r="COV5" s="88"/>
      <c r="COW5" s="88"/>
      <c r="COX5" s="88"/>
      <c r="COY5" s="88"/>
      <c r="COZ5" s="88"/>
      <c r="CPA5" s="88"/>
      <c r="CPB5" s="88"/>
      <c r="CPC5" s="88"/>
      <c r="CPD5" s="88"/>
      <c r="CPE5" s="88"/>
      <c r="CPF5" s="88"/>
      <c r="CPG5" s="88"/>
      <c r="CPH5" s="88"/>
      <c r="CPI5" s="88"/>
      <c r="CPJ5" s="88"/>
      <c r="CPK5" s="88"/>
      <c r="CPL5" s="88"/>
      <c r="CPM5" s="88"/>
      <c r="CPN5" s="88"/>
      <c r="CPO5" s="88"/>
      <c r="CPP5" s="88"/>
      <c r="CPQ5" s="88"/>
      <c r="CPR5" s="88"/>
      <c r="CPS5" s="88"/>
      <c r="CPT5" s="88"/>
      <c r="CPU5" s="88"/>
      <c r="CPV5" s="88"/>
      <c r="CPW5" s="88"/>
      <c r="CPX5" s="88"/>
      <c r="CPY5" s="88"/>
      <c r="CPZ5" s="88"/>
      <c r="CQA5" s="88"/>
      <c r="CQB5" s="88"/>
      <c r="CQC5" s="88"/>
      <c r="CQD5" s="88"/>
      <c r="CQE5" s="88"/>
      <c r="CQF5" s="88"/>
      <c r="CQG5" s="88"/>
      <c r="CQH5" s="88"/>
      <c r="CQI5" s="88"/>
      <c r="CQJ5" s="88"/>
      <c r="CQK5" s="88"/>
      <c r="CQL5" s="88"/>
      <c r="CQM5" s="88"/>
      <c r="CQN5" s="88"/>
      <c r="CQO5" s="88"/>
      <c r="CQP5" s="88"/>
      <c r="CQQ5" s="88"/>
      <c r="CQR5" s="88"/>
      <c r="CQS5" s="88"/>
      <c r="CQT5" s="88"/>
      <c r="CQU5" s="88"/>
      <c r="CQV5" s="88"/>
      <c r="CQW5" s="88"/>
      <c r="CQX5" s="88"/>
      <c r="CQY5" s="88"/>
      <c r="CQZ5" s="88"/>
      <c r="CRA5" s="88"/>
      <c r="CRB5" s="88"/>
      <c r="CRC5" s="88"/>
      <c r="CRD5" s="88"/>
      <c r="CRE5" s="88"/>
      <c r="CRF5" s="88"/>
      <c r="CRG5" s="88"/>
      <c r="CRH5" s="88"/>
      <c r="CRI5" s="88"/>
      <c r="CRJ5" s="88"/>
      <c r="CRK5" s="88"/>
      <c r="CRL5" s="88"/>
      <c r="CRM5" s="88"/>
      <c r="CRN5" s="88"/>
      <c r="CRO5" s="88"/>
      <c r="CRP5" s="88"/>
      <c r="CRQ5" s="88"/>
      <c r="CRR5" s="88"/>
      <c r="CRS5" s="88"/>
      <c r="CRT5" s="88"/>
      <c r="CRU5" s="88"/>
      <c r="CRV5" s="88"/>
      <c r="CRW5" s="88"/>
      <c r="CRX5" s="88"/>
      <c r="CRY5" s="88"/>
      <c r="CRZ5" s="88"/>
      <c r="CSA5" s="88"/>
      <c r="CSB5" s="88"/>
      <c r="CSC5" s="88"/>
      <c r="CSD5" s="88"/>
      <c r="CSE5" s="88"/>
      <c r="CSF5" s="88"/>
      <c r="CSG5" s="88"/>
      <c r="CSH5" s="88"/>
      <c r="CSI5" s="88"/>
      <c r="CSJ5" s="88"/>
      <c r="CSK5" s="88"/>
      <c r="CSL5" s="88"/>
      <c r="CSM5" s="88"/>
      <c r="CSN5" s="88"/>
      <c r="CSO5" s="88"/>
      <c r="CSP5" s="88"/>
      <c r="CSQ5" s="88"/>
      <c r="CSR5" s="88"/>
      <c r="CSS5" s="88"/>
      <c r="CST5" s="88"/>
      <c r="CSU5" s="88"/>
      <c r="CSV5" s="88"/>
      <c r="CSW5" s="88"/>
      <c r="CSX5" s="88"/>
      <c r="CSY5" s="88"/>
      <c r="CSZ5" s="88"/>
      <c r="CTA5" s="88"/>
      <c r="CTB5" s="88"/>
      <c r="CTC5" s="88"/>
      <c r="CTD5" s="88"/>
      <c r="CTE5" s="88"/>
      <c r="CTF5" s="88"/>
      <c r="CTG5" s="88"/>
      <c r="CTH5" s="88"/>
      <c r="CTI5" s="88"/>
      <c r="CTJ5" s="88"/>
      <c r="CTK5" s="88"/>
      <c r="CTL5" s="88"/>
      <c r="CTM5" s="88"/>
      <c r="CTN5" s="88"/>
      <c r="CTO5" s="88"/>
      <c r="CTP5" s="88"/>
      <c r="CTQ5" s="88"/>
      <c r="CTR5" s="88"/>
      <c r="CTS5" s="88"/>
      <c r="CTT5" s="88"/>
      <c r="CTU5" s="88"/>
      <c r="CTV5" s="88"/>
      <c r="CTW5" s="88"/>
      <c r="CTX5" s="88"/>
      <c r="CTY5" s="88"/>
      <c r="CTZ5" s="88"/>
      <c r="CUA5" s="88"/>
      <c r="CUB5" s="88"/>
      <c r="CUC5" s="88"/>
      <c r="CUD5" s="88"/>
      <c r="CUE5" s="88"/>
      <c r="CUF5" s="88"/>
      <c r="CUG5" s="88"/>
      <c r="CUH5" s="88"/>
      <c r="CUI5" s="88"/>
      <c r="CUJ5" s="88"/>
      <c r="CUK5" s="88"/>
      <c r="CUL5" s="88"/>
      <c r="CUM5" s="88"/>
      <c r="CUN5" s="88"/>
      <c r="CUO5" s="88"/>
      <c r="CUP5" s="88"/>
      <c r="CUQ5" s="88"/>
      <c r="CUR5" s="88"/>
      <c r="CUS5" s="88"/>
      <c r="CUT5" s="88"/>
      <c r="CUU5" s="88"/>
      <c r="CUV5" s="88"/>
      <c r="CUW5" s="88"/>
      <c r="CUX5" s="88"/>
      <c r="CUY5" s="88"/>
      <c r="CUZ5" s="88"/>
      <c r="CVA5" s="88"/>
      <c r="CVB5" s="88"/>
      <c r="CVC5" s="88"/>
      <c r="CVD5" s="88"/>
      <c r="CVE5" s="88"/>
      <c r="CVF5" s="88"/>
      <c r="CVG5" s="88"/>
      <c r="CVH5" s="88"/>
      <c r="CVI5" s="88"/>
      <c r="CVJ5" s="88"/>
      <c r="CVK5" s="88"/>
      <c r="CVL5" s="88"/>
      <c r="CVM5" s="88"/>
      <c r="CVN5" s="88"/>
      <c r="CVO5" s="88"/>
      <c r="CVP5" s="88"/>
      <c r="CVQ5" s="88"/>
      <c r="CVR5" s="88"/>
      <c r="CVS5" s="88"/>
      <c r="CVT5" s="88"/>
      <c r="CVU5" s="88"/>
      <c r="CVV5" s="88"/>
      <c r="CVW5" s="88"/>
      <c r="CVX5" s="88"/>
      <c r="CVY5" s="88"/>
      <c r="CVZ5" s="88"/>
      <c r="CWA5" s="88"/>
      <c r="CWB5" s="88"/>
      <c r="CWC5" s="88"/>
      <c r="CWD5" s="88"/>
      <c r="CWE5" s="88"/>
      <c r="CWF5" s="88"/>
      <c r="CWG5" s="88"/>
      <c r="CWH5" s="88"/>
      <c r="CWI5" s="88"/>
      <c r="CWJ5" s="88"/>
      <c r="CWK5" s="88"/>
      <c r="CWL5" s="88"/>
      <c r="CWM5" s="88"/>
      <c r="CWN5" s="88"/>
      <c r="CWO5" s="88"/>
      <c r="CWP5" s="88"/>
      <c r="CWQ5" s="88"/>
      <c r="CWR5" s="88"/>
      <c r="CWS5" s="88"/>
      <c r="CWT5" s="88"/>
      <c r="CWU5" s="88"/>
      <c r="CWV5" s="88"/>
      <c r="CWW5" s="88"/>
      <c r="CWX5" s="88"/>
      <c r="CWY5" s="88"/>
      <c r="CWZ5" s="88"/>
      <c r="CXA5" s="88"/>
      <c r="CXB5" s="88"/>
      <c r="CXC5" s="88"/>
      <c r="CXD5" s="88"/>
      <c r="CXE5" s="88"/>
      <c r="CXF5" s="88"/>
      <c r="CXG5" s="88"/>
      <c r="CXH5" s="88"/>
      <c r="CXI5" s="88"/>
      <c r="CXJ5" s="88"/>
      <c r="CXK5" s="88"/>
      <c r="CXL5" s="88"/>
      <c r="CXM5" s="88"/>
      <c r="CXN5" s="88"/>
      <c r="CXO5" s="88"/>
      <c r="CXP5" s="88"/>
      <c r="CXQ5" s="88"/>
      <c r="CXR5" s="88"/>
      <c r="CXS5" s="88"/>
      <c r="CXT5" s="88"/>
      <c r="CXU5" s="88"/>
      <c r="CXV5" s="88"/>
      <c r="CXW5" s="88"/>
      <c r="CXX5" s="88"/>
      <c r="CXY5" s="88"/>
      <c r="CXZ5" s="88"/>
      <c r="CYA5" s="88"/>
      <c r="CYB5" s="88"/>
      <c r="CYC5" s="88"/>
      <c r="CYD5" s="88"/>
      <c r="CYE5" s="88"/>
      <c r="CYF5" s="88"/>
      <c r="CYG5" s="88"/>
      <c r="CYH5" s="88"/>
      <c r="CYI5" s="88"/>
      <c r="CYJ5" s="88"/>
      <c r="CYK5" s="88"/>
      <c r="CYL5" s="88"/>
      <c r="CYM5" s="88"/>
      <c r="CYN5" s="88"/>
      <c r="CYO5" s="88"/>
      <c r="CYP5" s="88"/>
      <c r="CYQ5" s="88"/>
      <c r="CYR5" s="88"/>
      <c r="CYS5" s="88"/>
      <c r="CYT5" s="88"/>
      <c r="CYU5" s="88"/>
      <c r="CYV5" s="88"/>
      <c r="CYW5" s="88"/>
      <c r="CYX5" s="88"/>
      <c r="CYY5" s="88"/>
      <c r="CYZ5" s="88"/>
      <c r="CZA5" s="88"/>
      <c r="CZB5" s="88"/>
      <c r="CZC5" s="88"/>
      <c r="CZD5" s="88"/>
      <c r="CZE5" s="88"/>
      <c r="CZF5" s="88"/>
      <c r="CZG5" s="88"/>
      <c r="CZH5" s="88"/>
      <c r="CZI5" s="88"/>
      <c r="CZJ5" s="88"/>
      <c r="CZK5" s="88"/>
      <c r="CZL5" s="88"/>
      <c r="CZM5" s="88"/>
      <c r="CZN5" s="88"/>
      <c r="CZO5" s="88"/>
      <c r="CZP5" s="88"/>
      <c r="CZQ5" s="88"/>
      <c r="CZR5" s="88"/>
      <c r="CZS5" s="88"/>
      <c r="CZT5" s="88"/>
      <c r="CZU5" s="88"/>
      <c r="CZV5" s="88"/>
      <c r="CZW5" s="88"/>
      <c r="CZX5" s="88"/>
      <c r="CZY5" s="88"/>
      <c r="CZZ5" s="88"/>
      <c r="DAA5" s="88"/>
      <c r="DAB5" s="88"/>
      <c r="DAC5" s="88"/>
      <c r="DAD5" s="88"/>
      <c r="DAE5" s="88"/>
      <c r="DAF5" s="88"/>
      <c r="DAG5" s="88"/>
      <c r="DAH5" s="88"/>
      <c r="DAI5" s="88"/>
      <c r="DAJ5" s="88"/>
      <c r="DAK5" s="88"/>
      <c r="DAL5" s="88"/>
      <c r="DAM5" s="88"/>
      <c r="DAN5" s="88"/>
      <c r="DAO5" s="88"/>
      <c r="DAP5" s="88"/>
      <c r="DAQ5" s="88"/>
      <c r="DAR5" s="88"/>
      <c r="DAS5" s="88"/>
      <c r="DAT5" s="88"/>
      <c r="DAU5" s="88"/>
      <c r="DAV5" s="88"/>
      <c r="DAW5" s="88"/>
      <c r="DAX5" s="88"/>
      <c r="DAY5" s="88"/>
      <c r="DAZ5" s="88"/>
      <c r="DBA5" s="88"/>
      <c r="DBB5" s="88"/>
      <c r="DBC5" s="88"/>
      <c r="DBD5" s="88"/>
      <c r="DBE5" s="88"/>
      <c r="DBF5" s="88"/>
      <c r="DBG5" s="88"/>
      <c r="DBH5" s="88"/>
      <c r="DBI5" s="88"/>
      <c r="DBJ5" s="88"/>
      <c r="DBK5" s="88"/>
      <c r="DBL5" s="88"/>
      <c r="DBM5" s="88"/>
      <c r="DBN5" s="88"/>
      <c r="DBO5" s="88"/>
      <c r="DBP5" s="88"/>
      <c r="DBQ5" s="88"/>
      <c r="DBR5" s="88"/>
      <c r="DBS5" s="88"/>
      <c r="DBT5" s="88"/>
      <c r="DBU5" s="88"/>
      <c r="DBV5" s="88"/>
      <c r="DBW5" s="88"/>
      <c r="DBX5" s="88"/>
      <c r="DBY5" s="88"/>
      <c r="DBZ5" s="88"/>
      <c r="DCA5" s="88"/>
      <c r="DCB5" s="88"/>
      <c r="DCC5" s="88"/>
      <c r="DCD5" s="88"/>
      <c r="DCE5" s="88"/>
      <c r="DCF5" s="88"/>
      <c r="DCG5" s="88"/>
      <c r="DCH5" s="88"/>
      <c r="DCI5" s="88"/>
      <c r="DCJ5" s="88"/>
      <c r="DCK5" s="88"/>
      <c r="DCL5" s="88"/>
      <c r="DCM5" s="88"/>
      <c r="DCN5" s="88"/>
      <c r="DCO5" s="88"/>
      <c r="DCP5" s="88"/>
      <c r="DCQ5" s="88"/>
      <c r="DCR5" s="88"/>
      <c r="DCS5" s="88"/>
      <c r="DCT5" s="88"/>
      <c r="DCU5" s="88"/>
      <c r="DCV5" s="88"/>
      <c r="DCW5" s="88"/>
      <c r="DCX5" s="88"/>
      <c r="DCY5" s="88"/>
      <c r="DCZ5" s="88"/>
      <c r="DDA5" s="88"/>
      <c r="DDB5" s="88"/>
      <c r="DDC5" s="88"/>
      <c r="DDD5" s="88"/>
      <c r="DDE5" s="88"/>
      <c r="DDF5" s="88"/>
      <c r="DDG5" s="88"/>
      <c r="DDH5" s="88"/>
      <c r="DDI5" s="88"/>
      <c r="DDJ5" s="88"/>
      <c r="DDK5" s="88"/>
      <c r="DDL5" s="88"/>
      <c r="DDM5" s="88"/>
      <c r="DDN5" s="88"/>
      <c r="DDO5" s="88"/>
      <c r="DDP5" s="88"/>
      <c r="DDQ5" s="88"/>
      <c r="DDR5" s="88"/>
      <c r="DDS5" s="88"/>
      <c r="DDT5" s="88"/>
      <c r="DDU5" s="88"/>
      <c r="DDV5" s="88"/>
      <c r="DDW5" s="88"/>
      <c r="DDX5" s="88"/>
      <c r="DDY5" s="88"/>
      <c r="DDZ5" s="88"/>
      <c r="DEA5" s="88"/>
      <c r="DEB5" s="88"/>
      <c r="DEC5" s="88"/>
      <c r="DED5" s="88"/>
      <c r="DEE5" s="88"/>
      <c r="DEF5" s="88"/>
      <c r="DEG5" s="88"/>
      <c r="DEH5" s="88"/>
      <c r="DEI5" s="88"/>
      <c r="DEJ5" s="88"/>
      <c r="DEK5" s="88"/>
      <c r="DEL5" s="88"/>
      <c r="DEM5" s="88"/>
      <c r="DEN5" s="88"/>
      <c r="DEO5" s="88"/>
      <c r="DEP5" s="88"/>
      <c r="DEQ5" s="88"/>
      <c r="DER5" s="88"/>
      <c r="DES5" s="88"/>
      <c r="DET5" s="88"/>
      <c r="DEU5" s="88"/>
      <c r="DEV5" s="88"/>
      <c r="DEW5" s="88"/>
      <c r="DEX5" s="88"/>
      <c r="DEY5" s="88"/>
      <c r="DEZ5" s="88"/>
      <c r="DFA5" s="88"/>
      <c r="DFB5" s="88"/>
      <c r="DFC5" s="88"/>
      <c r="DFD5" s="88"/>
      <c r="DFE5" s="88"/>
      <c r="DFF5" s="88"/>
      <c r="DFG5" s="88"/>
      <c r="DFH5" s="88"/>
      <c r="DFI5" s="88"/>
      <c r="DFJ5" s="88"/>
      <c r="DFK5" s="88"/>
      <c r="DFL5" s="88"/>
      <c r="DFM5" s="88"/>
      <c r="DFN5" s="88"/>
      <c r="DFO5" s="88"/>
      <c r="DFP5" s="88"/>
      <c r="DFQ5" s="88"/>
      <c r="DFR5" s="88"/>
      <c r="DFS5" s="88"/>
      <c r="DFT5" s="88"/>
      <c r="DFU5" s="88"/>
      <c r="DFV5" s="88"/>
      <c r="DFW5" s="88"/>
      <c r="DFX5" s="88"/>
      <c r="DFY5" s="88"/>
      <c r="DFZ5" s="88"/>
      <c r="DGA5" s="88"/>
      <c r="DGB5" s="88"/>
      <c r="DGC5" s="88"/>
      <c r="DGD5" s="88"/>
      <c r="DGE5" s="88"/>
      <c r="DGF5" s="88"/>
      <c r="DGG5" s="88"/>
      <c r="DGH5" s="88"/>
      <c r="DGI5" s="88"/>
      <c r="DGJ5" s="88"/>
      <c r="DGK5" s="88"/>
      <c r="DGL5" s="88"/>
      <c r="DGM5" s="88"/>
      <c r="DGN5" s="88"/>
      <c r="DGO5" s="88"/>
      <c r="DGP5" s="88"/>
      <c r="DGQ5" s="88"/>
      <c r="DGR5" s="88"/>
      <c r="DGS5" s="88"/>
      <c r="DGT5" s="88"/>
      <c r="DGU5" s="88"/>
      <c r="DGV5" s="88"/>
      <c r="DGW5" s="88"/>
      <c r="DGX5" s="88"/>
      <c r="DGY5" s="88"/>
      <c r="DGZ5" s="88"/>
      <c r="DHA5" s="88"/>
      <c r="DHB5" s="88"/>
      <c r="DHC5" s="88"/>
      <c r="DHD5" s="88"/>
      <c r="DHE5" s="88"/>
      <c r="DHF5" s="88"/>
      <c r="DHG5" s="88"/>
      <c r="DHH5" s="88"/>
      <c r="DHI5" s="88"/>
      <c r="DHJ5" s="88"/>
      <c r="DHK5" s="88"/>
      <c r="DHL5" s="88"/>
      <c r="DHM5" s="88"/>
      <c r="DHN5" s="88"/>
      <c r="DHO5" s="88"/>
      <c r="DHP5" s="88"/>
      <c r="DHQ5" s="88"/>
      <c r="DHR5" s="88"/>
      <c r="DHS5" s="88"/>
      <c r="DHT5" s="88"/>
      <c r="DHU5" s="88"/>
      <c r="DHV5" s="88"/>
      <c r="DHW5" s="88"/>
      <c r="DHX5" s="88"/>
      <c r="DHY5" s="88"/>
      <c r="DHZ5" s="88"/>
      <c r="DIA5" s="88"/>
      <c r="DIB5" s="88"/>
      <c r="DIC5" s="88"/>
      <c r="DID5" s="88"/>
      <c r="DIE5" s="88"/>
      <c r="DIF5" s="88"/>
      <c r="DIG5" s="88"/>
      <c r="DIH5" s="88"/>
      <c r="DII5" s="88"/>
      <c r="DIJ5" s="88"/>
      <c r="DIK5" s="88"/>
      <c r="DIL5" s="88"/>
      <c r="DIM5" s="88"/>
      <c r="DIN5" s="88"/>
      <c r="DIO5" s="88"/>
      <c r="DIP5" s="88"/>
      <c r="DIQ5" s="88"/>
      <c r="DIR5" s="88"/>
      <c r="DIS5" s="88"/>
      <c r="DIT5" s="88"/>
      <c r="DIU5" s="88"/>
      <c r="DIV5" s="88"/>
      <c r="DIW5" s="88"/>
      <c r="DIX5" s="88"/>
      <c r="DIY5" s="88"/>
      <c r="DIZ5" s="88"/>
      <c r="DJA5" s="88"/>
      <c r="DJB5" s="88"/>
      <c r="DJC5" s="88"/>
      <c r="DJD5" s="88"/>
      <c r="DJE5" s="88"/>
      <c r="DJF5" s="88"/>
      <c r="DJG5" s="88"/>
      <c r="DJH5" s="88"/>
      <c r="DJI5" s="88"/>
      <c r="DJJ5" s="88"/>
      <c r="DJK5" s="88"/>
      <c r="DJL5" s="88"/>
      <c r="DJM5" s="88"/>
      <c r="DJN5" s="88"/>
      <c r="DJO5" s="88"/>
      <c r="DJP5" s="88"/>
      <c r="DJQ5" s="88"/>
      <c r="DJR5" s="88"/>
      <c r="DJS5" s="88"/>
      <c r="DJT5" s="88"/>
      <c r="DJU5" s="88"/>
      <c r="DJV5" s="88"/>
      <c r="DJW5" s="88"/>
      <c r="DJX5" s="88"/>
      <c r="DJY5" s="88"/>
      <c r="DJZ5" s="88"/>
      <c r="DKA5" s="88"/>
      <c r="DKB5" s="88"/>
      <c r="DKC5" s="88"/>
      <c r="DKD5" s="88"/>
      <c r="DKE5" s="88"/>
      <c r="DKF5" s="88"/>
      <c r="DKG5" s="88"/>
      <c r="DKH5" s="88"/>
      <c r="DKI5" s="88"/>
      <c r="DKJ5" s="88"/>
      <c r="DKK5" s="88"/>
      <c r="DKL5" s="88"/>
      <c r="DKM5" s="88"/>
      <c r="DKN5" s="88"/>
      <c r="DKO5" s="88"/>
      <c r="DKP5" s="88"/>
      <c r="DKQ5" s="88"/>
      <c r="DKR5" s="88"/>
      <c r="DKS5" s="88"/>
      <c r="DKT5" s="88"/>
      <c r="DKU5" s="88"/>
      <c r="DKV5" s="88"/>
      <c r="DKW5" s="88"/>
      <c r="DKX5" s="88"/>
      <c r="DKY5" s="88"/>
      <c r="DKZ5" s="88"/>
      <c r="DLA5" s="88"/>
      <c r="DLB5" s="88"/>
      <c r="DLC5" s="88"/>
      <c r="DLD5" s="88"/>
      <c r="DLE5" s="88"/>
      <c r="DLF5" s="88"/>
      <c r="DLG5" s="88"/>
      <c r="DLH5" s="88"/>
      <c r="DLI5" s="88"/>
      <c r="DLJ5" s="88"/>
      <c r="DLK5" s="88"/>
      <c r="DLL5" s="88"/>
      <c r="DLM5" s="88"/>
      <c r="DLN5" s="88"/>
      <c r="DLO5" s="88"/>
      <c r="DLP5" s="88"/>
      <c r="DLQ5" s="88"/>
      <c r="DLR5" s="88"/>
      <c r="DLS5" s="88"/>
      <c r="DLT5" s="88"/>
      <c r="DLU5" s="88"/>
      <c r="DLV5" s="88"/>
      <c r="DLW5" s="88"/>
      <c r="DLX5" s="88"/>
      <c r="DLY5" s="88"/>
      <c r="DLZ5" s="88"/>
      <c r="DMA5" s="88"/>
      <c r="DMB5" s="88"/>
      <c r="DMC5" s="88"/>
      <c r="DMD5" s="88"/>
      <c r="DME5" s="88"/>
      <c r="DMF5" s="88"/>
      <c r="DMG5" s="88"/>
      <c r="DMH5" s="88"/>
      <c r="DMI5" s="88"/>
      <c r="DMJ5" s="88"/>
      <c r="DMK5" s="88"/>
      <c r="DML5" s="88"/>
      <c r="DMM5" s="88"/>
      <c r="DMN5" s="88"/>
      <c r="DMO5" s="88"/>
      <c r="DMP5" s="88"/>
      <c r="DMQ5" s="88"/>
      <c r="DMR5" s="88"/>
      <c r="DMS5" s="88"/>
      <c r="DMT5" s="88"/>
      <c r="DMU5" s="88"/>
      <c r="DMV5" s="88"/>
      <c r="DMW5" s="88"/>
      <c r="DMX5" s="88"/>
      <c r="DMY5" s="88"/>
      <c r="DMZ5" s="88"/>
      <c r="DNA5" s="88"/>
      <c r="DNB5" s="88"/>
      <c r="DNC5" s="88"/>
      <c r="DND5" s="88"/>
      <c r="DNE5" s="88"/>
      <c r="DNF5" s="88"/>
      <c r="DNG5" s="88"/>
      <c r="DNH5" s="88"/>
      <c r="DNI5" s="88"/>
      <c r="DNJ5" s="88"/>
      <c r="DNK5" s="88"/>
      <c r="DNL5" s="88"/>
      <c r="DNM5" s="88"/>
      <c r="DNN5" s="88"/>
      <c r="DNO5" s="88"/>
      <c r="DNP5" s="88"/>
      <c r="DNQ5" s="88"/>
      <c r="DNR5" s="88"/>
      <c r="DNS5" s="88"/>
      <c r="DNT5" s="88"/>
      <c r="DNU5" s="88"/>
      <c r="DNV5" s="88"/>
      <c r="DNW5" s="88"/>
      <c r="DNX5" s="88"/>
      <c r="DNY5" s="88"/>
      <c r="DNZ5" s="88"/>
      <c r="DOA5" s="88"/>
      <c r="DOB5" s="88"/>
      <c r="DOC5" s="88"/>
      <c r="DOD5" s="88"/>
      <c r="DOE5" s="88"/>
      <c r="DOF5" s="88"/>
      <c r="DOG5" s="88"/>
      <c r="DOH5" s="88"/>
      <c r="DOI5" s="88"/>
      <c r="DOJ5" s="88"/>
      <c r="DOK5" s="88"/>
      <c r="DOL5" s="88"/>
      <c r="DOM5" s="88"/>
      <c r="DON5" s="88"/>
      <c r="DOO5" s="88"/>
      <c r="DOP5" s="88"/>
      <c r="DOQ5" s="88"/>
      <c r="DOR5" s="88"/>
      <c r="DOS5" s="88"/>
      <c r="DOT5" s="88"/>
      <c r="DOU5" s="88"/>
      <c r="DOV5" s="88"/>
      <c r="DOW5" s="88"/>
      <c r="DOX5" s="88"/>
      <c r="DOY5" s="88"/>
      <c r="DOZ5" s="88"/>
      <c r="DPA5" s="88"/>
      <c r="DPB5" s="88"/>
      <c r="DPC5" s="88"/>
      <c r="DPD5" s="88"/>
      <c r="DPE5" s="88"/>
      <c r="DPF5" s="88"/>
      <c r="DPG5" s="88"/>
      <c r="DPH5" s="88"/>
      <c r="DPI5" s="88"/>
      <c r="DPJ5" s="88"/>
      <c r="DPK5" s="88"/>
      <c r="DPL5" s="88"/>
      <c r="DPM5" s="88"/>
      <c r="DPN5" s="88"/>
      <c r="DPO5" s="88"/>
      <c r="DPP5" s="88"/>
      <c r="DPQ5" s="88"/>
      <c r="DPR5" s="88"/>
      <c r="DPS5" s="88"/>
      <c r="DPT5" s="88"/>
      <c r="DPU5" s="88"/>
      <c r="DPV5" s="88"/>
      <c r="DPW5" s="88"/>
      <c r="DPX5" s="88"/>
      <c r="DPY5" s="88"/>
      <c r="DPZ5" s="88"/>
      <c r="DQA5" s="88"/>
      <c r="DQB5" s="88"/>
      <c r="DQC5" s="88"/>
      <c r="DQD5" s="88"/>
      <c r="DQE5" s="88"/>
      <c r="DQF5" s="88"/>
      <c r="DQG5" s="88"/>
      <c r="DQH5" s="88"/>
      <c r="DQI5" s="88"/>
      <c r="DQJ5" s="88"/>
      <c r="DQK5" s="88"/>
      <c r="DQL5" s="88"/>
      <c r="DQM5" s="88"/>
      <c r="DQN5" s="88"/>
      <c r="DQO5" s="88"/>
      <c r="DQP5" s="88"/>
      <c r="DQQ5" s="88"/>
      <c r="DQR5" s="88"/>
      <c r="DQS5" s="88"/>
      <c r="DQT5" s="88"/>
      <c r="DQU5" s="88"/>
      <c r="DQV5" s="88"/>
      <c r="DQW5" s="88"/>
      <c r="DQX5" s="88"/>
      <c r="DQY5" s="88"/>
      <c r="DQZ5" s="88"/>
      <c r="DRA5" s="88"/>
      <c r="DRB5" s="88"/>
      <c r="DRC5" s="88"/>
      <c r="DRD5" s="88"/>
      <c r="DRE5" s="88"/>
      <c r="DRF5" s="88"/>
      <c r="DRG5" s="88"/>
      <c r="DRH5" s="88"/>
      <c r="DRI5" s="88"/>
      <c r="DRJ5" s="88"/>
      <c r="DRK5" s="88"/>
      <c r="DRL5" s="88"/>
      <c r="DRM5" s="88"/>
      <c r="DRN5" s="88"/>
      <c r="DRO5" s="88"/>
      <c r="DRP5" s="88"/>
      <c r="DRQ5" s="88"/>
      <c r="DRR5" s="88"/>
      <c r="DRS5" s="88"/>
      <c r="DRT5" s="88"/>
      <c r="DRU5" s="88"/>
      <c r="DRV5" s="88"/>
      <c r="DRW5" s="88"/>
      <c r="DRX5" s="88"/>
      <c r="DRY5" s="88"/>
      <c r="DRZ5" s="88"/>
      <c r="DSA5" s="88"/>
      <c r="DSB5" s="88"/>
      <c r="DSC5" s="88"/>
      <c r="DSD5" s="88"/>
      <c r="DSE5" s="88"/>
      <c r="DSF5" s="88"/>
      <c r="DSG5" s="88"/>
      <c r="DSH5" s="88"/>
      <c r="DSI5" s="88"/>
      <c r="DSJ5" s="88"/>
      <c r="DSK5" s="88"/>
      <c r="DSL5" s="88"/>
      <c r="DSM5" s="88"/>
      <c r="DSN5" s="88"/>
      <c r="DSO5" s="88"/>
      <c r="DSP5" s="88"/>
      <c r="DSQ5" s="88"/>
      <c r="DSR5" s="88"/>
      <c r="DSS5" s="88"/>
      <c r="DST5" s="88"/>
      <c r="DSU5" s="88"/>
      <c r="DSV5" s="88"/>
      <c r="DSW5" s="88"/>
      <c r="DSX5" s="88"/>
      <c r="DSY5" s="88"/>
      <c r="DSZ5" s="88"/>
      <c r="DTA5" s="88"/>
      <c r="DTB5" s="88"/>
      <c r="DTC5" s="88"/>
      <c r="DTD5" s="88"/>
      <c r="DTE5" s="88"/>
      <c r="DTF5" s="88"/>
      <c r="DTG5" s="88"/>
      <c r="DTH5" s="88"/>
      <c r="DTI5" s="88"/>
      <c r="DTJ5" s="88"/>
      <c r="DTK5" s="88"/>
      <c r="DTL5" s="88"/>
      <c r="DTM5" s="88"/>
      <c r="DTN5" s="88"/>
      <c r="DTO5" s="88"/>
      <c r="DTP5" s="88"/>
      <c r="DTQ5" s="88"/>
      <c r="DTR5" s="88"/>
      <c r="DTS5" s="88"/>
      <c r="DTT5" s="88"/>
      <c r="DTU5" s="88"/>
      <c r="DTV5" s="88"/>
      <c r="DTW5" s="88"/>
      <c r="DTX5" s="88"/>
      <c r="DTY5" s="88"/>
      <c r="DTZ5" s="88"/>
      <c r="DUA5" s="88"/>
      <c r="DUB5" s="88"/>
      <c r="DUC5" s="88"/>
      <c r="DUD5" s="88"/>
      <c r="DUE5" s="88"/>
      <c r="DUF5" s="88"/>
      <c r="DUG5" s="88"/>
      <c r="DUH5" s="88"/>
      <c r="DUI5" s="88"/>
      <c r="DUJ5" s="88"/>
      <c r="DUK5" s="88"/>
      <c r="DUL5" s="88"/>
      <c r="DUM5" s="88"/>
      <c r="DUN5" s="88"/>
      <c r="DUO5" s="88"/>
      <c r="DUP5" s="88"/>
      <c r="DUQ5" s="88"/>
      <c r="DUR5" s="88"/>
      <c r="DUS5" s="88"/>
      <c r="DUT5" s="88"/>
      <c r="DUU5" s="88"/>
      <c r="DUV5" s="88"/>
      <c r="DUW5" s="88"/>
      <c r="DUX5" s="88"/>
      <c r="DUY5" s="88"/>
      <c r="DUZ5" s="88"/>
      <c r="DVA5" s="88"/>
      <c r="DVB5" s="88"/>
      <c r="DVC5" s="88"/>
      <c r="DVD5" s="88"/>
      <c r="DVE5" s="88"/>
      <c r="DVF5" s="88"/>
      <c r="DVG5" s="88"/>
      <c r="DVH5" s="88"/>
      <c r="DVI5" s="88"/>
      <c r="DVJ5" s="88"/>
      <c r="DVK5" s="88"/>
      <c r="DVL5" s="88"/>
      <c r="DVM5" s="88"/>
      <c r="DVN5" s="88"/>
      <c r="DVO5" s="88"/>
      <c r="DVP5" s="88"/>
      <c r="DVQ5" s="88"/>
      <c r="DVR5" s="88"/>
      <c r="DVS5" s="88"/>
      <c r="DVT5" s="88"/>
      <c r="DVU5" s="88"/>
      <c r="DVV5" s="88"/>
      <c r="DVW5" s="88"/>
      <c r="DVX5" s="88"/>
      <c r="DVY5" s="88"/>
      <c r="DVZ5" s="88"/>
      <c r="DWA5" s="88"/>
      <c r="DWB5" s="88"/>
      <c r="DWC5" s="88"/>
      <c r="DWD5" s="88"/>
      <c r="DWE5" s="88"/>
      <c r="DWF5" s="88"/>
      <c r="DWG5" s="88"/>
      <c r="DWH5" s="88"/>
      <c r="DWI5" s="88"/>
      <c r="DWJ5" s="88"/>
      <c r="DWK5" s="88"/>
      <c r="DWL5" s="88"/>
      <c r="DWM5" s="88"/>
      <c r="DWN5" s="88"/>
      <c r="DWO5" s="88"/>
      <c r="DWP5" s="88"/>
      <c r="DWQ5" s="88"/>
      <c r="DWR5" s="88"/>
      <c r="DWS5" s="88"/>
      <c r="DWT5" s="88"/>
      <c r="DWU5" s="88"/>
      <c r="DWV5" s="88"/>
      <c r="DWW5" s="88"/>
      <c r="DWX5" s="88"/>
      <c r="DWY5" s="88"/>
      <c r="DWZ5" s="88"/>
      <c r="DXA5" s="88"/>
      <c r="DXB5" s="88"/>
      <c r="DXC5" s="88"/>
      <c r="DXD5" s="88"/>
      <c r="DXE5" s="88"/>
      <c r="DXF5" s="88"/>
      <c r="DXG5" s="88"/>
      <c r="DXH5" s="88"/>
      <c r="DXI5" s="88"/>
      <c r="DXJ5" s="88"/>
      <c r="DXK5" s="88"/>
      <c r="DXL5" s="88"/>
      <c r="DXM5" s="88"/>
      <c r="DXN5" s="88"/>
      <c r="DXO5" s="88"/>
      <c r="DXP5" s="88"/>
      <c r="DXQ5" s="88"/>
      <c r="DXR5" s="88"/>
      <c r="DXS5" s="88"/>
      <c r="DXT5" s="88"/>
      <c r="DXU5" s="88"/>
      <c r="DXV5" s="88"/>
      <c r="DXW5" s="88"/>
      <c r="DXX5" s="88"/>
      <c r="DXY5" s="88"/>
      <c r="DXZ5" s="88"/>
      <c r="DYA5" s="88"/>
      <c r="DYB5" s="88"/>
      <c r="DYC5" s="88"/>
      <c r="DYD5" s="88"/>
      <c r="DYE5" s="88"/>
      <c r="DYF5" s="88"/>
      <c r="DYG5" s="88"/>
      <c r="DYH5" s="88"/>
      <c r="DYI5" s="88"/>
      <c r="DYJ5" s="88"/>
      <c r="DYK5" s="88"/>
      <c r="DYL5" s="88"/>
      <c r="DYM5" s="88"/>
      <c r="DYN5" s="88"/>
      <c r="DYO5" s="88"/>
      <c r="DYP5" s="88"/>
      <c r="DYQ5" s="88"/>
      <c r="DYR5" s="88"/>
      <c r="DYS5" s="88"/>
      <c r="DYT5" s="88"/>
      <c r="DYU5" s="88"/>
      <c r="DYV5" s="88"/>
      <c r="DYW5" s="88"/>
      <c r="DYX5" s="88"/>
      <c r="DYY5" s="88"/>
      <c r="DYZ5" s="88"/>
      <c r="DZA5" s="88"/>
      <c r="DZB5" s="88"/>
      <c r="DZC5" s="88"/>
      <c r="DZD5" s="88"/>
      <c r="DZE5" s="88"/>
      <c r="DZF5" s="88"/>
      <c r="DZG5" s="88"/>
      <c r="DZH5" s="88"/>
      <c r="DZI5" s="88"/>
      <c r="DZJ5" s="88"/>
      <c r="DZK5" s="88"/>
      <c r="DZL5" s="88"/>
      <c r="DZM5" s="88"/>
      <c r="DZN5" s="88"/>
      <c r="DZO5" s="88"/>
      <c r="DZP5" s="88"/>
      <c r="DZQ5" s="88"/>
      <c r="DZR5" s="88"/>
      <c r="DZS5" s="88"/>
      <c r="DZT5" s="88"/>
      <c r="DZU5" s="88"/>
      <c r="DZV5" s="88"/>
      <c r="DZW5" s="88"/>
      <c r="DZX5" s="88"/>
      <c r="DZY5" s="88"/>
      <c r="DZZ5" s="88"/>
      <c r="EAA5" s="88"/>
      <c r="EAB5" s="88"/>
      <c r="EAC5" s="88"/>
      <c r="EAD5" s="88"/>
      <c r="EAE5" s="88"/>
      <c r="EAF5" s="88"/>
      <c r="EAG5" s="88"/>
      <c r="EAH5" s="88"/>
      <c r="EAI5" s="88"/>
      <c r="EAJ5" s="88"/>
      <c r="EAK5" s="88"/>
      <c r="EAL5" s="88"/>
      <c r="EAM5" s="88"/>
      <c r="EAN5" s="88"/>
      <c r="EAO5" s="88"/>
      <c r="EAP5" s="88"/>
      <c r="EAQ5" s="88"/>
      <c r="EAR5" s="88"/>
      <c r="EAS5" s="88"/>
      <c r="EAT5" s="88"/>
      <c r="EAU5" s="88"/>
      <c r="EAV5" s="88"/>
      <c r="EAW5" s="88"/>
      <c r="EAX5" s="88"/>
      <c r="EAY5" s="88"/>
      <c r="EAZ5" s="88"/>
      <c r="EBA5" s="88"/>
      <c r="EBB5" s="88"/>
      <c r="EBC5" s="88"/>
      <c r="EBD5" s="88"/>
      <c r="EBE5" s="88"/>
      <c r="EBF5" s="88"/>
      <c r="EBG5" s="88"/>
      <c r="EBH5" s="88"/>
      <c r="EBI5" s="88"/>
      <c r="EBJ5" s="88"/>
      <c r="EBK5" s="88"/>
      <c r="EBL5" s="88"/>
      <c r="EBM5" s="88"/>
      <c r="EBN5" s="88"/>
      <c r="EBO5" s="88"/>
      <c r="EBP5" s="88"/>
      <c r="EBQ5" s="88"/>
      <c r="EBR5" s="88"/>
      <c r="EBS5" s="88"/>
      <c r="EBT5" s="88"/>
      <c r="EBU5" s="88"/>
      <c r="EBV5" s="88"/>
      <c r="EBW5" s="88"/>
      <c r="EBX5" s="88"/>
      <c r="EBY5" s="88"/>
      <c r="EBZ5" s="88"/>
      <c r="ECA5" s="88"/>
      <c r="ECB5" s="88"/>
      <c r="ECC5" s="88"/>
      <c r="ECD5" s="88"/>
      <c r="ECE5" s="88"/>
      <c r="ECF5" s="88"/>
      <c r="ECG5" s="88"/>
      <c r="ECH5" s="88"/>
      <c r="ECI5" s="88"/>
      <c r="ECJ5" s="88"/>
      <c r="ECK5" s="88"/>
      <c r="ECL5" s="88"/>
      <c r="ECM5" s="88"/>
      <c r="ECN5" s="88"/>
      <c r="ECO5" s="88"/>
      <c r="ECP5" s="88"/>
      <c r="ECQ5" s="88"/>
      <c r="ECR5" s="88"/>
      <c r="ECS5" s="88"/>
      <c r="ECT5" s="88"/>
      <c r="ECU5" s="88"/>
      <c r="ECV5" s="88"/>
      <c r="ECW5" s="88"/>
      <c r="ECX5" s="88"/>
      <c r="ECY5" s="88"/>
      <c r="ECZ5" s="88"/>
      <c r="EDA5" s="88"/>
      <c r="EDB5" s="88"/>
      <c r="EDC5" s="88"/>
      <c r="EDD5" s="88"/>
      <c r="EDE5" s="88"/>
      <c r="EDF5" s="88"/>
      <c r="EDG5" s="88"/>
      <c r="EDH5" s="88"/>
      <c r="EDI5" s="88"/>
      <c r="EDJ5" s="88"/>
      <c r="EDK5" s="88"/>
      <c r="EDL5" s="88"/>
      <c r="EDM5" s="88"/>
      <c r="EDN5" s="88"/>
      <c r="EDO5" s="88"/>
      <c r="EDP5" s="88"/>
      <c r="EDQ5" s="88"/>
      <c r="EDR5" s="88"/>
      <c r="EDS5" s="88"/>
      <c r="EDT5" s="88"/>
      <c r="EDU5" s="88"/>
      <c r="EDV5" s="88"/>
      <c r="EDW5" s="88"/>
      <c r="EDX5" s="88"/>
      <c r="EDY5" s="88"/>
      <c r="EDZ5" s="88"/>
      <c r="EEA5" s="88"/>
      <c r="EEB5" s="88"/>
      <c r="EEC5" s="88"/>
      <c r="EED5" s="88"/>
      <c r="EEE5" s="88"/>
      <c r="EEF5" s="88"/>
      <c r="EEG5" s="88"/>
      <c r="EEH5" s="88"/>
      <c r="EEI5" s="88"/>
      <c r="EEJ5" s="88"/>
      <c r="EEK5" s="88"/>
      <c r="EEL5" s="88"/>
      <c r="EEM5" s="88"/>
      <c r="EEN5" s="88"/>
      <c r="EEO5" s="88"/>
      <c r="EEP5" s="88"/>
      <c r="EEQ5" s="88"/>
      <c r="EER5" s="88"/>
      <c r="EES5" s="88"/>
      <c r="EET5" s="88"/>
      <c r="EEU5" s="88"/>
      <c r="EEV5" s="88"/>
      <c r="EEW5" s="88"/>
      <c r="EEX5" s="88"/>
      <c r="EEY5" s="88"/>
      <c r="EEZ5" s="88"/>
      <c r="EFA5" s="88"/>
      <c r="EFB5" s="88"/>
      <c r="EFC5" s="88"/>
      <c r="EFD5" s="88"/>
      <c r="EFE5" s="88"/>
      <c r="EFF5" s="88"/>
      <c r="EFG5" s="88"/>
      <c r="EFH5" s="88"/>
      <c r="EFI5" s="88"/>
      <c r="EFJ5" s="88"/>
      <c r="EFK5" s="88"/>
      <c r="EFL5" s="88"/>
      <c r="EFM5" s="88"/>
      <c r="EFN5" s="88"/>
      <c r="EFO5" s="88"/>
      <c r="EFP5" s="88"/>
      <c r="EFQ5" s="88"/>
      <c r="EFR5" s="88"/>
      <c r="EFS5" s="88"/>
      <c r="EFT5" s="88"/>
      <c r="EFU5" s="88"/>
      <c r="EFV5" s="88"/>
      <c r="EFW5" s="88"/>
      <c r="EFX5" s="88"/>
      <c r="EFY5" s="88"/>
      <c r="EFZ5" s="88"/>
      <c r="EGA5" s="88"/>
      <c r="EGB5" s="88"/>
      <c r="EGC5" s="88"/>
      <c r="EGD5" s="88"/>
      <c r="EGE5" s="88"/>
      <c r="EGF5" s="88"/>
      <c r="EGG5" s="88"/>
      <c r="EGH5" s="88"/>
      <c r="EGI5" s="88"/>
      <c r="EGJ5" s="88"/>
      <c r="EGK5" s="88"/>
      <c r="EGL5" s="88"/>
      <c r="EGM5" s="88"/>
      <c r="EGN5" s="88"/>
      <c r="EGO5" s="88"/>
      <c r="EGP5" s="88"/>
      <c r="EGQ5" s="88"/>
      <c r="EGR5" s="88"/>
      <c r="EGS5" s="88"/>
      <c r="EGT5" s="88"/>
      <c r="EGU5" s="88"/>
      <c r="EGV5" s="88"/>
      <c r="EGW5" s="88"/>
      <c r="EGX5" s="88"/>
      <c r="EGY5" s="88"/>
      <c r="EGZ5" s="88"/>
      <c r="EHA5" s="88"/>
      <c r="EHB5" s="88"/>
      <c r="EHC5" s="88"/>
      <c r="EHD5" s="88"/>
      <c r="EHE5" s="88"/>
      <c r="EHF5" s="88"/>
      <c r="EHG5" s="88"/>
      <c r="EHH5" s="88"/>
      <c r="EHI5" s="88"/>
      <c r="EHJ5" s="88"/>
      <c r="EHK5" s="88"/>
      <c r="EHL5" s="88"/>
      <c r="EHM5" s="88"/>
      <c r="EHN5" s="88"/>
      <c r="EHO5" s="88"/>
      <c r="EHP5" s="88"/>
      <c r="EHQ5" s="88"/>
      <c r="EHR5" s="88"/>
      <c r="EHS5" s="88"/>
      <c r="EHT5" s="88"/>
      <c r="EHU5" s="88"/>
      <c r="EHV5" s="88"/>
      <c r="EHW5" s="88"/>
      <c r="EHX5" s="88"/>
      <c r="EHY5" s="88"/>
      <c r="EHZ5" s="88"/>
      <c r="EIA5" s="88"/>
      <c r="EIB5" s="88"/>
      <c r="EIC5" s="88"/>
      <c r="EID5" s="88"/>
      <c r="EIE5" s="88"/>
      <c r="EIF5" s="88"/>
      <c r="EIG5" s="88"/>
      <c r="EIH5" s="88"/>
      <c r="EII5" s="88"/>
      <c r="EIJ5" s="88"/>
      <c r="EIK5" s="88"/>
      <c r="EIL5" s="88"/>
      <c r="EIM5" s="88"/>
      <c r="EIN5" s="88"/>
      <c r="EIO5" s="88"/>
      <c r="EIP5" s="88"/>
      <c r="EIQ5" s="88"/>
      <c r="EIR5" s="88"/>
      <c r="EIS5" s="88"/>
      <c r="EIT5" s="88"/>
      <c r="EIU5" s="88"/>
      <c r="EIV5" s="88"/>
      <c r="EIW5" s="88"/>
      <c r="EIX5" s="88"/>
      <c r="EIY5" s="88"/>
      <c r="EIZ5" s="88"/>
      <c r="EJA5" s="88"/>
      <c r="EJB5" s="88"/>
      <c r="EJC5" s="88"/>
      <c r="EJD5" s="88"/>
      <c r="EJE5" s="88"/>
      <c r="EJF5" s="88"/>
      <c r="EJG5" s="88"/>
      <c r="EJH5" s="88"/>
      <c r="EJI5" s="88"/>
      <c r="EJJ5" s="88"/>
      <c r="EJK5" s="88"/>
      <c r="EJL5" s="88"/>
      <c r="EJM5" s="88"/>
      <c r="EJN5" s="88"/>
      <c r="EJO5" s="88"/>
      <c r="EJP5" s="88"/>
      <c r="EJQ5" s="88"/>
      <c r="EJR5" s="88"/>
      <c r="EJS5" s="88"/>
      <c r="EJT5" s="88"/>
      <c r="EJU5" s="88"/>
      <c r="EJV5" s="88"/>
      <c r="EJW5" s="88"/>
      <c r="EJX5" s="88"/>
      <c r="EJY5" s="88"/>
      <c r="EJZ5" s="88"/>
      <c r="EKA5" s="88"/>
      <c r="EKB5" s="88"/>
      <c r="EKC5" s="88"/>
      <c r="EKD5" s="88"/>
      <c r="EKE5" s="88"/>
      <c r="EKF5" s="88"/>
      <c r="EKG5" s="88"/>
      <c r="EKH5" s="88"/>
      <c r="EKI5" s="88"/>
      <c r="EKJ5" s="88"/>
      <c r="EKK5" s="88"/>
      <c r="EKL5" s="88"/>
      <c r="EKM5" s="88"/>
      <c r="EKN5" s="88"/>
      <c r="EKO5" s="88"/>
      <c r="EKP5" s="88"/>
      <c r="EKQ5" s="88"/>
      <c r="EKR5" s="88"/>
      <c r="EKS5" s="88"/>
      <c r="EKT5" s="88"/>
      <c r="EKU5" s="88"/>
      <c r="EKV5" s="88"/>
      <c r="EKW5" s="88"/>
      <c r="EKX5" s="88"/>
      <c r="EKY5" s="88"/>
      <c r="EKZ5" s="88"/>
      <c r="ELA5" s="88"/>
      <c r="ELB5" s="88"/>
      <c r="ELC5" s="88"/>
      <c r="ELD5" s="88"/>
      <c r="ELE5" s="88"/>
      <c r="ELF5" s="88"/>
      <c r="ELG5" s="88"/>
      <c r="ELH5" s="88"/>
      <c r="ELI5" s="88"/>
      <c r="ELJ5" s="88"/>
      <c r="ELK5" s="88"/>
      <c r="ELL5" s="88"/>
      <c r="ELM5" s="88"/>
      <c r="ELN5" s="88"/>
      <c r="ELO5" s="88"/>
      <c r="ELP5" s="88"/>
      <c r="ELQ5" s="88"/>
      <c r="ELR5" s="88"/>
      <c r="ELS5" s="88"/>
      <c r="ELT5" s="88"/>
      <c r="ELU5" s="88"/>
      <c r="ELV5" s="88"/>
      <c r="ELW5" s="88"/>
      <c r="ELX5" s="88"/>
      <c r="ELY5" s="88"/>
      <c r="ELZ5" s="88"/>
      <c r="EMA5" s="88"/>
      <c r="EMB5" s="88"/>
      <c r="EMC5" s="88"/>
      <c r="EMD5" s="88"/>
      <c r="EME5" s="88"/>
      <c r="EMF5" s="88"/>
      <c r="EMG5" s="88"/>
      <c r="EMH5" s="88"/>
      <c r="EMI5" s="88"/>
      <c r="EMJ5" s="88"/>
      <c r="EMK5" s="88"/>
      <c r="EML5" s="88"/>
      <c r="EMM5" s="88"/>
      <c r="EMN5" s="88"/>
      <c r="EMO5" s="88"/>
      <c r="EMP5" s="88"/>
      <c r="EMQ5" s="88"/>
      <c r="EMR5" s="88"/>
      <c r="EMS5" s="88"/>
      <c r="EMT5" s="88"/>
      <c r="EMU5" s="88"/>
      <c r="EMV5" s="88"/>
      <c r="EMW5" s="88"/>
      <c r="EMX5" s="88"/>
      <c r="EMY5" s="88"/>
      <c r="EMZ5" s="88"/>
      <c r="ENA5" s="88"/>
      <c r="ENB5" s="88"/>
      <c r="ENC5" s="88"/>
      <c r="END5" s="88"/>
      <c r="ENE5" s="88"/>
      <c r="ENF5" s="88"/>
      <c r="ENG5" s="88"/>
      <c r="ENH5" s="88"/>
      <c r="ENI5" s="88"/>
      <c r="ENJ5" s="88"/>
      <c r="ENK5" s="88"/>
      <c r="ENL5" s="88"/>
      <c r="ENM5" s="88"/>
      <c r="ENN5" s="88"/>
      <c r="ENO5" s="88"/>
      <c r="ENP5" s="88"/>
      <c r="ENQ5" s="88"/>
      <c r="ENR5" s="88"/>
      <c r="ENS5" s="88"/>
      <c r="ENT5" s="88"/>
      <c r="ENU5" s="88"/>
      <c r="ENV5" s="88"/>
      <c r="ENW5" s="88"/>
      <c r="ENX5" s="88"/>
      <c r="ENY5" s="88"/>
      <c r="ENZ5" s="88"/>
      <c r="EOA5" s="88"/>
      <c r="EOB5" s="88"/>
      <c r="EOC5" s="88"/>
      <c r="EOD5" s="88"/>
      <c r="EOE5" s="88"/>
      <c r="EOF5" s="88"/>
      <c r="EOG5" s="88"/>
      <c r="EOH5" s="88"/>
      <c r="EOI5" s="88"/>
      <c r="EOJ5" s="88"/>
      <c r="EOK5" s="88"/>
      <c r="EOL5" s="88"/>
      <c r="EOM5" s="88"/>
      <c r="EON5" s="88"/>
      <c r="EOO5" s="88"/>
      <c r="EOP5" s="88"/>
      <c r="EOQ5" s="88"/>
      <c r="EOR5" s="88"/>
      <c r="EOS5" s="88"/>
      <c r="EOT5" s="88"/>
      <c r="EOU5" s="88"/>
      <c r="EOV5" s="88"/>
      <c r="EOW5" s="88"/>
      <c r="EOX5" s="88"/>
      <c r="EOY5" s="88"/>
      <c r="EOZ5" s="88"/>
      <c r="EPA5" s="88"/>
      <c r="EPB5" s="88"/>
      <c r="EPC5" s="88"/>
      <c r="EPD5" s="88"/>
      <c r="EPE5" s="88"/>
      <c r="EPF5" s="88"/>
      <c r="EPG5" s="88"/>
      <c r="EPH5" s="88"/>
      <c r="EPI5" s="88"/>
      <c r="EPJ5" s="88"/>
      <c r="EPK5" s="88"/>
      <c r="EPL5" s="88"/>
      <c r="EPM5" s="88"/>
      <c r="EPN5" s="88"/>
      <c r="EPO5" s="88"/>
      <c r="EPP5" s="88"/>
      <c r="EPQ5" s="88"/>
      <c r="EPR5" s="88"/>
      <c r="EPS5" s="88"/>
      <c r="EPT5" s="88"/>
      <c r="EPU5" s="88"/>
      <c r="EPV5" s="88"/>
      <c r="EPW5" s="88"/>
      <c r="EPX5" s="88"/>
      <c r="EPY5" s="88"/>
      <c r="EPZ5" s="88"/>
      <c r="EQA5" s="88"/>
      <c r="EQB5" s="88"/>
      <c r="EQC5" s="88"/>
      <c r="EQD5" s="88"/>
      <c r="EQE5" s="88"/>
      <c r="EQF5" s="88"/>
      <c r="EQG5" s="88"/>
      <c r="EQH5" s="88"/>
      <c r="EQI5" s="88"/>
      <c r="EQJ5" s="88"/>
      <c r="EQK5" s="88"/>
      <c r="EQL5" s="88"/>
      <c r="EQM5" s="88"/>
      <c r="EQN5" s="88"/>
      <c r="EQO5" s="88"/>
      <c r="EQP5" s="88"/>
      <c r="EQQ5" s="88"/>
      <c r="EQR5" s="88"/>
      <c r="EQS5" s="88"/>
      <c r="EQT5" s="88"/>
      <c r="EQU5" s="88"/>
      <c r="EQV5" s="88"/>
      <c r="EQW5" s="88"/>
      <c r="EQX5" s="88"/>
      <c r="EQY5" s="88"/>
      <c r="EQZ5" s="88"/>
      <c r="ERA5" s="88"/>
      <c r="ERB5" s="88"/>
      <c r="ERC5" s="88"/>
      <c r="ERD5" s="88"/>
      <c r="ERE5" s="88"/>
      <c r="ERF5" s="88"/>
      <c r="ERG5" s="88"/>
      <c r="ERH5" s="88"/>
      <c r="ERI5" s="88"/>
      <c r="ERJ5" s="88"/>
      <c r="ERK5" s="88"/>
      <c r="ERL5" s="88"/>
      <c r="ERM5" s="88"/>
      <c r="ERN5" s="88"/>
      <c r="ERO5" s="88"/>
      <c r="ERP5" s="88"/>
      <c r="ERQ5" s="88"/>
      <c r="ERR5" s="88"/>
      <c r="ERS5" s="88"/>
      <c r="ERT5" s="88"/>
      <c r="ERU5" s="88"/>
      <c r="ERV5" s="88"/>
      <c r="ERW5" s="88"/>
      <c r="ERX5" s="88"/>
      <c r="ERY5" s="88"/>
      <c r="ERZ5" s="88"/>
      <c r="ESA5" s="88"/>
      <c r="ESB5" s="88"/>
      <c r="ESC5" s="88"/>
      <c r="ESD5" s="88"/>
      <c r="ESE5" s="88"/>
      <c r="ESF5" s="88"/>
      <c r="ESG5" s="88"/>
      <c r="ESH5" s="88"/>
      <c r="ESI5" s="88"/>
      <c r="ESJ5" s="88"/>
      <c r="ESK5" s="88"/>
      <c r="ESL5" s="88"/>
      <c r="ESM5" s="88"/>
      <c r="ESN5" s="88"/>
      <c r="ESO5" s="88"/>
      <c r="ESP5" s="88"/>
      <c r="ESQ5" s="88"/>
      <c r="ESR5" s="88"/>
      <c r="ESS5" s="88"/>
      <c r="EST5" s="88"/>
      <c r="ESU5" s="88"/>
      <c r="ESV5" s="88"/>
      <c r="ESW5" s="88"/>
      <c r="ESX5" s="88"/>
      <c r="ESY5" s="88"/>
      <c r="ESZ5" s="88"/>
      <c r="ETA5" s="88"/>
      <c r="ETB5" s="88"/>
      <c r="ETC5" s="88"/>
      <c r="ETD5" s="88"/>
      <c r="ETE5" s="88"/>
      <c r="ETF5" s="88"/>
      <c r="ETG5" s="88"/>
      <c r="ETH5" s="88"/>
      <c r="ETI5" s="88"/>
      <c r="ETJ5" s="88"/>
      <c r="ETK5" s="88"/>
      <c r="ETL5" s="88"/>
      <c r="ETM5" s="88"/>
      <c r="ETN5" s="88"/>
      <c r="ETO5" s="88"/>
      <c r="ETP5" s="88"/>
      <c r="ETQ5" s="88"/>
      <c r="ETR5" s="88"/>
      <c r="ETS5" s="88"/>
      <c r="ETT5" s="88"/>
      <c r="ETU5" s="88"/>
      <c r="ETV5" s="88"/>
      <c r="ETW5" s="88"/>
      <c r="ETX5" s="88"/>
      <c r="ETY5" s="88"/>
      <c r="ETZ5" s="88"/>
      <c r="EUA5" s="88"/>
      <c r="EUB5" s="88"/>
      <c r="EUC5" s="88"/>
      <c r="EUD5" s="88"/>
      <c r="EUE5" s="88"/>
      <c r="EUF5" s="88"/>
      <c r="EUG5" s="88"/>
      <c r="EUH5" s="88"/>
      <c r="EUI5" s="88"/>
      <c r="EUJ5" s="88"/>
      <c r="EUK5" s="88"/>
      <c r="EUL5" s="88"/>
      <c r="EUM5" s="88"/>
      <c r="EUN5" s="88"/>
      <c r="EUO5" s="88"/>
      <c r="EUP5" s="88"/>
      <c r="EUQ5" s="88"/>
      <c r="EUR5" s="88"/>
      <c r="EUS5" s="88"/>
      <c r="EUT5" s="88"/>
      <c r="EUU5" s="88"/>
      <c r="EUV5" s="88"/>
      <c r="EUW5" s="88"/>
      <c r="EUX5" s="88"/>
      <c r="EUY5" s="88"/>
      <c r="EUZ5" s="88"/>
      <c r="EVA5" s="88"/>
      <c r="EVB5" s="88"/>
      <c r="EVC5" s="88"/>
      <c r="EVD5" s="88"/>
      <c r="EVE5" s="88"/>
      <c r="EVF5" s="88"/>
      <c r="EVG5" s="88"/>
      <c r="EVH5" s="88"/>
      <c r="EVI5" s="88"/>
      <c r="EVJ5" s="88"/>
      <c r="EVK5" s="88"/>
      <c r="EVL5" s="88"/>
      <c r="EVM5" s="88"/>
      <c r="EVN5" s="88"/>
      <c r="EVO5" s="88"/>
      <c r="EVP5" s="88"/>
      <c r="EVQ5" s="88"/>
      <c r="EVR5" s="88"/>
      <c r="EVS5" s="88"/>
      <c r="EVT5" s="88"/>
      <c r="EVU5" s="88"/>
      <c r="EVV5" s="88"/>
      <c r="EVW5" s="88"/>
      <c r="EVX5" s="88"/>
      <c r="EVY5" s="88"/>
      <c r="EVZ5" s="88"/>
      <c r="EWA5" s="88"/>
      <c r="EWB5" s="88"/>
      <c r="EWC5" s="88"/>
      <c r="EWD5" s="88"/>
      <c r="EWE5" s="88"/>
      <c r="EWF5" s="88"/>
      <c r="EWG5" s="88"/>
      <c r="EWH5" s="88"/>
      <c r="EWI5" s="88"/>
      <c r="EWJ5" s="88"/>
      <c r="EWK5" s="88"/>
      <c r="EWL5" s="88"/>
      <c r="EWM5" s="88"/>
      <c r="EWN5" s="88"/>
      <c r="EWO5" s="88"/>
      <c r="EWP5" s="88"/>
      <c r="EWQ5" s="88"/>
      <c r="EWR5" s="88"/>
      <c r="EWS5" s="88"/>
      <c r="EWT5" s="88"/>
      <c r="EWU5" s="88"/>
      <c r="EWV5" s="88"/>
      <c r="EWW5" s="88"/>
      <c r="EWX5" s="88"/>
      <c r="EWY5" s="88"/>
      <c r="EWZ5" s="88"/>
      <c r="EXA5" s="88"/>
      <c r="EXB5" s="88"/>
      <c r="EXC5" s="88"/>
      <c r="EXD5" s="88"/>
      <c r="EXE5" s="88"/>
      <c r="EXF5" s="88"/>
      <c r="EXG5" s="88"/>
      <c r="EXH5" s="88"/>
      <c r="EXI5" s="88"/>
      <c r="EXJ5" s="88"/>
      <c r="EXK5" s="88"/>
      <c r="EXL5" s="88"/>
      <c r="EXM5" s="88"/>
      <c r="EXN5" s="88"/>
      <c r="EXO5" s="88"/>
      <c r="EXP5" s="88"/>
      <c r="EXQ5" s="88"/>
      <c r="EXR5" s="88"/>
      <c r="EXS5" s="88"/>
      <c r="EXT5" s="88"/>
      <c r="EXU5" s="88"/>
      <c r="EXV5" s="88"/>
      <c r="EXW5" s="88"/>
      <c r="EXX5" s="88"/>
      <c r="EXY5" s="88"/>
      <c r="EXZ5" s="88"/>
      <c r="EYA5" s="88"/>
      <c r="EYB5" s="88"/>
      <c r="EYC5" s="88"/>
      <c r="EYD5" s="88"/>
      <c r="EYE5" s="88"/>
      <c r="EYF5" s="88"/>
      <c r="EYG5" s="88"/>
      <c r="EYH5" s="88"/>
      <c r="EYI5" s="88"/>
      <c r="EYJ5" s="88"/>
      <c r="EYK5" s="88"/>
      <c r="EYL5" s="88"/>
      <c r="EYM5" s="88"/>
      <c r="EYN5" s="88"/>
      <c r="EYO5" s="88"/>
      <c r="EYP5" s="88"/>
      <c r="EYQ5" s="88"/>
      <c r="EYR5" s="88"/>
      <c r="EYS5" s="88"/>
      <c r="EYT5" s="88"/>
      <c r="EYU5" s="88"/>
      <c r="EYV5" s="88"/>
      <c r="EYW5" s="88"/>
      <c r="EYX5" s="88"/>
      <c r="EYY5" s="88"/>
      <c r="EYZ5" s="88"/>
      <c r="EZA5" s="88"/>
      <c r="EZB5" s="88"/>
      <c r="EZC5" s="88"/>
      <c r="EZD5" s="88"/>
      <c r="EZE5" s="88"/>
      <c r="EZF5" s="88"/>
      <c r="EZG5" s="88"/>
      <c r="EZH5" s="88"/>
      <c r="EZI5" s="88"/>
      <c r="EZJ5" s="88"/>
      <c r="EZK5" s="88"/>
      <c r="EZL5" s="88"/>
      <c r="EZM5" s="88"/>
      <c r="EZN5" s="88"/>
      <c r="EZO5" s="88"/>
      <c r="EZP5" s="88"/>
      <c r="EZQ5" s="88"/>
      <c r="EZR5" s="88"/>
      <c r="EZS5" s="88"/>
      <c r="EZT5" s="88"/>
      <c r="EZU5" s="88"/>
      <c r="EZV5" s="88"/>
      <c r="EZW5" s="88"/>
      <c r="EZX5" s="88"/>
      <c r="EZY5" s="88"/>
      <c r="EZZ5" s="88"/>
      <c r="FAA5" s="88"/>
      <c r="FAB5" s="88"/>
      <c r="FAC5" s="88"/>
      <c r="FAD5" s="88"/>
      <c r="FAE5" s="88"/>
      <c r="FAF5" s="88"/>
      <c r="FAG5" s="88"/>
      <c r="FAH5" s="88"/>
      <c r="FAI5" s="88"/>
      <c r="FAJ5" s="88"/>
      <c r="FAK5" s="88"/>
      <c r="FAL5" s="88"/>
      <c r="FAM5" s="88"/>
      <c r="FAN5" s="88"/>
      <c r="FAO5" s="88"/>
      <c r="FAP5" s="88"/>
      <c r="FAQ5" s="88"/>
      <c r="FAR5" s="88"/>
      <c r="FAS5" s="88"/>
      <c r="FAT5" s="88"/>
      <c r="FAU5" s="88"/>
      <c r="FAV5" s="88"/>
      <c r="FAW5" s="88"/>
      <c r="FAX5" s="88"/>
      <c r="FAY5" s="88"/>
      <c r="FAZ5" s="88"/>
      <c r="FBA5" s="88"/>
      <c r="FBB5" s="88"/>
      <c r="FBC5" s="88"/>
      <c r="FBD5" s="88"/>
      <c r="FBE5" s="88"/>
      <c r="FBF5" s="88"/>
      <c r="FBG5" s="88"/>
      <c r="FBH5" s="88"/>
      <c r="FBI5" s="88"/>
      <c r="FBJ5" s="88"/>
      <c r="FBK5" s="88"/>
      <c r="FBL5" s="88"/>
      <c r="FBM5" s="88"/>
      <c r="FBN5" s="88"/>
      <c r="FBO5" s="88"/>
      <c r="FBP5" s="88"/>
      <c r="FBQ5" s="88"/>
      <c r="FBR5" s="88"/>
      <c r="FBS5" s="88"/>
      <c r="FBT5" s="88"/>
      <c r="FBU5" s="88"/>
      <c r="FBV5" s="88"/>
      <c r="FBW5" s="88"/>
      <c r="FBX5" s="88"/>
      <c r="FBY5" s="88"/>
      <c r="FBZ5" s="88"/>
      <c r="FCA5" s="88"/>
      <c r="FCB5" s="88"/>
      <c r="FCC5" s="88"/>
      <c r="FCD5" s="88"/>
      <c r="FCE5" s="88"/>
      <c r="FCF5" s="88"/>
      <c r="FCG5" s="88"/>
      <c r="FCH5" s="88"/>
      <c r="FCI5" s="88"/>
      <c r="FCJ5" s="88"/>
      <c r="FCK5" s="88"/>
      <c r="FCL5" s="88"/>
      <c r="FCM5" s="88"/>
      <c r="FCN5" s="88"/>
      <c r="FCO5" s="88"/>
      <c r="FCP5" s="88"/>
      <c r="FCQ5" s="88"/>
      <c r="FCR5" s="88"/>
      <c r="FCS5" s="88"/>
      <c r="FCT5" s="88"/>
      <c r="FCU5" s="88"/>
      <c r="FCV5" s="88"/>
      <c r="FCW5" s="88"/>
      <c r="FCX5" s="88"/>
      <c r="FCY5" s="88"/>
      <c r="FCZ5" s="88"/>
      <c r="FDA5" s="88"/>
      <c r="FDB5" s="88"/>
      <c r="FDC5" s="88"/>
      <c r="FDD5" s="88"/>
      <c r="FDE5" s="88"/>
      <c r="FDF5" s="88"/>
      <c r="FDG5" s="88"/>
      <c r="FDH5" s="88"/>
      <c r="FDI5" s="88"/>
      <c r="FDJ5" s="88"/>
      <c r="FDK5" s="88"/>
      <c r="FDL5" s="88"/>
      <c r="FDM5" s="88"/>
      <c r="FDN5" s="88"/>
      <c r="FDO5" s="88"/>
      <c r="FDP5" s="88"/>
      <c r="FDQ5" s="88"/>
      <c r="FDR5" s="88"/>
      <c r="FDS5" s="88"/>
      <c r="FDT5" s="88"/>
      <c r="FDU5" s="88"/>
      <c r="FDV5" s="88"/>
      <c r="FDW5" s="88"/>
      <c r="FDX5" s="88"/>
      <c r="FDY5" s="88"/>
      <c r="FDZ5" s="88"/>
      <c r="FEA5" s="88"/>
      <c r="FEB5" s="88"/>
      <c r="FEC5" s="88"/>
      <c r="FED5" s="88"/>
      <c r="FEE5" s="88"/>
      <c r="FEF5" s="88"/>
      <c r="FEG5" s="88"/>
      <c r="FEH5" s="88"/>
      <c r="FEI5" s="88"/>
      <c r="FEJ5" s="88"/>
      <c r="FEK5" s="88"/>
      <c r="FEL5" s="88"/>
      <c r="FEM5" s="88"/>
      <c r="FEN5" s="88"/>
      <c r="FEO5" s="88"/>
      <c r="FEP5" s="88"/>
      <c r="FEQ5" s="88"/>
      <c r="FER5" s="88"/>
      <c r="FES5" s="88"/>
      <c r="FET5" s="88"/>
      <c r="FEU5" s="88"/>
      <c r="FEV5" s="88"/>
      <c r="FEW5" s="88"/>
      <c r="FEX5" s="88"/>
      <c r="FEY5" s="88"/>
      <c r="FEZ5" s="88"/>
      <c r="FFA5" s="88"/>
      <c r="FFB5" s="88"/>
      <c r="FFC5" s="88"/>
      <c r="FFD5" s="88"/>
      <c r="FFE5" s="88"/>
      <c r="FFF5" s="88"/>
      <c r="FFG5" s="88"/>
      <c r="FFH5" s="88"/>
      <c r="FFI5" s="88"/>
      <c r="FFJ5" s="88"/>
      <c r="FFK5" s="88"/>
      <c r="FFL5" s="88"/>
      <c r="FFM5" s="88"/>
      <c r="FFN5" s="88"/>
      <c r="FFO5" s="88"/>
      <c r="FFP5" s="88"/>
      <c r="FFQ5" s="88"/>
      <c r="FFR5" s="88"/>
      <c r="FFS5" s="88"/>
      <c r="FFT5" s="88"/>
      <c r="FFU5" s="88"/>
      <c r="FFV5" s="88"/>
      <c r="FFW5" s="88"/>
      <c r="FFX5" s="88"/>
      <c r="FFY5" s="88"/>
      <c r="FFZ5" s="88"/>
      <c r="FGA5" s="88"/>
      <c r="FGB5" s="88"/>
      <c r="FGC5" s="88"/>
      <c r="FGD5" s="88"/>
      <c r="FGE5" s="88"/>
      <c r="FGF5" s="88"/>
      <c r="FGG5" s="88"/>
      <c r="FGH5" s="88"/>
      <c r="FGI5" s="88"/>
      <c r="FGJ5" s="88"/>
      <c r="FGK5" s="88"/>
      <c r="FGL5" s="88"/>
      <c r="FGM5" s="88"/>
      <c r="FGN5" s="88"/>
      <c r="FGO5" s="88"/>
      <c r="FGP5" s="88"/>
      <c r="FGQ5" s="88"/>
      <c r="FGR5" s="88"/>
      <c r="FGS5" s="88"/>
      <c r="FGT5" s="88"/>
      <c r="FGU5" s="88"/>
      <c r="FGV5" s="88"/>
      <c r="FGW5" s="88"/>
      <c r="FGX5" s="88"/>
      <c r="FGY5" s="88"/>
      <c r="FGZ5" s="88"/>
      <c r="FHA5" s="88"/>
      <c r="FHB5" s="88"/>
      <c r="FHC5" s="88"/>
      <c r="FHD5" s="88"/>
      <c r="FHE5" s="88"/>
      <c r="FHF5" s="88"/>
      <c r="FHG5" s="88"/>
      <c r="FHH5" s="88"/>
      <c r="FHI5" s="88"/>
      <c r="FHJ5" s="88"/>
      <c r="FHK5" s="88"/>
      <c r="FHL5" s="88"/>
      <c r="FHM5" s="88"/>
      <c r="FHN5" s="88"/>
      <c r="FHO5" s="88"/>
      <c r="FHP5" s="88"/>
      <c r="FHQ5" s="88"/>
      <c r="FHR5" s="88"/>
      <c r="FHS5" s="88"/>
      <c r="FHT5" s="88"/>
      <c r="FHU5" s="88"/>
      <c r="FHV5" s="88"/>
      <c r="FHW5" s="88"/>
      <c r="FHX5" s="88"/>
      <c r="FHY5" s="88"/>
      <c r="FHZ5" s="88"/>
      <c r="FIA5" s="88"/>
      <c r="FIB5" s="88"/>
      <c r="FIC5" s="88"/>
      <c r="FID5" s="88"/>
      <c r="FIE5" s="88"/>
      <c r="FIF5" s="88"/>
      <c r="FIG5" s="88"/>
      <c r="FIH5" s="88"/>
      <c r="FII5" s="88"/>
      <c r="FIJ5" s="88"/>
      <c r="FIK5" s="88"/>
      <c r="FIL5" s="88"/>
      <c r="FIM5" s="88"/>
      <c r="FIN5" s="88"/>
      <c r="FIO5" s="88"/>
      <c r="FIP5" s="88"/>
      <c r="FIQ5" s="88"/>
      <c r="FIR5" s="88"/>
      <c r="FIS5" s="88"/>
      <c r="FIT5" s="88"/>
      <c r="FIU5" s="88"/>
      <c r="FIV5" s="88"/>
      <c r="FIW5" s="88"/>
      <c r="FIX5" s="88"/>
      <c r="FIY5" s="88"/>
      <c r="FIZ5" s="88"/>
      <c r="FJA5" s="88"/>
      <c r="FJB5" s="88"/>
      <c r="FJC5" s="88"/>
      <c r="FJD5" s="88"/>
      <c r="FJE5" s="88"/>
      <c r="FJF5" s="88"/>
      <c r="FJG5" s="88"/>
      <c r="FJH5" s="88"/>
      <c r="FJI5" s="88"/>
      <c r="FJJ5" s="88"/>
      <c r="FJK5" s="88"/>
      <c r="FJL5" s="88"/>
      <c r="FJM5" s="88"/>
      <c r="FJN5" s="88"/>
      <c r="FJO5" s="88"/>
      <c r="FJP5" s="88"/>
      <c r="FJQ5" s="88"/>
      <c r="FJR5" s="88"/>
      <c r="FJS5" s="88"/>
      <c r="FJT5" s="88"/>
      <c r="FJU5" s="88"/>
      <c r="FJV5" s="88"/>
      <c r="FJW5" s="88"/>
      <c r="FJX5" s="88"/>
      <c r="FJY5" s="88"/>
      <c r="FJZ5" s="88"/>
      <c r="FKA5" s="88"/>
      <c r="FKB5" s="88"/>
      <c r="FKC5" s="88"/>
      <c r="FKD5" s="88"/>
      <c r="FKE5" s="88"/>
      <c r="FKF5" s="88"/>
      <c r="FKG5" s="88"/>
      <c r="FKH5" s="88"/>
      <c r="FKI5" s="88"/>
      <c r="FKJ5" s="88"/>
      <c r="FKK5" s="88"/>
      <c r="FKL5" s="88"/>
      <c r="FKM5" s="88"/>
      <c r="FKN5" s="88"/>
      <c r="FKO5" s="88"/>
      <c r="FKP5" s="88"/>
      <c r="FKQ5" s="88"/>
      <c r="FKR5" s="88"/>
      <c r="FKS5" s="88"/>
      <c r="FKT5" s="88"/>
      <c r="FKU5" s="88"/>
      <c r="FKV5" s="88"/>
      <c r="FKW5" s="88"/>
      <c r="FKX5" s="88"/>
      <c r="FKY5" s="88"/>
      <c r="FKZ5" s="88"/>
      <c r="FLA5" s="88"/>
      <c r="FLB5" s="88"/>
      <c r="FLC5" s="88"/>
      <c r="FLD5" s="88"/>
      <c r="FLE5" s="88"/>
      <c r="FLF5" s="88"/>
      <c r="FLG5" s="88"/>
      <c r="FLH5" s="88"/>
      <c r="FLI5" s="88"/>
      <c r="FLJ5" s="88"/>
      <c r="FLK5" s="88"/>
      <c r="FLL5" s="88"/>
      <c r="FLM5" s="88"/>
      <c r="FLN5" s="88"/>
      <c r="FLO5" s="88"/>
      <c r="FLP5" s="88"/>
      <c r="FLQ5" s="88"/>
      <c r="FLR5" s="88"/>
      <c r="FLS5" s="88"/>
      <c r="FLT5" s="88"/>
      <c r="FLU5" s="88"/>
      <c r="FLV5" s="88"/>
      <c r="FLW5" s="88"/>
      <c r="FLX5" s="88"/>
      <c r="FLY5" s="88"/>
      <c r="FLZ5" s="88"/>
      <c r="FMA5" s="88"/>
      <c r="FMB5" s="88"/>
      <c r="FMC5" s="88"/>
      <c r="FMD5" s="88"/>
      <c r="FME5" s="88"/>
      <c r="FMF5" s="88"/>
      <c r="FMG5" s="88"/>
      <c r="FMH5" s="88"/>
      <c r="FMI5" s="88"/>
      <c r="FMJ5" s="88"/>
      <c r="FMK5" s="88"/>
      <c r="FML5" s="88"/>
      <c r="FMM5" s="88"/>
      <c r="FMN5" s="88"/>
      <c r="FMO5" s="88"/>
      <c r="FMP5" s="88"/>
      <c r="FMQ5" s="88"/>
      <c r="FMR5" s="88"/>
      <c r="FMS5" s="88"/>
      <c r="FMT5" s="88"/>
      <c r="FMU5" s="88"/>
      <c r="FMV5" s="88"/>
      <c r="FMW5" s="88"/>
      <c r="FMX5" s="88"/>
      <c r="FMY5" s="88"/>
      <c r="FMZ5" s="88"/>
      <c r="FNA5" s="88"/>
      <c r="FNB5" s="88"/>
      <c r="FNC5" s="88"/>
      <c r="FND5" s="88"/>
      <c r="FNE5" s="88"/>
      <c r="FNF5" s="88"/>
      <c r="FNG5" s="88"/>
      <c r="FNH5" s="88"/>
      <c r="FNI5" s="88"/>
      <c r="FNJ5" s="88"/>
      <c r="FNK5" s="88"/>
      <c r="FNL5" s="88"/>
      <c r="FNM5" s="88"/>
      <c r="FNN5" s="88"/>
      <c r="FNO5" s="88"/>
      <c r="FNP5" s="88"/>
      <c r="FNQ5" s="88"/>
      <c r="FNR5" s="88"/>
      <c r="FNS5" s="88"/>
      <c r="FNT5" s="88"/>
      <c r="FNU5" s="88"/>
      <c r="FNV5" s="88"/>
      <c r="FNW5" s="88"/>
      <c r="FNX5" s="88"/>
      <c r="FNY5" s="88"/>
      <c r="FNZ5" s="88"/>
      <c r="FOA5" s="88"/>
      <c r="FOB5" s="88"/>
      <c r="FOC5" s="88"/>
      <c r="FOD5" s="88"/>
      <c r="FOE5" s="88"/>
      <c r="FOF5" s="88"/>
      <c r="FOG5" s="88"/>
      <c r="FOH5" s="88"/>
      <c r="FOI5" s="88"/>
      <c r="FOJ5" s="88"/>
      <c r="FOK5" s="88"/>
      <c r="FOL5" s="88"/>
      <c r="FOM5" s="88"/>
      <c r="FON5" s="88"/>
      <c r="FOO5" s="88"/>
      <c r="FOP5" s="88"/>
      <c r="FOQ5" s="88"/>
      <c r="FOR5" s="88"/>
      <c r="FOS5" s="88"/>
      <c r="FOT5" s="88"/>
      <c r="FOU5" s="88"/>
      <c r="FOV5" s="88"/>
      <c r="FOW5" s="88"/>
      <c r="FOX5" s="88"/>
      <c r="FOY5" s="88"/>
      <c r="FOZ5" s="88"/>
      <c r="FPA5" s="88"/>
      <c r="FPB5" s="88"/>
      <c r="FPC5" s="88"/>
      <c r="FPD5" s="88"/>
      <c r="FPE5" s="88"/>
      <c r="FPF5" s="88"/>
      <c r="FPG5" s="88"/>
      <c r="FPH5" s="88"/>
      <c r="FPI5" s="88"/>
      <c r="FPJ5" s="88"/>
      <c r="FPK5" s="88"/>
      <c r="FPL5" s="88"/>
      <c r="FPM5" s="88"/>
      <c r="FPN5" s="88"/>
      <c r="FPO5" s="88"/>
      <c r="FPP5" s="88"/>
      <c r="FPQ5" s="88"/>
      <c r="FPR5" s="88"/>
      <c r="FPS5" s="88"/>
      <c r="FPT5" s="88"/>
      <c r="FPU5" s="88"/>
      <c r="FPV5" s="88"/>
      <c r="FPW5" s="88"/>
      <c r="FPX5" s="88"/>
      <c r="FPY5" s="88"/>
      <c r="FPZ5" s="88"/>
      <c r="FQA5" s="88"/>
      <c r="FQB5" s="88"/>
      <c r="FQC5" s="88"/>
      <c r="FQD5" s="88"/>
      <c r="FQE5" s="88"/>
      <c r="FQF5" s="88"/>
      <c r="FQG5" s="88"/>
      <c r="FQH5" s="88"/>
      <c r="FQI5" s="88"/>
      <c r="FQJ5" s="88"/>
      <c r="FQK5" s="88"/>
      <c r="FQL5" s="88"/>
      <c r="FQM5" s="88"/>
      <c r="FQN5" s="88"/>
      <c r="FQO5" s="88"/>
      <c r="FQP5" s="88"/>
      <c r="FQQ5" s="88"/>
      <c r="FQR5" s="88"/>
      <c r="FQS5" s="88"/>
      <c r="FQT5" s="88"/>
      <c r="FQU5" s="88"/>
      <c r="FQV5" s="88"/>
      <c r="FQW5" s="88"/>
      <c r="FQX5" s="88"/>
      <c r="FQY5" s="88"/>
      <c r="FQZ5" s="88"/>
      <c r="FRA5" s="88"/>
      <c r="FRB5" s="88"/>
      <c r="FRC5" s="88"/>
      <c r="FRD5" s="88"/>
      <c r="FRE5" s="88"/>
      <c r="FRF5" s="88"/>
      <c r="FRG5" s="88"/>
      <c r="FRH5" s="88"/>
      <c r="FRI5" s="88"/>
      <c r="FRJ5" s="88"/>
      <c r="FRK5" s="88"/>
      <c r="FRL5" s="88"/>
      <c r="FRM5" s="88"/>
      <c r="FRN5" s="88"/>
      <c r="FRO5" s="88"/>
      <c r="FRP5" s="88"/>
      <c r="FRQ5" s="88"/>
      <c r="FRR5" s="88"/>
      <c r="FRS5" s="88"/>
      <c r="FRT5" s="88"/>
      <c r="FRU5" s="88"/>
      <c r="FRV5" s="88"/>
      <c r="FRW5" s="88"/>
      <c r="FRX5" s="88"/>
      <c r="FRY5" s="88"/>
      <c r="FRZ5" s="88"/>
      <c r="FSA5" s="88"/>
      <c r="FSB5" s="88"/>
      <c r="FSC5" s="88"/>
      <c r="FSD5" s="88"/>
      <c r="FSE5" s="88"/>
      <c r="FSF5" s="88"/>
      <c r="FSG5" s="88"/>
      <c r="FSH5" s="88"/>
      <c r="FSI5" s="88"/>
      <c r="FSJ5" s="88"/>
      <c r="FSK5" s="88"/>
      <c r="FSL5" s="88"/>
      <c r="FSM5" s="88"/>
      <c r="FSN5" s="88"/>
      <c r="FSO5" s="88"/>
      <c r="FSP5" s="88"/>
      <c r="FSQ5" s="88"/>
      <c r="FSR5" s="88"/>
      <c r="FSS5" s="88"/>
      <c r="FST5" s="88"/>
      <c r="FSU5" s="88"/>
      <c r="FSV5" s="88"/>
      <c r="FSW5" s="88"/>
      <c r="FSX5" s="88"/>
      <c r="FSY5" s="88"/>
      <c r="FSZ5" s="88"/>
      <c r="FTA5" s="88"/>
      <c r="FTB5" s="88"/>
      <c r="FTC5" s="88"/>
      <c r="FTD5" s="88"/>
      <c r="FTE5" s="88"/>
      <c r="FTF5" s="88"/>
      <c r="FTG5" s="88"/>
      <c r="FTH5" s="88"/>
      <c r="FTI5" s="88"/>
      <c r="FTJ5" s="88"/>
      <c r="FTK5" s="88"/>
      <c r="FTL5" s="88"/>
      <c r="FTM5" s="88"/>
      <c r="FTN5" s="88"/>
      <c r="FTO5" s="88"/>
      <c r="FTP5" s="88"/>
      <c r="FTQ5" s="88"/>
      <c r="FTR5" s="88"/>
      <c r="FTS5" s="88"/>
      <c r="FTT5" s="88"/>
      <c r="FTU5" s="88"/>
      <c r="FTV5" s="88"/>
      <c r="FTW5" s="88"/>
      <c r="FTX5" s="88"/>
      <c r="FTY5" s="88"/>
      <c r="FTZ5" s="88"/>
      <c r="FUA5" s="88"/>
      <c r="FUB5" s="88"/>
      <c r="FUC5" s="88"/>
      <c r="FUD5" s="88"/>
      <c r="FUE5" s="88"/>
      <c r="FUF5" s="88"/>
      <c r="FUG5" s="88"/>
      <c r="FUH5" s="88"/>
      <c r="FUI5" s="88"/>
      <c r="FUJ5" s="88"/>
      <c r="FUK5" s="88"/>
      <c r="FUL5" s="88"/>
      <c r="FUM5" s="88"/>
      <c r="FUN5" s="88"/>
      <c r="FUO5" s="88"/>
      <c r="FUP5" s="88"/>
      <c r="FUQ5" s="88"/>
      <c r="FUR5" s="88"/>
      <c r="FUS5" s="88"/>
      <c r="FUT5" s="88"/>
      <c r="FUU5" s="88"/>
      <c r="FUV5" s="88"/>
      <c r="FUW5" s="88"/>
      <c r="FUX5" s="88"/>
      <c r="FUY5" s="88"/>
      <c r="FUZ5" s="88"/>
      <c r="FVA5" s="88"/>
      <c r="FVB5" s="88"/>
      <c r="FVC5" s="88"/>
      <c r="FVD5" s="88"/>
      <c r="FVE5" s="88"/>
      <c r="FVF5" s="88"/>
      <c r="FVG5" s="88"/>
      <c r="FVH5" s="88"/>
      <c r="FVI5" s="88"/>
      <c r="FVJ5" s="88"/>
      <c r="FVK5" s="88"/>
      <c r="FVL5" s="88"/>
      <c r="FVM5" s="88"/>
      <c r="FVN5" s="88"/>
      <c r="FVO5" s="88"/>
      <c r="FVP5" s="88"/>
      <c r="FVQ5" s="88"/>
      <c r="FVR5" s="88"/>
      <c r="FVS5" s="88"/>
      <c r="FVT5" s="88"/>
      <c r="FVU5" s="88"/>
      <c r="FVV5" s="88"/>
      <c r="FVW5" s="88"/>
      <c r="FVX5" s="88"/>
      <c r="FVY5" s="88"/>
      <c r="FVZ5" s="88"/>
      <c r="FWA5" s="88"/>
      <c r="FWB5" s="88"/>
      <c r="FWC5" s="88"/>
      <c r="FWD5" s="88"/>
      <c r="FWE5" s="88"/>
      <c r="FWF5" s="88"/>
      <c r="FWG5" s="88"/>
      <c r="FWH5" s="88"/>
      <c r="FWI5" s="88"/>
      <c r="FWJ5" s="88"/>
      <c r="FWK5" s="88"/>
      <c r="FWL5" s="88"/>
      <c r="FWM5" s="88"/>
      <c r="FWN5" s="88"/>
      <c r="FWO5" s="88"/>
      <c r="FWP5" s="88"/>
      <c r="FWQ5" s="88"/>
      <c r="FWR5" s="88"/>
      <c r="FWS5" s="88"/>
      <c r="FWT5" s="88"/>
      <c r="FWU5" s="88"/>
      <c r="FWV5" s="88"/>
      <c r="FWW5" s="88"/>
      <c r="FWX5" s="88"/>
      <c r="FWY5" s="88"/>
      <c r="FWZ5" s="88"/>
      <c r="FXA5" s="88"/>
      <c r="FXB5" s="88"/>
      <c r="FXC5" s="88"/>
      <c r="FXD5" s="88"/>
      <c r="FXE5" s="88"/>
      <c r="FXF5" s="88"/>
      <c r="FXG5" s="88"/>
      <c r="FXH5" s="88"/>
      <c r="FXI5" s="88"/>
      <c r="FXJ5" s="88"/>
      <c r="FXK5" s="88"/>
      <c r="FXL5" s="88"/>
      <c r="FXM5" s="88"/>
      <c r="FXN5" s="88"/>
      <c r="FXO5" s="88"/>
      <c r="FXP5" s="88"/>
      <c r="FXQ5" s="88"/>
      <c r="FXR5" s="88"/>
      <c r="FXS5" s="88"/>
      <c r="FXT5" s="88"/>
      <c r="FXU5" s="88"/>
      <c r="FXV5" s="88"/>
      <c r="FXW5" s="88"/>
      <c r="FXX5" s="88"/>
      <c r="FXY5" s="88"/>
      <c r="FXZ5" s="88"/>
      <c r="FYA5" s="88"/>
      <c r="FYB5" s="88"/>
      <c r="FYC5" s="88"/>
      <c r="FYD5" s="88"/>
      <c r="FYE5" s="88"/>
      <c r="FYF5" s="88"/>
      <c r="FYG5" s="88"/>
      <c r="FYH5" s="88"/>
      <c r="FYI5" s="88"/>
      <c r="FYJ5" s="88"/>
      <c r="FYK5" s="88"/>
      <c r="FYL5" s="88"/>
      <c r="FYM5" s="88"/>
      <c r="FYN5" s="88"/>
      <c r="FYO5" s="88"/>
      <c r="FYP5" s="88"/>
      <c r="FYQ5" s="88"/>
      <c r="FYR5" s="88"/>
      <c r="FYS5" s="88"/>
      <c r="FYT5" s="88"/>
      <c r="FYU5" s="88"/>
      <c r="FYV5" s="88"/>
      <c r="FYW5" s="88"/>
      <c r="FYX5" s="88"/>
      <c r="FYY5" s="88"/>
      <c r="FYZ5" s="88"/>
      <c r="FZA5" s="88"/>
      <c r="FZB5" s="88"/>
      <c r="FZC5" s="88"/>
      <c r="FZD5" s="88"/>
      <c r="FZE5" s="88"/>
      <c r="FZF5" s="88"/>
      <c r="FZG5" s="88"/>
      <c r="FZH5" s="88"/>
      <c r="FZI5" s="88"/>
      <c r="FZJ5" s="88"/>
      <c r="FZK5" s="88"/>
      <c r="FZL5" s="88"/>
      <c r="FZM5" s="88"/>
      <c r="FZN5" s="88"/>
      <c r="FZO5" s="88"/>
      <c r="FZP5" s="88"/>
      <c r="FZQ5" s="88"/>
      <c r="FZR5" s="88"/>
      <c r="FZS5" s="88"/>
      <c r="FZT5" s="88"/>
      <c r="FZU5" s="88"/>
      <c r="FZV5" s="88"/>
      <c r="FZW5" s="88"/>
      <c r="FZX5" s="88"/>
      <c r="FZY5" s="88"/>
      <c r="FZZ5" s="88"/>
      <c r="GAA5" s="88"/>
      <c r="GAB5" s="88"/>
      <c r="GAC5" s="88"/>
      <c r="GAD5" s="88"/>
      <c r="GAE5" s="88"/>
      <c r="GAF5" s="88"/>
      <c r="GAG5" s="88"/>
      <c r="GAH5" s="88"/>
      <c r="GAI5" s="88"/>
      <c r="GAJ5" s="88"/>
      <c r="GAK5" s="88"/>
      <c r="GAL5" s="88"/>
      <c r="GAM5" s="88"/>
      <c r="GAN5" s="88"/>
      <c r="GAO5" s="88"/>
      <c r="GAP5" s="88"/>
      <c r="GAQ5" s="88"/>
      <c r="GAR5" s="88"/>
      <c r="GAS5" s="88"/>
      <c r="GAT5" s="88"/>
      <c r="GAU5" s="88"/>
      <c r="GAV5" s="88"/>
      <c r="GAW5" s="88"/>
      <c r="GAX5" s="88"/>
      <c r="GAY5" s="88"/>
      <c r="GAZ5" s="88"/>
      <c r="GBA5" s="88"/>
      <c r="GBB5" s="88"/>
      <c r="GBC5" s="88"/>
      <c r="GBD5" s="88"/>
      <c r="GBE5" s="88"/>
      <c r="GBF5" s="88"/>
      <c r="GBG5" s="88"/>
      <c r="GBH5" s="88"/>
      <c r="GBI5" s="88"/>
      <c r="GBJ5" s="88"/>
      <c r="GBK5" s="88"/>
      <c r="GBL5" s="88"/>
      <c r="GBM5" s="88"/>
      <c r="GBN5" s="88"/>
      <c r="GBO5" s="88"/>
      <c r="GBP5" s="88"/>
      <c r="GBQ5" s="88"/>
      <c r="GBR5" s="88"/>
      <c r="GBS5" s="88"/>
      <c r="GBT5" s="88"/>
      <c r="GBU5" s="88"/>
      <c r="GBV5" s="88"/>
      <c r="GBW5" s="88"/>
      <c r="GBX5" s="88"/>
      <c r="GBY5" s="88"/>
      <c r="GBZ5" s="88"/>
      <c r="GCA5" s="88"/>
      <c r="GCB5" s="88"/>
      <c r="GCC5" s="88"/>
      <c r="GCD5" s="88"/>
      <c r="GCE5" s="88"/>
      <c r="GCF5" s="88"/>
      <c r="GCG5" s="88"/>
      <c r="GCH5" s="88"/>
      <c r="GCI5" s="88"/>
      <c r="GCJ5" s="88"/>
      <c r="GCK5" s="88"/>
      <c r="GCL5" s="88"/>
      <c r="GCM5" s="88"/>
      <c r="GCN5" s="88"/>
      <c r="GCO5" s="88"/>
      <c r="GCP5" s="88"/>
      <c r="GCQ5" s="88"/>
      <c r="GCR5" s="88"/>
      <c r="GCS5" s="88"/>
      <c r="GCT5" s="88"/>
      <c r="GCU5" s="88"/>
      <c r="GCV5" s="88"/>
      <c r="GCW5" s="88"/>
      <c r="GCX5" s="88"/>
      <c r="GCY5" s="88"/>
      <c r="GCZ5" s="88"/>
      <c r="GDA5" s="88"/>
      <c r="GDB5" s="88"/>
      <c r="GDC5" s="88"/>
      <c r="GDD5" s="88"/>
      <c r="GDE5" s="88"/>
      <c r="GDF5" s="88"/>
      <c r="GDG5" s="88"/>
      <c r="GDH5" s="88"/>
      <c r="GDI5" s="88"/>
      <c r="GDJ5" s="88"/>
      <c r="GDK5" s="88"/>
      <c r="GDL5" s="88"/>
      <c r="GDM5" s="88"/>
      <c r="GDN5" s="88"/>
      <c r="GDO5" s="88"/>
      <c r="GDP5" s="88"/>
      <c r="GDQ5" s="88"/>
      <c r="GDR5" s="88"/>
      <c r="GDS5" s="88"/>
      <c r="GDT5" s="88"/>
      <c r="GDU5" s="88"/>
      <c r="GDV5" s="88"/>
      <c r="GDW5" s="88"/>
      <c r="GDX5" s="88"/>
      <c r="GDY5" s="88"/>
      <c r="GDZ5" s="88"/>
      <c r="GEA5" s="88"/>
      <c r="GEB5" s="88"/>
      <c r="GEC5" s="88"/>
      <c r="GED5" s="88"/>
      <c r="GEE5" s="88"/>
      <c r="GEF5" s="88"/>
      <c r="GEG5" s="88"/>
      <c r="GEH5" s="88"/>
      <c r="GEI5" s="88"/>
      <c r="GEJ5" s="88"/>
      <c r="GEK5" s="88"/>
      <c r="GEL5" s="88"/>
      <c r="GEM5" s="88"/>
      <c r="GEN5" s="88"/>
      <c r="GEO5" s="88"/>
      <c r="GEP5" s="88"/>
      <c r="GEQ5" s="88"/>
      <c r="GER5" s="88"/>
      <c r="GES5" s="88"/>
      <c r="GET5" s="88"/>
      <c r="GEU5" s="88"/>
      <c r="GEV5" s="88"/>
      <c r="GEW5" s="88"/>
      <c r="GEX5" s="88"/>
      <c r="GEY5" s="88"/>
      <c r="GEZ5" s="88"/>
      <c r="GFA5" s="88"/>
      <c r="GFB5" s="88"/>
      <c r="GFC5" s="88"/>
      <c r="GFD5" s="88"/>
      <c r="GFE5" s="88"/>
      <c r="GFF5" s="88"/>
      <c r="GFG5" s="88"/>
      <c r="GFH5" s="88"/>
      <c r="GFI5" s="88"/>
      <c r="GFJ5" s="88"/>
      <c r="GFK5" s="88"/>
      <c r="GFL5" s="88"/>
      <c r="GFM5" s="88"/>
      <c r="GFN5" s="88"/>
      <c r="GFO5" s="88"/>
      <c r="GFP5" s="88"/>
      <c r="GFQ5" s="88"/>
      <c r="GFR5" s="88"/>
      <c r="GFS5" s="88"/>
      <c r="GFT5" s="88"/>
      <c r="GFU5" s="88"/>
      <c r="GFV5" s="88"/>
      <c r="GFW5" s="88"/>
      <c r="GFX5" s="88"/>
      <c r="GFY5" s="88"/>
      <c r="GFZ5" s="88"/>
      <c r="GGA5" s="88"/>
      <c r="GGB5" s="88"/>
      <c r="GGC5" s="88"/>
      <c r="GGD5" s="88"/>
      <c r="GGE5" s="88"/>
      <c r="GGF5" s="88"/>
      <c r="GGG5" s="88"/>
      <c r="GGH5" s="88"/>
      <c r="GGI5" s="88"/>
      <c r="GGJ5" s="88"/>
      <c r="GGK5" s="88"/>
      <c r="GGL5" s="88"/>
      <c r="GGM5" s="88"/>
      <c r="GGN5" s="88"/>
      <c r="GGO5" s="88"/>
      <c r="GGP5" s="88"/>
      <c r="GGQ5" s="88"/>
      <c r="GGR5" s="88"/>
      <c r="GGS5" s="88"/>
      <c r="GGT5" s="88"/>
      <c r="GGU5" s="88"/>
      <c r="GGV5" s="88"/>
      <c r="GGW5" s="88"/>
      <c r="GGX5" s="88"/>
      <c r="GGY5" s="88"/>
      <c r="GGZ5" s="88"/>
      <c r="GHA5" s="88"/>
      <c r="GHB5" s="88"/>
      <c r="GHC5" s="88"/>
      <c r="GHD5" s="88"/>
      <c r="GHE5" s="88"/>
      <c r="GHF5" s="88"/>
      <c r="GHG5" s="88"/>
      <c r="GHH5" s="88"/>
      <c r="GHI5" s="88"/>
      <c r="GHJ5" s="88"/>
      <c r="GHK5" s="88"/>
      <c r="GHL5" s="88"/>
      <c r="GHM5" s="88"/>
      <c r="GHN5" s="88"/>
      <c r="GHO5" s="88"/>
      <c r="GHP5" s="88"/>
      <c r="GHQ5" s="88"/>
      <c r="GHR5" s="88"/>
      <c r="GHS5" s="88"/>
      <c r="GHT5" s="88"/>
      <c r="GHU5" s="88"/>
      <c r="GHV5" s="88"/>
      <c r="GHW5" s="88"/>
      <c r="GHX5" s="88"/>
      <c r="GHY5" s="88"/>
      <c r="GHZ5" s="88"/>
      <c r="GIA5" s="88"/>
      <c r="GIB5" s="88"/>
      <c r="GIC5" s="88"/>
      <c r="GID5" s="88"/>
      <c r="GIE5" s="88"/>
      <c r="GIF5" s="88"/>
      <c r="GIG5" s="88"/>
      <c r="GIH5" s="88"/>
      <c r="GII5" s="88"/>
      <c r="GIJ5" s="88"/>
      <c r="GIK5" s="88"/>
      <c r="GIL5" s="88"/>
      <c r="GIM5" s="88"/>
      <c r="GIN5" s="88"/>
      <c r="GIO5" s="88"/>
      <c r="GIP5" s="88"/>
      <c r="GIQ5" s="88"/>
      <c r="GIR5" s="88"/>
      <c r="GIS5" s="88"/>
      <c r="GIT5" s="88"/>
      <c r="GIU5" s="88"/>
      <c r="GIV5" s="88"/>
      <c r="GIW5" s="88"/>
      <c r="GIX5" s="88"/>
      <c r="GIY5" s="88"/>
      <c r="GIZ5" s="88"/>
      <c r="GJA5" s="88"/>
      <c r="GJB5" s="88"/>
      <c r="GJC5" s="88"/>
      <c r="GJD5" s="88"/>
      <c r="GJE5" s="88"/>
      <c r="GJF5" s="88"/>
      <c r="GJG5" s="88"/>
      <c r="GJH5" s="88"/>
      <c r="GJI5" s="88"/>
      <c r="GJJ5" s="88"/>
      <c r="GJK5" s="88"/>
      <c r="GJL5" s="88"/>
      <c r="GJM5" s="88"/>
      <c r="GJN5" s="88"/>
      <c r="GJO5" s="88"/>
      <c r="GJP5" s="88"/>
      <c r="GJQ5" s="88"/>
      <c r="GJR5" s="88"/>
      <c r="GJS5" s="88"/>
      <c r="GJT5" s="88"/>
      <c r="GJU5" s="88"/>
      <c r="GJV5" s="88"/>
      <c r="GJW5" s="88"/>
      <c r="GJX5" s="88"/>
      <c r="GJY5" s="88"/>
      <c r="GJZ5" s="88"/>
      <c r="GKA5" s="88"/>
      <c r="GKB5" s="88"/>
      <c r="GKC5" s="88"/>
      <c r="GKD5" s="88"/>
      <c r="GKE5" s="88"/>
      <c r="GKF5" s="88"/>
      <c r="GKG5" s="88"/>
      <c r="GKH5" s="88"/>
      <c r="GKI5" s="88"/>
      <c r="GKJ5" s="88"/>
      <c r="GKK5" s="88"/>
      <c r="GKL5" s="88"/>
      <c r="GKM5" s="88"/>
      <c r="GKN5" s="88"/>
      <c r="GKO5" s="88"/>
      <c r="GKP5" s="88"/>
      <c r="GKQ5" s="88"/>
      <c r="GKR5" s="88"/>
      <c r="GKS5" s="88"/>
      <c r="GKT5" s="88"/>
      <c r="GKU5" s="88"/>
      <c r="GKV5" s="88"/>
      <c r="GKW5" s="88"/>
      <c r="GKX5" s="88"/>
      <c r="GKY5" s="88"/>
      <c r="GKZ5" s="88"/>
      <c r="GLA5" s="88"/>
      <c r="GLB5" s="88"/>
      <c r="GLC5" s="88"/>
      <c r="GLD5" s="88"/>
      <c r="GLE5" s="88"/>
      <c r="GLF5" s="88"/>
      <c r="GLG5" s="88"/>
      <c r="GLH5" s="88"/>
      <c r="GLI5" s="88"/>
      <c r="GLJ5" s="88"/>
      <c r="GLK5" s="88"/>
      <c r="GLL5" s="88"/>
      <c r="GLM5" s="88"/>
      <c r="GLN5" s="88"/>
      <c r="GLO5" s="88"/>
      <c r="GLP5" s="88"/>
      <c r="GLQ5" s="88"/>
      <c r="GLR5" s="88"/>
      <c r="GLS5" s="88"/>
      <c r="GLT5" s="88"/>
      <c r="GLU5" s="88"/>
      <c r="GLV5" s="88"/>
      <c r="GLW5" s="88"/>
      <c r="GLX5" s="88"/>
      <c r="GLY5" s="88"/>
      <c r="GLZ5" s="88"/>
      <c r="GMA5" s="88"/>
      <c r="GMB5" s="88"/>
      <c r="GMC5" s="88"/>
      <c r="GMD5" s="88"/>
      <c r="GME5" s="88"/>
      <c r="GMF5" s="88"/>
      <c r="GMG5" s="88"/>
      <c r="GMH5" s="88"/>
      <c r="GMI5" s="88"/>
      <c r="GMJ5" s="88"/>
      <c r="GMK5" s="88"/>
      <c r="GML5" s="88"/>
      <c r="GMM5" s="88"/>
      <c r="GMN5" s="88"/>
      <c r="GMO5" s="88"/>
      <c r="GMP5" s="88"/>
      <c r="GMQ5" s="88"/>
      <c r="GMR5" s="88"/>
      <c r="GMS5" s="88"/>
      <c r="GMT5" s="88"/>
      <c r="GMU5" s="88"/>
      <c r="GMV5" s="88"/>
      <c r="GMW5" s="88"/>
      <c r="GMX5" s="88"/>
      <c r="GMY5" s="88"/>
      <c r="GMZ5" s="88"/>
      <c r="GNA5" s="88"/>
      <c r="GNB5" s="88"/>
      <c r="GNC5" s="88"/>
      <c r="GND5" s="88"/>
      <c r="GNE5" s="88"/>
      <c r="GNF5" s="88"/>
      <c r="GNG5" s="88"/>
      <c r="GNH5" s="88"/>
      <c r="GNI5" s="88"/>
      <c r="GNJ5" s="88"/>
      <c r="GNK5" s="88"/>
      <c r="GNL5" s="88"/>
      <c r="GNM5" s="88"/>
      <c r="GNN5" s="88"/>
      <c r="GNO5" s="88"/>
      <c r="GNP5" s="88"/>
      <c r="GNQ5" s="88"/>
      <c r="GNR5" s="88"/>
      <c r="GNS5" s="88"/>
      <c r="GNT5" s="88"/>
      <c r="GNU5" s="88"/>
      <c r="GNV5" s="88"/>
      <c r="GNW5" s="88"/>
      <c r="GNX5" s="88"/>
      <c r="GNY5" s="88"/>
      <c r="GNZ5" s="88"/>
      <c r="GOA5" s="88"/>
      <c r="GOB5" s="88"/>
      <c r="GOC5" s="88"/>
      <c r="GOD5" s="88"/>
      <c r="GOE5" s="88"/>
      <c r="GOF5" s="88"/>
      <c r="GOG5" s="88"/>
      <c r="GOH5" s="88"/>
      <c r="GOI5" s="88"/>
      <c r="GOJ5" s="88"/>
      <c r="GOK5" s="88"/>
      <c r="GOL5" s="88"/>
      <c r="GOM5" s="88"/>
      <c r="GON5" s="88"/>
      <c r="GOO5" s="88"/>
      <c r="GOP5" s="88"/>
      <c r="GOQ5" s="88"/>
      <c r="GOR5" s="88"/>
      <c r="GOS5" s="88"/>
      <c r="GOT5" s="88"/>
      <c r="GOU5" s="88"/>
      <c r="GOV5" s="88"/>
      <c r="GOW5" s="88"/>
      <c r="GOX5" s="88"/>
      <c r="GOY5" s="88"/>
      <c r="GOZ5" s="88"/>
      <c r="GPA5" s="88"/>
      <c r="GPB5" s="88"/>
      <c r="GPC5" s="88"/>
      <c r="GPD5" s="88"/>
      <c r="GPE5" s="88"/>
      <c r="GPF5" s="88"/>
      <c r="GPG5" s="88"/>
      <c r="GPH5" s="88"/>
      <c r="GPI5" s="88"/>
      <c r="GPJ5" s="88"/>
      <c r="GPK5" s="88"/>
      <c r="GPL5" s="88"/>
      <c r="GPM5" s="88"/>
      <c r="GPN5" s="88"/>
      <c r="GPO5" s="88"/>
      <c r="GPP5" s="88"/>
      <c r="GPQ5" s="88"/>
      <c r="GPR5" s="88"/>
      <c r="GPS5" s="88"/>
      <c r="GPT5" s="88"/>
      <c r="GPU5" s="88"/>
      <c r="GPV5" s="88"/>
      <c r="GPW5" s="88"/>
      <c r="GPX5" s="88"/>
      <c r="GPY5" s="88"/>
      <c r="GPZ5" s="88"/>
      <c r="GQA5" s="88"/>
      <c r="GQB5" s="88"/>
      <c r="GQC5" s="88"/>
      <c r="GQD5" s="88"/>
      <c r="GQE5" s="88"/>
      <c r="GQF5" s="88"/>
      <c r="GQG5" s="88"/>
      <c r="GQH5" s="88"/>
      <c r="GQI5" s="88"/>
      <c r="GQJ5" s="88"/>
      <c r="GQK5" s="88"/>
      <c r="GQL5" s="88"/>
      <c r="GQM5" s="88"/>
      <c r="GQN5" s="88"/>
      <c r="GQO5" s="88"/>
      <c r="GQP5" s="88"/>
      <c r="GQQ5" s="88"/>
      <c r="GQR5" s="88"/>
      <c r="GQS5" s="88"/>
      <c r="GQT5" s="88"/>
      <c r="GQU5" s="88"/>
      <c r="GQV5" s="88"/>
      <c r="GQW5" s="88"/>
      <c r="GQX5" s="88"/>
      <c r="GQY5" s="88"/>
      <c r="GQZ5" s="88"/>
      <c r="GRA5" s="88"/>
      <c r="GRB5" s="88"/>
      <c r="GRC5" s="88"/>
      <c r="GRD5" s="88"/>
      <c r="GRE5" s="88"/>
      <c r="GRF5" s="88"/>
      <c r="GRG5" s="88"/>
      <c r="GRH5" s="88"/>
      <c r="GRI5" s="88"/>
      <c r="GRJ5" s="88"/>
      <c r="GRK5" s="88"/>
      <c r="GRL5" s="88"/>
      <c r="GRM5" s="88"/>
      <c r="GRN5" s="88"/>
      <c r="GRO5" s="88"/>
      <c r="GRP5" s="88"/>
      <c r="GRQ5" s="88"/>
      <c r="GRR5" s="88"/>
      <c r="GRS5" s="88"/>
      <c r="GRT5" s="88"/>
      <c r="GRU5" s="88"/>
      <c r="GRV5" s="88"/>
      <c r="GRW5" s="88"/>
      <c r="GRX5" s="88"/>
      <c r="GRY5" s="88"/>
      <c r="GRZ5" s="88"/>
      <c r="GSA5" s="88"/>
      <c r="GSB5" s="88"/>
      <c r="GSC5" s="88"/>
      <c r="GSD5" s="88"/>
      <c r="GSE5" s="88"/>
      <c r="GSF5" s="88"/>
      <c r="GSG5" s="88"/>
      <c r="GSH5" s="88"/>
      <c r="GSI5" s="88"/>
      <c r="GSJ5" s="88"/>
      <c r="GSK5" s="88"/>
      <c r="GSL5" s="88"/>
      <c r="GSM5" s="88"/>
      <c r="GSN5" s="88"/>
      <c r="GSO5" s="88"/>
      <c r="GSP5" s="88"/>
      <c r="GSQ5" s="88"/>
      <c r="GSR5" s="88"/>
      <c r="GSS5" s="88"/>
      <c r="GST5" s="88"/>
      <c r="GSU5" s="88"/>
      <c r="GSV5" s="88"/>
      <c r="GSW5" s="88"/>
      <c r="GSX5" s="88"/>
      <c r="GSY5" s="88"/>
      <c r="GSZ5" s="88"/>
      <c r="GTA5" s="88"/>
      <c r="GTB5" s="88"/>
      <c r="GTC5" s="88"/>
      <c r="GTD5" s="88"/>
      <c r="GTE5" s="88"/>
      <c r="GTF5" s="88"/>
      <c r="GTG5" s="88"/>
      <c r="GTH5" s="88"/>
      <c r="GTI5" s="88"/>
      <c r="GTJ5" s="88"/>
      <c r="GTK5" s="88"/>
      <c r="GTL5" s="88"/>
      <c r="GTM5" s="88"/>
      <c r="GTN5" s="88"/>
      <c r="GTO5" s="88"/>
      <c r="GTP5" s="88"/>
      <c r="GTQ5" s="88"/>
      <c r="GTR5" s="88"/>
      <c r="GTS5" s="88"/>
      <c r="GTT5" s="88"/>
      <c r="GTU5" s="88"/>
      <c r="GTV5" s="88"/>
      <c r="GTW5" s="88"/>
      <c r="GTX5" s="88"/>
      <c r="GTY5" s="88"/>
      <c r="GTZ5" s="88"/>
      <c r="GUA5" s="88"/>
      <c r="GUB5" s="88"/>
      <c r="GUC5" s="88"/>
      <c r="GUD5" s="88"/>
      <c r="GUE5" s="88"/>
      <c r="GUF5" s="88"/>
      <c r="GUG5" s="88"/>
      <c r="GUH5" s="88"/>
      <c r="GUI5" s="88"/>
      <c r="GUJ5" s="88"/>
      <c r="GUK5" s="88"/>
      <c r="GUL5" s="88"/>
      <c r="GUM5" s="88"/>
      <c r="GUN5" s="88"/>
      <c r="GUO5" s="88"/>
      <c r="GUP5" s="88"/>
      <c r="GUQ5" s="88"/>
      <c r="GUR5" s="88"/>
      <c r="GUS5" s="88"/>
      <c r="GUT5" s="88"/>
      <c r="GUU5" s="88"/>
      <c r="GUV5" s="88"/>
      <c r="GUW5" s="88"/>
      <c r="GUX5" s="88"/>
      <c r="GUY5" s="88"/>
      <c r="GUZ5" s="88"/>
      <c r="GVA5" s="88"/>
      <c r="GVB5" s="88"/>
      <c r="GVC5" s="88"/>
      <c r="GVD5" s="88"/>
      <c r="GVE5" s="88"/>
      <c r="GVF5" s="88"/>
      <c r="GVG5" s="88"/>
      <c r="GVH5" s="88"/>
      <c r="GVI5" s="88"/>
      <c r="GVJ5" s="88"/>
      <c r="GVK5" s="88"/>
      <c r="GVL5" s="88"/>
      <c r="GVM5" s="88"/>
      <c r="GVN5" s="88"/>
      <c r="GVO5" s="88"/>
      <c r="GVP5" s="88"/>
      <c r="GVQ5" s="88"/>
      <c r="GVR5" s="88"/>
      <c r="GVS5" s="88"/>
      <c r="GVT5" s="88"/>
      <c r="GVU5" s="88"/>
      <c r="GVV5" s="88"/>
      <c r="GVW5" s="88"/>
      <c r="GVX5" s="88"/>
      <c r="GVY5" s="88"/>
      <c r="GVZ5" s="88"/>
      <c r="GWA5" s="88"/>
      <c r="GWB5" s="88"/>
      <c r="GWC5" s="88"/>
      <c r="GWD5" s="88"/>
      <c r="GWE5" s="88"/>
      <c r="GWF5" s="88"/>
      <c r="GWG5" s="88"/>
      <c r="GWH5" s="88"/>
      <c r="GWI5" s="88"/>
      <c r="GWJ5" s="88"/>
      <c r="GWK5" s="88"/>
      <c r="GWL5" s="88"/>
      <c r="GWM5" s="88"/>
      <c r="GWN5" s="88"/>
      <c r="GWO5" s="88"/>
      <c r="GWP5" s="88"/>
      <c r="GWQ5" s="88"/>
      <c r="GWR5" s="88"/>
      <c r="GWS5" s="88"/>
      <c r="GWT5" s="88"/>
      <c r="GWU5" s="88"/>
      <c r="GWV5" s="88"/>
      <c r="GWW5" s="88"/>
      <c r="GWX5" s="88"/>
      <c r="GWY5" s="88"/>
      <c r="GWZ5" s="88"/>
      <c r="GXA5" s="88"/>
      <c r="GXB5" s="88"/>
      <c r="GXC5" s="88"/>
      <c r="GXD5" s="88"/>
      <c r="GXE5" s="88"/>
      <c r="GXF5" s="88"/>
      <c r="GXG5" s="88"/>
      <c r="GXH5" s="88"/>
      <c r="GXI5" s="88"/>
      <c r="GXJ5" s="88"/>
      <c r="GXK5" s="88"/>
      <c r="GXL5" s="88"/>
      <c r="GXM5" s="88"/>
      <c r="GXN5" s="88"/>
      <c r="GXO5" s="88"/>
      <c r="GXP5" s="88"/>
      <c r="GXQ5" s="88"/>
      <c r="GXR5" s="88"/>
      <c r="GXS5" s="88"/>
      <c r="GXT5" s="88"/>
      <c r="GXU5" s="88"/>
      <c r="GXV5" s="88"/>
      <c r="GXW5" s="88"/>
      <c r="GXX5" s="88"/>
      <c r="GXY5" s="88"/>
      <c r="GXZ5" s="88"/>
      <c r="GYA5" s="88"/>
      <c r="GYB5" s="88"/>
      <c r="GYC5" s="88"/>
      <c r="GYD5" s="88"/>
      <c r="GYE5" s="88"/>
      <c r="GYF5" s="88"/>
      <c r="GYG5" s="88"/>
      <c r="GYH5" s="88"/>
      <c r="GYI5" s="88"/>
      <c r="GYJ5" s="88"/>
      <c r="GYK5" s="88"/>
      <c r="GYL5" s="88"/>
      <c r="GYM5" s="88"/>
      <c r="GYN5" s="88"/>
      <c r="GYO5" s="88"/>
      <c r="GYP5" s="88"/>
      <c r="GYQ5" s="88"/>
      <c r="GYR5" s="88"/>
      <c r="GYS5" s="88"/>
      <c r="GYT5" s="88"/>
      <c r="GYU5" s="88"/>
      <c r="GYV5" s="88"/>
      <c r="GYW5" s="88"/>
      <c r="GYX5" s="88"/>
      <c r="GYY5" s="88"/>
      <c r="GYZ5" s="88"/>
      <c r="GZA5" s="88"/>
      <c r="GZB5" s="88"/>
      <c r="GZC5" s="88"/>
      <c r="GZD5" s="88"/>
      <c r="GZE5" s="88"/>
      <c r="GZF5" s="88"/>
      <c r="GZG5" s="88"/>
      <c r="GZH5" s="88"/>
      <c r="GZI5" s="88"/>
      <c r="GZJ5" s="88"/>
      <c r="GZK5" s="88"/>
      <c r="GZL5" s="88"/>
      <c r="GZM5" s="88"/>
      <c r="GZN5" s="88"/>
      <c r="GZO5" s="88"/>
      <c r="GZP5" s="88"/>
      <c r="GZQ5" s="88"/>
      <c r="GZR5" s="88"/>
      <c r="GZS5" s="88"/>
      <c r="GZT5" s="88"/>
      <c r="GZU5" s="88"/>
      <c r="GZV5" s="88"/>
      <c r="GZW5" s="88"/>
      <c r="GZX5" s="88"/>
      <c r="GZY5" s="88"/>
      <c r="GZZ5" s="88"/>
      <c r="HAA5" s="88"/>
      <c r="HAB5" s="88"/>
      <c r="HAC5" s="88"/>
      <c r="HAD5" s="88"/>
      <c r="HAE5" s="88"/>
      <c r="HAF5" s="88"/>
      <c r="HAG5" s="88"/>
      <c r="HAH5" s="88"/>
      <c r="HAI5" s="88"/>
      <c r="HAJ5" s="88"/>
      <c r="HAK5" s="88"/>
      <c r="HAL5" s="88"/>
      <c r="HAM5" s="88"/>
      <c r="HAN5" s="88"/>
      <c r="HAO5" s="88"/>
      <c r="HAP5" s="88"/>
      <c r="HAQ5" s="88"/>
      <c r="HAR5" s="88"/>
      <c r="HAS5" s="88"/>
      <c r="HAT5" s="88"/>
      <c r="HAU5" s="88"/>
      <c r="HAV5" s="88"/>
      <c r="HAW5" s="88"/>
      <c r="HAX5" s="88"/>
      <c r="HAY5" s="88"/>
      <c r="HAZ5" s="88"/>
      <c r="HBA5" s="88"/>
      <c r="HBB5" s="88"/>
      <c r="HBC5" s="88"/>
      <c r="HBD5" s="88"/>
      <c r="HBE5" s="88"/>
      <c r="HBF5" s="88"/>
      <c r="HBG5" s="88"/>
      <c r="HBH5" s="88"/>
      <c r="HBI5" s="88"/>
      <c r="HBJ5" s="88"/>
      <c r="HBK5" s="88"/>
      <c r="HBL5" s="88"/>
      <c r="HBM5" s="88"/>
      <c r="HBN5" s="88"/>
      <c r="HBO5" s="88"/>
      <c r="HBP5" s="88"/>
      <c r="HBQ5" s="88"/>
      <c r="HBR5" s="88"/>
      <c r="HBS5" s="88"/>
      <c r="HBT5" s="88"/>
      <c r="HBU5" s="88"/>
      <c r="HBV5" s="88"/>
      <c r="HBW5" s="88"/>
      <c r="HBX5" s="88"/>
      <c r="HBY5" s="88"/>
      <c r="HBZ5" s="88"/>
      <c r="HCA5" s="88"/>
      <c r="HCB5" s="88"/>
      <c r="HCC5" s="88"/>
      <c r="HCD5" s="88"/>
      <c r="HCE5" s="88"/>
      <c r="HCF5" s="88"/>
      <c r="HCG5" s="88"/>
      <c r="HCH5" s="88"/>
      <c r="HCI5" s="88"/>
      <c r="HCJ5" s="88"/>
      <c r="HCK5" s="88"/>
      <c r="HCL5" s="88"/>
      <c r="HCM5" s="88"/>
      <c r="HCN5" s="88"/>
      <c r="HCO5" s="88"/>
      <c r="HCP5" s="88"/>
      <c r="HCQ5" s="88"/>
      <c r="HCR5" s="88"/>
      <c r="HCS5" s="88"/>
      <c r="HCT5" s="88"/>
      <c r="HCU5" s="88"/>
      <c r="HCV5" s="88"/>
      <c r="HCW5" s="88"/>
      <c r="HCX5" s="88"/>
      <c r="HCY5" s="88"/>
      <c r="HCZ5" s="88"/>
      <c r="HDA5" s="88"/>
      <c r="HDB5" s="88"/>
      <c r="HDC5" s="88"/>
      <c r="HDD5" s="88"/>
      <c r="HDE5" s="88"/>
      <c r="HDF5" s="88"/>
      <c r="HDG5" s="88"/>
      <c r="HDH5" s="88"/>
      <c r="HDI5" s="88"/>
      <c r="HDJ5" s="88"/>
      <c r="HDK5" s="88"/>
      <c r="HDL5" s="88"/>
      <c r="HDM5" s="88"/>
      <c r="HDN5" s="88"/>
      <c r="HDO5" s="88"/>
      <c r="HDP5" s="88"/>
      <c r="HDQ5" s="88"/>
      <c r="HDR5" s="88"/>
      <c r="HDS5" s="88"/>
      <c r="HDT5" s="88"/>
      <c r="HDU5" s="88"/>
      <c r="HDV5" s="88"/>
      <c r="HDW5" s="88"/>
      <c r="HDX5" s="88"/>
      <c r="HDY5" s="88"/>
      <c r="HDZ5" s="88"/>
      <c r="HEA5" s="88"/>
      <c r="HEB5" s="88"/>
      <c r="HEC5" s="88"/>
      <c r="HED5" s="88"/>
      <c r="HEE5" s="88"/>
      <c r="HEF5" s="88"/>
      <c r="HEG5" s="88"/>
      <c r="HEH5" s="88"/>
      <c r="HEI5" s="88"/>
      <c r="HEJ5" s="88"/>
      <c r="HEK5" s="88"/>
      <c r="HEL5" s="88"/>
      <c r="HEM5" s="88"/>
      <c r="HEN5" s="88"/>
      <c r="HEO5" s="88"/>
      <c r="HEP5" s="88"/>
      <c r="HEQ5" s="88"/>
      <c r="HER5" s="88"/>
      <c r="HES5" s="88"/>
      <c r="HET5" s="88"/>
      <c r="HEU5" s="88"/>
      <c r="HEV5" s="88"/>
      <c r="HEW5" s="88"/>
      <c r="HEX5" s="88"/>
      <c r="HEY5" s="88"/>
      <c r="HEZ5" s="88"/>
      <c r="HFA5" s="88"/>
      <c r="HFB5" s="88"/>
      <c r="HFC5" s="88"/>
      <c r="HFD5" s="88"/>
      <c r="HFE5" s="88"/>
      <c r="HFF5" s="88"/>
      <c r="HFG5" s="88"/>
      <c r="HFH5" s="88"/>
      <c r="HFI5" s="88"/>
      <c r="HFJ5" s="88"/>
      <c r="HFK5" s="88"/>
      <c r="HFL5" s="88"/>
      <c r="HFM5" s="88"/>
      <c r="HFN5" s="88"/>
      <c r="HFO5" s="88"/>
      <c r="HFP5" s="88"/>
      <c r="HFQ5" s="88"/>
      <c r="HFR5" s="88"/>
      <c r="HFS5" s="88"/>
      <c r="HFT5" s="88"/>
      <c r="HFU5" s="88"/>
      <c r="HFV5" s="88"/>
      <c r="HFW5" s="88"/>
      <c r="HFX5" s="88"/>
      <c r="HFY5" s="88"/>
      <c r="HFZ5" s="88"/>
      <c r="HGA5" s="88"/>
      <c r="HGB5" s="88"/>
      <c r="HGC5" s="88"/>
      <c r="HGD5" s="88"/>
      <c r="HGE5" s="88"/>
      <c r="HGF5" s="88"/>
      <c r="HGG5" s="88"/>
      <c r="HGH5" s="88"/>
      <c r="HGI5" s="88"/>
      <c r="HGJ5" s="88"/>
      <c r="HGK5" s="88"/>
      <c r="HGL5" s="88"/>
      <c r="HGM5" s="88"/>
      <c r="HGN5" s="88"/>
      <c r="HGO5" s="88"/>
      <c r="HGP5" s="88"/>
      <c r="HGQ5" s="88"/>
      <c r="HGR5" s="88"/>
      <c r="HGS5" s="88"/>
      <c r="HGT5" s="88"/>
      <c r="HGU5" s="88"/>
      <c r="HGV5" s="88"/>
      <c r="HGW5" s="88"/>
      <c r="HGX5" s="88"/>
      <c r="HGY5" s="88"/>
      <c r="HGZ5" s="88"/>
      <c r="HHA5" s="88"/>
      <c r="HHB5" s="88"/>
      <c r="HHC5" s="88"/>
      <c r="HHD5" s="88"/>
      <c r="HHE5" s="88"/>
      <c r="HHF5" s="88"/>
      <c r="HHG5" s="88"/>
      <c r="HHH5" s="88"/>
      <c r="HHI5" s="88"/>
      <c r="HHJ5" s="88"/>
      <c r="HHK5" s="88"/>
      <c r="HHL5" s="88"/>
      <c r="HHM5" s="88"/>
      <c r="HHN5" s="88"/>
      <c r="HHO5" s="88"/>
      <c r="HHP5" s="88"/>
      <c r="HHQ5" s="88"/>
      <c r="HHR5" s="88"/>
      <c r="HHS5" s="88"/>
      <c r="HHT5" s="88"/>
      <c r="HHU5" s="88"/>
      <c r="HHV5" s="88"/>
      <c r="HHW5" s="88"/>
      <c r="HHX5" s="88"/>
      <c r="HHY5" s="88"/>
      <c r="HHZ5" s="88"/>
      <c r="HIA5" s="88"/>
      <c r="HIB5" s="88"/>
      <c r="HIC5" s="88"/>
      <c r="HID5" s="88"/>
      <c r="HIE5" s="88"/>
      <c r="HIF5" s="88"/>
      <c r="HIG5" s="88"/>
      <c r="HIH5" s="88"/>
      <c r="HII5" s="88"/>
      <c r="HIJ5" s="88"/>
      <c r="HIK5" s="88"/>
      <c r="HIL5" s="88"/>
      <c r="HIM5" s="88"/>
      <c r="HIN5" s="88"/>
      <c r="HIO5" s="88"/>
      <c r="HIP5" s="88"/>
      <c r="HIQ5" s="88"/>
      <c r="HIR5" s="88"/>
      <c r="HIS5" s="88"/>
      <c r="HIT5" s="88"/>
      <c r="HIU5" s="88"/>
      <c r="HIV5" s="88"/>
      <c r="HIW5" s="88"/>
      <c r="HIX5" s="88"/>
      <c r="HIY5" s="88"/>
      <c r="HIZ5" s="88"/>
      <c r="HJA5" s="88"/>
      <c r="HJB5" s="88"/>
      <c r="HJC5" s="88"/>
      <c r="HJD5" s="88"/>
      <c r="HJE5" s="88"/>
      <c r="HJF5" s="88"/>
      <c r="HJG5" s="88"/>
      <c r="HJH5" s="88"/>
      <c r="HJI5" s="88"/>
      <c r="HJJ5" s="88"/>
      <c r="HJK5" s="88"/>
      <c r="HJL5" s="88"/>
      <c r="HJM5" s="88"/>
      <c r="HJN5" s="88"/>
      <c r="HJO5" s="88"/>
      <c r="HJP5" s="88"/>
      <c r="HJQ5" s="88"/>
      <c r="HJR5" s="88"/>
      <c r="HJS5" s="88"/>
      <c r="HJT5" s="88"/>
      <c r="HJU5" s="88"/>
      <c r="HJV5" s="88"/>
      <c r="HJW5" s="88"/>
      <c r="HJX5" s="88"/>
      <c r="HJY5" s="88"/>
      <c r="HJZ5" s="88"/>
      <c r="HKA5" s="88"/>
      <c r="HKB5" s="88"/>
      <c r="HKC5" s="88"/>
      <c r="HKD5" s="88"/>
      <c r="HKE5" s="88"/>
      <c r="HKF5" s="88"/>
      <c r="HKG5" s="88"/>
      <c r="HKH5" s="88"/>
      <c r="HKI5" s="88"/>
      <c r="HKJ5" s="88"/>
      <c r="HKK5" s="88"/>
      <c r="HKL5" s="88"/>
      <c r="HKM5" s="88"/>
      <c r="HKN5" s="88"/>
      <c r="HKO5" s="88"/>
      <c r="HKP5" s="88"/>
      <c r="HKQ5" s="88"/>
      <c r="HKR5" s="88"/>
      <c r="HKS5" s="88"/>
      <c r="HKT5" s="88"/>
      <c r="HKU5" s="88"/>
      <c r="HKV5" s="88"/>
      <c r="HKW5" s="88"/>
      <c r="HKX5" s="88"/>
      <c r="HKY5" s="88"/>
      <c r="HKZ5" s="88"/>
      <c r="HLA5" s="88"/>
      <c r="HLB5" s="88"/>
      <c r="HLC5" s="88"/>
      <c r="HLD5" s="88"/>
      <c r="HLE5" s="88"/>
      <c r="HLF5" s="88"/>
      <c r="HLG5" s="88"/>
      <c r="HLH5" s="88"/>
      <c r="HLI5" s="88"/>
      <c r="HLJ5" s="88"/>
      <c r="HLK5" s="88"/>
      <c r="HLL5" s="88"/>
      <c r="HLM5" s="88"/>
      <c r="HLN5" s="88"/>
      <c r="HLO5" s="88"/>
      <c r="HLP5" s="88"/>
      <c r="HLQ5" s="88"/>
      <c r="HLR5" s="88"/>
      <c r="HLS5" s="88"/>
      <c r="HLT5" s="88"/>
      <c r="HLU5" s="88"/>
      <c r="HLV5" s="88"/>
      <c r="HLW5" s="88"/>
      <c r="HLX5" s="88"/>
      <c r="HLY5" s="88"/>
      <c r="HLZ5" s="88"/>
      <c r="HMA5" s="88"/>
      <c r="HMB5" s="88"/>
      <c r="HMC5" s="88"/>
      <c r="HMD5" s="88"/>
      <c r="HME5" s="88"/>
      <c r="HMF5" s="88"/>
      <c r="HMG5" s="88"/>
      <c r="HMH5" s="88"/>
      <c r="HMI5" s="88"/>
      <c r="HMJ5" s="88"/>
      <c r="HMK5" s="88"/>
      <c r="HML5" s="88"/>
      <c r="HMM5" s="88"/>
      <c r="HMN5" s="88"/>
      <c r="HMO5" s="88"/>
      <c r="HMP5" s="88"/>
      <c r="HMQ5" s="88"/>
      <c r="HMR5" s="88"/>
      <c r="HMS5" s="88"/>
      <c r="HMT5" s="88"/>
      <c r="HMU5" s="88"/>
      <c r="HMV5" s="88"/>
      <c r="HMW5" s="88"/>
      <c r="HMX5" s="88"/>
      <c r="HMY5" s="88"/>
      <c r="HMZ5" s="88"/>
      <c r="HNA5" s="88"/>
      <c r="HNB5" s="88"/>
      <c r="HNC5" s="88"/>
      <c r="HND5" s="88"/>
      <c r="HNE5" s="88"/>
      <c r="HNF5" s="88"/>
      <c r="HNG5" s="88"/>
      <c r="HNH5" s="88"/>
      <c r="HNI5" s="88"/>
      <c r="HNJ5" s="88"/>
      <c r="HNK5" s="88"/>
      <c r="HNL5" s="88"/>
      <c r="HNM5" s="88"/>
      <c r="HNN5" s="88"/>
      <c r="HNO5" s="88"/>
      <c r="HNP5" s="88"/>
      <c r="HNQ5" s="88"/>
      <c r="HNR5" s="88"/>
      <c r="HNS5" s="88"/>
      <c r="HNT5" s="88"/>
      <c r="HNU5" s="88"/>
      <c r="HNV5" s="88"/>
      <c r="HNW5" s="88"/>
      <c r="HNX5" s="88"/>
      <c r="HNY5" s="88"/>
      <c r="HNZ5" s="88"/>
      <c r="HOA5" s="88"/>
      <c r="HOB5" s="88"/>
      <c r="HOC5" s="88"/>
      <c r="HOD5" s="88"/>
      <c r="HOE5" s="88"/>
      <c r="HOF5" s="88"/>
      <c r="HOG5" s="88"/>
      <c r="HOH5" s="88"/>
      <c r="HOI5" s="88"/>
      <c r="HOJ5" s="88"/>
      <c r="HOK5" s="88"/>
      <c r="HOL5" s="88"/>
      <c r="HOM5" s="88"/>
      <c r="HON5" s="88"/>
      <c r="HOO5" s="88"/>
      <c r="HOP5" s="88"/>
      <c r="HOQ5" s="88"/>
      <c r="HOR5" s="88"/>
      <c r="HOS5" s="88"/>
      <c r="HOT5" s="88"/>
      <c r="HOU5" s="88"/>
      <c r="HOV5" s="88"/>
      <c r="HOW5" s="88"/>
      <c r="HOX5" s="88"/>
      <c r="HOY5" s="88"/>
      <c r="HOZ5" s="88"/>
      <c r="HPA5" s="88"/>
      <c r="HPB5" s="88"/>
      <c r="HPC5" s="88"/>
      <c r="HPD5" s="88"/>
      <c r="HPE5" s="88"/>
      <c r="HPF5" s="88"/>
      <c r="HPG5" s="88"/>
      <c r="HPH5" s="88"/>
      <c r="HPI5" s="88"/>
      <c r="HPJ5" s="88"/>
      <c r="HPK5" s="88"/>
      <c r="HPL5" s="88"/>
      <c r="HPM5" s="88"/>
      <c r="HPN5" s="88"/>
      <c r="HPO5" s="88"/>
      <c r="HPP5" s="88"/>
      <c r="HPQ5" s="88"/>
      <c r="HPR5" s="88"/>
      <c r="HPS5" s="88"/>
      <c r="HPT5" s="88"/>
      <c r="HPU5" s="88"/>
      <c r="HPV5" s="88"/>
      <c r="HPW5" s="88"/>
      <c r="HPX5" s="88"/>
      <c r="HPY5" s="88"/>
      <c r="HPZ5" s="88"/>
      <c r="HQA5" s="88"/>
      <c r="HQB5" s="88"/>
      <c r="HQC5" s="88"/>
      <c r="HQD5" s="88"/>
      <c r="HQE5" s="88"/>
      <c r="HQF5" s="88"/>
      <c r="HQG5" s="88"/>
      <c r="HQH5" s="88"/>
      <c r="HQI5" s="88"/>
      <c r="HQJ5" s="88"/>
      <c r="HQK5" s="88"/>
      <c r="HQL5" s="88"/>
      <c r="HQM5" s="88"/>
      <c r="HQN5" s="88"/>
      <c r="HQO5" s="88"/>
      <c r="HQP5" s="88"/>
      <c r="HQQ5" s="88"/>
      <c r="HQR5" s="88"/>
      <c r="HQS5" s="88"/>
      <c r="HQT5" s="88"/>
      <c r="HQU5" s="88"/>
      <c r="HQV5" s="88"/>
      <c r="HQW5" s="88"/>
      <c r="HQX5" s="88"/>
      <c r="HQY5" s="88"/>
      <c r="HQZ5" s="88"/>
      <c r="HRA5" s="88"/>
      <c r="HRB5" s="88"/>
      <c r="HRC5" s="88"/>
      <c r="HRD5" s="88"/>
      <c r="HRE5" s="88"/>
      <c r="HRF5" s="88"/>
      <c r="HRG5" s="88"/>
      <c r="HRH5" s="88"/>
      <c r="HRI5" s="88"/>
      <c r="HRJ5" s="88"/>
      <c r="HRK5" s="88"/>
      <c r="HRL5" s="88"/>
      <c r="HRM5" s="88"/>
      <c r="HRN5" s="88"/>
      <c r="HRO5" s="88"/>
      <c r="HRP5" s="88"/>
      <c r="HRQ5" s="88"/>
      <c r="HRR5" s="88"/>
      <c r="HRS5" s="88"/>
      <c r="HRT5" s="88"/>
      <c r="HRU5" s="88"/>
      <c r="HRV5" s="88"/>
      <c r="HRW5" s="88"/>
      <c r="HRX5" s="88"/>
      <c r="HRY5" s="88"/>
      <c r="HRZ5" s="88"/>
      <c r="HSA5" s="88"/>
      <c r="HSB5" s="88"/>
      <c r="HSC5" s="88"/>
      <c r="HSD5" s="88"/>
      <c r="HSE5" s="88"/>
      <c r="HSF5" s="88"/>
      <c r="HSG5" s="88"/>
      <c r="HSH5" s="88"/>
      <c r="HSI5" s="88"/>
      <c r="HSJ5" s="88"/>
      <c r="HSK5" s="88"/>
      <c r="HSL5" s="88"/>
      <c r="HSM5" s="88"/>
      <c r="HSN5" s="88"/>
      <c r="HSO5" s="88"/>
      <c r="HSP5" s="88"/>
      <c r="HSQ5" s="88"/>
      <c r="HSR5" s="88"/>
      <c r="HSS5" s="88"/>
      <c r="HST5" s="88"/>
      <c r="HSU5" s="88"/>
      <c r="HSV5" s="88"/>
      <c r="HSW5" s="88"/>
      <c r="HSX5" s="88"/>
      <c r="HSY5" s="88"/>
      <c r="HSZ5" s="88"/>
      <c r="HTA5" s="88"/>
      <c r="HTB5" s="88"/>
      <c r="HTC5" s="88"/>
      <c r="HTD5" s="88"/>
      <c r="HTE5" s="88"/>
      <c r="HTF5" s="88"/>
      <c r="HTG5" s="88"/>
      <c r="HTH5" s="88"/>
      <c r="HTI5" s="88"/>
      <c r="HTJ5" s="88"/>
      <c r="HTK5" s="88"/>
      <c r="HTL5" s="88"/>
      <c r="HTM5" s="88"/>
      <c r="HTN5" s="88"/>
      <c r="HTO5" s="88"/>
      <c r="HTP5" s="88"/>
      <c r="HTQ5" s="88"/>
      <c r="HTR5" s="88"/>
      <c r="HTS5" s="88"/>
      <c r="HTT5" s="88"/>
      <c r="HTU5" s="88"/>
      <c r="HTV5" s="88"/>
      <c r="HTW5" s="88"/>
      <c r="HTX5" s="88"/>
      <c r="HTY5" s="88"/>
      <c r="HTZ5" s="88"/>
      <c r="HUA5" s="88"/>
      <c r="HUB5" s="88"/>
      <c r="HUC5" s="88"/>
      <c r="HUD5" s="88"/>
      <c r="HUE5" s="88"/>
      <c r="HUF5" s="88"/>
      <c r="HUG5" s="88"/>
      <c r="HUH5" s="88"/>
      <c r="HUI5" s="88"/>
      <c r="HUJ5" s="88"/>
      <c r="HUK5" s="88"/>
      <c r="HUL5" s="88"/>
      <c r="HUM5" s="88"/>
      <c r="HUN5" s="88"/>
      <c r="HUO5" s="88"/>
      <c r="HUP5" s="88"/>
      <c r="HUQ5" s="88"/>
      <c r="HUR5" s="88"/>
      <c r="HUS5" s="88"/>
      <c r="HUT5" s="88"/>
      <c r="HUU5" s="88"/>
      <c r="HUV5" s="88"/>
      <c r="HUW5" s="88"/>
      <c r="HUX5" s="88"/>
      <c r="HUY5" s="88"/>
      <c r="HUZ5" s="88"/>
      <c r="HVA5" s="88"/>
      <c r="HVB5" s="88"/>
      <c r="HVC5" s="88"/>
      <c r="HVD5" s="88"/>
      <c r="HVE5" s="88"/>
      <c r="HVF5" s="88"/>
      <c r="HVG5" s="88"/>
      <c r="HVH5" s="88"/>
      <c r="HVI5" s="88"/>
      <c r="HVJ5" s="88"/>
      <c r="HVK5" s="88"/>
      <c r="HVL5" s="88"/>
      <c r="HVM5" s="88"/>
      <c r="HVN5" s="88"/>
      <c r="HVO5" s="88"/>
      <c r="HVP5" s="88"/>
      <c r="HVQ5" s="88"/>
      <c r="HVR5" s="88"/>
      <c r="HVS5" s="88"/>
      <c r="HVT5" s="88"/>
      <c r="HVU5" s="88"/>
      <c r="HVV5" s="88"/>
      <c r="HVW5" s="88"/>
      <c r="HVX5" s="88"/>
      <c r="HVY5" s="88"/>
      <c r="HVZ5" s="88"/>
      <c r="HWA5" s="88"/>
      <c r="HWB5" s="88"/>
      <c r="HWC5" s="88"/>
      <c r="HWD5" s="88"/>
      <c r="HWE5" s="88"/>
      <c r="HWF5" s="88"/>
      <c r="HWG5" s="88"/>
      <c r="HWH5" s="88"/>
      <c r="HWI5" s="88"/>
      <c r="HWJ5" s="88"/>
      <c r="HWK5" s="88"/>
      <c r="HWL5" s="88"/>
      <c r="HWM5" s="88"/>
      <c r="HWN5" s="88"/>
      <c r="HWO5" s="88"/>
      <c r="HWP5" s="88"/>
      <c r="HWQ5" s="88"/>
      <c r="HWR5" s="88"/>
      <c r="HWS5" s="88"/>
      <c r="HWT5" s="88"/>
      <c r="HWU5" s="88"/>
      <c r="HWV5" s="88"/>
      <c r="HWW5" s="88"/>
      <c r="HWX5" s="88"/>
      <c r="HWY5" s="88"/>
      <c r="HWZ5" s="88"/>
      <c r="HXA5" s="88"/>
      <c r="HXB5" s="88"/>
      <c r="HXC5" s="88"/>
      <c r="HXD5" s="88"/>
      <c r="HXE5" s="88"/>
      <c r="HXF5" s="88"/>
      <c r="HXG5" s="88"/>
      <c r="HXH5" s="88"/>
      <c r="HXI5" s="88"/>
      <c r="HXJ5" s="88"/>
      <c r="HXK5" s="88"/>
      <c r="HXL5" s="88"/>
      <c r="HXM5" s="88"/>
      <c r="HXN5" s="88"/>
      <c r="HXO5" s="88"/>
      <c r="HXP5" s="88"/>
      <c r="HXQ5" s="88"/>
      <c r="HXR5" s="88"/>
      <c r="HXS5" s="88"/>
      <c r="HXT5" s="88"/>
      <c r="HXU5" s="88"/>
      <c r="HXV5" s="88"/>
      <c r="HXW5" s="88"/>
      <c r="HXX5" s="88"/>
      <c r="HXY5" s="88"/>
      <c r="HXZ5" s="88"/>
      <c r="HYA5" s="88"/>
      <c r="HYB5" s="88"/>
      <c r="HYC5" s="88"/>
      <c r="HYD5" s="88"/>
      <c r="HYE5" s="88"/>
      <c r="HYF5" s="88"/>
      <c r="HYG5" s="88"/>
      <c r="HYH5" s="88"/>
      <c r="HYI5" s="88"/>
      <c r="HYJ5" s="88"/>
      <c r="HYK5" s="88"/>
      <c r="HYL5" s="88"/>
      <c r="HYM5" s="88"/>
      <c r="HYN5" s="88"/>
      <c r="HYO5" s="88"/>
      <c r="HYP5" s="88"/>
      <c r="HYQ5" s="88"/>
      <c r="HYR5" s="88"/>
      <c r="HYS5" s="88"/>
      <c r="HYT5" s="88"/>
      <c r="HYU5" s="88"/>
      <c r="HYV5" s="88"/>
      <c r="HYW5" s="88"/>
      <c r="HYX5" s="88"/>
      <c r="HYY5" s="88"/>
      <c r="HYZ5" s="88"/>
      <c r="HZA5" s="88"/>
      <c r="HZB5" s="88"/>
      <c r="HZC5" s="88"/>
      <c r="HZD5" s="88"/>
      <c r="HZE5" s="88"/>
      <c r="HZF5" s="88"/>
      <c r="HZG5" s="88"/>
      <c r="HZH5" s="88"/>
      <c r="HZI5" s="88"/>
      <c r="HZJ5" s="88"/>
      <c r="HZK5" s="88"/>
      <c r="HZL5" s="88"/>
      <c r="HZM5" s="88"/>
      <c r="HZN5" s="88"/>
      <c r="HZO5" s="88"/>
      <c r="HZP5" s="88"/>
      <c r="HZQ5" s="88"/>
      <c r="HZR5" s="88"/>
      <c r="HZS5" s="88"/>
      <c r="HZT5" s="88"/>
      <c r="HZU5" s="88"/>
      <c r="HZV5" s="88"/>
      <c r="HZW5" s="88"/>
      <c r="HZX5" s="88"/>
      <c r="HZY5" s="88"/>
      <c r="HZZ5" s="88"/>
      <c r="IAA5" s="88"/>
      <c r="IAB5" s="88"/>
      <c r="IAC5" s="88"/>
      <c r="IAD5" s="88"/>
      <c r="IAE5" s="88"/>
      <c r="IAF5" s="88"/>
      <c r="IAG5" s="88"/>
      <c r="IAH5" s="88"/>
      <c r="IAI5" s="88"/>
      <c r="IAJ5" s="88"/>
      <c r="IAK5" s="88"/>
      <c r="IAL5" s="88"/>
      <c r="IAM5" s="88"/>
      <c r="IAN5" s="88"/>
      <c r="IAO5" s="88"/>
      <c r="IAP5" s="88"/>
      <c r="IAQ5" s="88"/>
      <c r="IAR5" s="88"/>
      <c r="IAS5" s="88"/>
      <c r="IAT5" s="88"/>
      <c r="IAU5" s="88"/>
      <c r="IAV5" s="88"/>
      <c r="IAW5" s="88"/>
      <c r="IAX5" s="88"/>
      <c r="IAY5" s="88"/>
      <c r="IAZ5" s="88"/>
      <c r="IBA5" s="88"/>
      <c r="IBB5" s="88"/>
      <c r="IBC5" s="88"/>
      <c r="IBD5" s="88"/>
      <c r="IBE5" s="88"/>
      <c r="IBF5" s="88"/>
      <c r="IBG5" s="88"/>
      <c r="IBH5" s="88"/>
      <c r="IBI5" s="88"/>
      <c r="IBJ5" s="88"/>
      <c r="IBK5" s="88"/>
      <c r="IBL5" s="88"/>
      <c r="IBM5" s="88"/>
      <c r="IBN5" s="88"/>
      <c r="IBO5" s="88"/>
      <c r="IBP5" s="88"/>
      <c r="IBQ5" s="88"/>
      <c r="IBR5" s="88"/>
      <c r="IBS5" s="88"/>
      <c r="IBT5" s="88"/>
      <c r="IBU5" s="88"/>
      <c r="IBV5" s="88"/>
      <c r="IBW5" s="88"/>
      <c r="IBX5" s="88"/>
      <c r="IBY5" s="88"/>
      <c r="IBZ5" s="88"/>
      <c r="ICA5" s="88"/>
      <c r="ICB5" s="88"/>
      <c r="ICC5" s="88"/>
      <c r="ICD5" s="88"/>
      <c r="ICE5" s="88"/>
      <c r="ICF5" s="88"/>
      <c r="ICG5" s="88"/>
      <c r="ICH5" s="88"/>
      <c r="ICI5" s="88"/>
      <c r="ICJ5" s="88"/>
      <c r="ICK5" s="88"/>
      <c r="ICL5" s="88"/>
      <c r="ICM5" s="88"/>
      <c r="ICN5" s="88"/>
      <c r="ICO5" s="88"/>
      <c r="ICP5" s="88"/>
      <c r="ICQ5" s="88"/>
      <c r="ICR5" s="88"/>
      <c r="ICS5" s="88"/>
      <c r="ICT5" s="88"/>
      <c r="ICU5" s="88"/>
      <c r="ICV5" s="88"/>
      <c r="ICW5" s="88"/>
      <c r="ICX5" s="88"/>
      <c r="ICY5" s="88"/>
      <c r="ICZ5" s="88"/>
      <c r="IDA5" s="88"/>
      <c r="IDB5" s="88"/>
      <c r="IDC5" s="88"/>
      <c r="IDD5" s="88"/>
      <c r="IDE5" s="88"/>
      <c r="IDF5" s="88"/>
      <c r="IDG5" s="88"/>
      <c r="IDH5" s="88"/>
      <c r="IDI5" s="88"/>
      <c r="IDJ5" s="88"/>
      <c r="IDK5" s="88"/>
      <c r="IDL5" s="88"/>
      <c r="IDM5" s="88"/>
      <c r="IDN5" s="88"/>
      <c r="IDO5" s="88"/>
      <c r="IDP5" s="88"/>
      <c r="IDQ5" s="88"/>
      <c r="IDR5" s="88"/>
      <c r="IDS5" s="88"/>
      <c r="IDT5" s="88"/>
      <c r="IDU5" s="88"/>
      <c r="IDV5" s="88"/>
      <c r="IDW5" s="88"/>
      <c r="IDX5" s="88"/>
      <c r="IDY5" s="88"/>
      <c r="IDZ5" s="88"/>
      <c r="IEA5" s="88"/>
      <c r="IEB5" s="88"/>
      <c r="IEC5" s="88"/>
      <c r="IED5" s="88"/>
      <c r="IEE5" s="88"/>
      <c r="IEF5" s="88"/>
      <c r="IEG5" s="88"/>
      <c r="IEH5" s="88"/>
      <c r="IEI5" s="88"/>
      <c r="IEJ5" s="88"/>
      <c r="IEK5" s="88"/>
      <c r="IEL5" s="88"/>
      <c r="IEM5" s="88"/>
      <c r="IEN5" s="88"/>
      <c r="IEO5" s="88"/>
      <c r="IEP5" s="88"/>
      <c r="IEQ5" s="88"/>
      <c r="IER5" s="88"/>
      <c r="IES5" s="88"/>
      <c r="IET5" s="88"/>
      <c r="IEU5" s="88"/>
      <c r="IEV5" s="88"/>
      <c r="IEW5" s="88"/>
      <c r="IEX5" s="88"/>
      <c r="IEY5" s="88"/>
      <c r="IEZ5" s="88"/>
      <c r="IFA5" s="88"/>
      <c r="IFB5" s="88"/>
      <c r="IFC5" s="88"/>
      <c r="IFD5" s="88"/>
      <c r="IFE5" s="88"/>
      <c r="IFF5" s="88"/>
      <c r="IFG5" s="88"/>
      <c r="IFH5" s="88"/>
      <c r="IFI5" s="88"/>
      <c r="IFJ5" s="88"/>
      <c r="IFK5" s="88"/>
      <c r="IFL5" s="88"/>
      <c r="IFM5" s="88"/>
      <c r="IFN5" s="88"/>
      <c r="IFO5" s="88"/>
      <c r="IFP5" s="88"/>
      <c r="IFQ5" s="88"/>
      <c r="IFR5" s="88"/>
      <c r="IFS5" s="88"/>
      <c r="IFT5" s="88"/>
      <c r="IFU5" s="88"/>
      <c r="IFV5" s="88"/>
      <c r="IFW5" s="88"/>
      <c r="IFX5" s="88"/>
      <c r="IFY5" s="88"/>
      <c r="IFZ5" s="88"/>
      <c r="IGA5" s="88"/>
      <c r="IGB5" s="88"/>
      <c r="IGC5" s="88"/>
      <c r="IGD5" s="88"/>
      <c r="IGE5" s="88"/>
      <c r="IGF5" s="88"/>
      <c r="IGG5" s="88"/>
      <c r="IGH5" s="88"/>
      <c r="IGI5" s="88"/>
      <c r="IGJ5" s="88"/>
      <c r="IGK5" s="88"/>
      <c r="IGL5" s="88"/>
      <c r="IGM5" s="88"/>
      <c r="IGN5" s="88"/>
      <c r="IGO5" s="88"/>
      <c r="IGP5" s="88"/>
      <c r="IGQ5" s="88"/>
      <c r="IGR5" s="88"/>
      <c r="IGS5" s="88"/>
      <c r="IGT5" s="88"/>
      <c r="IGU5" s="88"/>
      <c r="IGV5" s="88"/>
      <c r="IGW5" s="88"/>
      <c r="IGX5" s="88"/>
      <c r="IGY5" s="88"/>
      <c r="IGZ5" s="88"/>
      <c r="IHA5" s="88"/>
      <c r="IHB5" s="88"/>
      <c r="IHC5" s="88"/>
      <c r="IHD5" s="88"/>
      <c r="IHE5" s="88"/>
      <c r="IHF5" s="88"/>
      <c r="IHG5" s="88"/>
      <c r="IHH5" s="88"/>
      <c r="IHI5" s="88"/>
      <c r="IHJ5" s="88"/>
      <c r="IHK5" s="88"/>
      <c r="IHL5" s="88"/>
      <c r="IHM5" s="88"/>
      <c r="IHN5" s="88"/>
      <c r="IHO5" s="88"/>
      <c r="IHP5" s="88"/>
      <c r="IHQ5" s="88"/>
      <c r="IHR5" s="88"/>
      <c r="IHS5" s="88"/>
      <c r="IHT5" s="88"/>
      <c r="IHU5" s="88"/>
      <c r="IHV5" s="88"/>
      <c r="IHW5" s="88"/>
      <c r="IHX5" s="88"/>
      <c r="IHY5" s="88"/>
      <c r="IHZ5" s="88"/>
      <c r="IIA5" s="88"/>
      <c r="IIB5" s="88"/>
      <c r="IIC5" s="88"/>
      <c r="IID5" s="88"/>
      <c r="IIE5" s="88"/>
      <c r="IIF5" s="88"/>
      <c r="IIG5" s="88"/>
      <c r="IIH5" s="88"/>
      <c r="III5" s="88"/>
      <c r="IIJ5" s="88"/>
      <c r="IIK5" s="88"/>
      <c r="IIL5" s="88"/>
      <c r="IIM5" s="88"/>
      <c r="IIN5" s="88"/>
      <c r="IIO5" s="88"/>
      <c r="IIP5" s="88"/>
      <c r="IIQ5" s="88"/>
      <c r="IIR5" s="88"/>
      <c r="IIS5" s="88"/>
      <c r="IIT5" s="88"/>
      <c r="IIU5" s="88"/>
      <c r="IIV5" s="88"/>
      <c r="IIW5" s="88"/>
      <c r="IIX5" s="88"/>
      <c r="IIY5" s="88"/>
      <c r="IIZ5" s="88"/>
      <c r="IJA5" s="88"/>
      <c r="IJB5" s="88"/>
      <c r="IJC5" s="88"/>
      <c r="IJD5" s="88"/>
      <c r="IJE5" s="88"/>
      <c r="IJF5" s="88"/>
      <c r="IJG5" s="88"/>
      <c r="IJH5" s="88"/>
      <c r="IJI5" s="88"/>
      <c r="IJJ5" s="88"/>
      <c r="IJK5" s="88"/>
      <c r="IJL5" s="88"/>
      <c r="IJM5" s="88"/>
      <c r="IJN5" s="88"/>
      <c r="IJO5" s="88"/>
      <c r="IJP5" s="88"/>
      <c r="IJQ5" s="88"/>
      <c r="IJR5" s="88"/>
      <c r="IJS5" s="88"/>
      <c r="IJT5" s="88"/>
      <c r="IJU5" s="88"/>
      <c r="IJV5" s="88"/>
      <c r="IJW5" s="88"/>
      <c r="IJX5" s="88"/>
      <c r="IJY5" s="88"/>
      <c r="IJZ5" s="88"/>
      <c r="IKA5" s="88"/>
      <c r="IKB5" s="88"/>
      <c r="IKC5" s="88"/>
      <c r="IKD5" s="88"/>
      <c r="IKE5" s="88"/>
      <c r="IKF5" s="88"/>
      <c r="IKG5" s="88"/>
      <c r="IKH5" s="88"/>
      <c r="IKI5" s="88"/>
      <c r="IKJ5" s="88"/>
      <c r="IKK5" s="88"/>
      <c r="IKL5" s="88"/>
      <c r="IKM5" s="88"/>
      <c r="IKN5" s="88"/>
      <c r="IKO5" s="88"/>
      <c r="IKP5" s="88"/>
      <c r="IKQ5" s="88"/>
      <c r="IKR5" s="88"/>
      <c r="IKS5" s="88"/>
      <c r="IKT5" s="88"/>
      <c r="IKU5" s="88"/>
      <c r="IKV5" s="88"/>
      <c r="IKW5" s="88"/>
      <c r="IKX5" s="88"/>
      <c r="IKY5" s="88"/>
      <c r="IKZ5" s="88"/>
      <c r="ILA5" s="88"/>
      <c r="ILB5" s="88"/>
      <c r="ILC5" s="88"/>
      <c r="ILD5" s="88"/>
      <c r="ILE5" s="88"/>
      <c r="ILF5" s="88"/>
      <c r="ILG5" s="88"/>
      <c r="ILH5" s="88"/>
      <c r="ILI5" s="88"/>
      <c r="ILJ5" s="88"/>
      <c r="ILK5" s="88"/>
      <c r="ILL5" s="88"/>
      <c r="ILM5" s="88"/>
      <c r="ILN5" s="88"/>
      <c r="ILO5" s="88"/>
      <c r="ILP5" s="88"/>
      <c r="ILQ5" s="88"/>
      <c r="ILR5" s="88"/>
      <c r="ILS5" s="88"/>
      <c r="ILT5" s="88"/>
      <c r="ILU5" s="88"/>
      <c r="ILV5" s="88"/>
      <c r="ILW5" s="88"/>
      <c r="ILX5" s="88"/>
      <c r="ILY5" s="88"/>
      <c r="ILZ5" s="88"/>
      <c r="IMA5" s="88"/>
      <c r="IMB5" s="88"/>
      <c r="IMC5" s="88"/>
      <c r="IMD5" s="88"/>
      <c r="IME5" s="88"/>
      <c r="IMF5" s="88"/>
      <c r="IMG5" s="88"/>
      <c r="IMH5" s="88"/>
      <c r="IMI5" s="88"/>
      <c r="IMJ5" s="88"/>
      <c r="IMK5" s="88"/>
      <c r="IML5" s="88"/>
      <c r="IMM5" s="88"/>
      <c r="IMN5" s="88"/>
      <c r="IMO5" s="88"/>
      <c r="IMP5" s="88"/>
      <c r="IMQ5" s="88"/>
      <c r="IMR5" s="88"/>
      <c r="IMS5" s="88"/>
      <c r="IMT5" s="88"/>
      <c r="IMU5" s="88"/>
      <c r="IMV5" s="88"/>
      <c r="IMW5" s="88"/>
      <c r="IMX5" s="88"/>
      <c r="IMY5" s="88"/>
      <c r="IMZ5" s="88"/>
      <c r="INA5" s="88"/>
      <c r="INB5" s="88"/>
      <c r="INC5" s="88"/>
      <c r="IND5" s="88"/>
      <c r="INE5" s="88"/>
      <c r="INF5" s="88"/>
      <c r="ING5" s="88"/>
      <c r="INH5" s="88"/>
      <c r="INI5" s="88"/>
      <c r="INJ5" s="88"/>
      <c r="INK5" s="88"/>
      <c r="INL5" s="88"/>
      <c r="INM5" s="88"/>
      <c r="INN5" s="88"/>
      <c r="INO5" s="88"/>
      <c r="INP5" s="88"/>
      <c r="INQ5" s="88"/>
      <c r="INR5" s="88"/>
      <c r="INS5" s="88"/>
      <c r="INT5" s="88"/>
      <c r="INU5" s="88"/>
      <c r="INV5" s="88"/>
      <c r="INW5" s="88"/>
      <c r="INX5" s="88"/>
      <c r="INY5" s="88"/>
      <c r="INZ5" s="88"/>
      <c r="IOA5" s="88"/>
      <c r="IOB5" s="88"/>
      <c r="IOC5" s="88"/>
      <c r="IOD5" s="88"/>
      <c r="IOE5" s="88"/>
      <c r="IOF5" s="88"/>
      <c r="IOG5" s="88"/>
      <c r="IOH5" s="88"/>
      <c r="IOI5" s="88"/>
      <c r="IOJ5" s="88"/>
      <c r="IOK5" s="88"/>
      <c r="IOL5" s="88"/>
      <c r="IOM5" s="88"/>
      <c r="ION5" s="88"/>
      <c r="IOO5" s="88"/>
      <c r="IOP5" s="88"/>
      <c r="IOQ5" s="88"/>
      <c r="IOR5" s="88"/>
      <c r="IOS5" s="88"/>
      <c r="IOT5" s="88"/>
      <c r="IOU5" s="88"/>
      <c r="IOV5" s="88"/>
      <c r="IOW5" s="88"/>
      <c r="IOX5" s="88"/>
      <c r="IOY5" s="88"/>
      <c r="IOZ5" s="88"/>
      <c r="IPA5" s="88"/>
      <c r="IPB5" s="88"/>
      <c r="IPC5" s="88"/>
      <c r="IPD5" s="88"/>
      <c r="IPE5" s="88"/>
      <c r="IPF5" s="88"/>
      <c r="IPG5" s="88"/>
      <c r="IPH5" s="88"/>
      <c r="IPI5" s="88"/>
      <c r="IPJ5" s="88"/>
      <c r="IPK5" s="88"/>
      <c r="IPL5" s="88"/>
      <c r="IPM5" s="88"/>
      <c r="IPN5" s="88"/>
      <c r="IPO5" s="88"/>
      <c r="IPP5" s="88"/>
      <c r="IPQ5" s="88"/>
      <c r="IPR5" s="88"/>
      <c r="IPS5" s="88"/>
      <c r="IPT5" s="88"/>
      <c r="IPU5" s="88"/>
      <c r="IPV5" s="88"/>
      <c r="IPW5" s="88"/>
      <c r="IPX5" s="88"/>
      <c r="IPY5" s="88"/>
      <c r="IPZ5" s="88"/>
      <c r="IQA5" s="88"/>
      <c r="IQB5" s="88"/>
      <c r="IQC5" s="88"/>
      <c r="IQD5" s="88"/>
      <c r="IQE5" s="88"/>
      <c r="IQF5" s="88"/>
      <c r="IQG5" s="88"/>
      <c r="IQH5" s="88"/>
      <c r="IQI5" s="88"/>
      <c r="IQJ5" s="88"/>
      <c r="IQK5" s="88"/>
      <c r="IQL5" s="88"/>
      <c r="IQM5" s="88"/>
      <c r="IQN5" s="88"/>
      <c r="IQO5" s="88"/>
      <c r="IQP5" s="88"/>
      <c r="IQQ5" s="88"/>
      <c r="IQR5" s="88"/>
      <c r="IQS5" s="88"/>
      <c r="IQT5" s="88"/>
      <c r="IQU5" s="88"/>
      <c r="IQV5" s="88"/>
      <c r="IQW5" s="88"/>
      <c r="IQX5" s="88"/>
      <c r="IQY5" s="88"/>
      <c r="IQZ5" s="88"/>
      <c r="IRA5" s="88"/>
      <c r="IRB5" s="88"/>
      <c r="IRC5" s="88"/>
      <c r="IRD5" s="88"/>
      <c r="IRE5" s="88"/>
      <c r="IRF5" s="88"/>
      <c r="IRG5" s="88"/>
      <c r="IRH5" s="88"/>
      <c r="IRI5" s="88"/>
      <c r="IRJ5" s="88"/>
      <c r="IRK5" s="88"/>
      <c r="IRL5" s="88"/>
      <c r="IRM5" s="88"/>
      <c r="IRN5" s="88"/>
      <c r="IRO5" s="88"/>
      <c r="IRP5" s="88"/>
      <c r="IRQ5" s="88"/>
      <c r="IRR5" s="88"/>
      <c r="IRS5" s="88"/>
      <c r="IRT5" s="88"/>
      <c r="IRU5" s="88"/>
      <c r="IRV5" s="88"/>
      <c r="IRW5" s="88"/>
      <c r="IRX5" s="88"/>
      <c r="IRY5" s="88"/>
      <c r="IRZ5" s="88"/>
      <c r="ISA5" s="88"/>
      <c r="ISB5" s="88"/>
      <c r="ISC5" s="88"/>
      <c r="ISD5" s="88"/>
      <c r="ISE5" s="88"/>
      <c r="ISF5" s="88"/>
      <c r="ISG5" s="88"/>
      <c r="ISH5" s="88"/>
      <c r="ISI5" s="88"/>
      <c r="ISJ5" s="88"/>
      <c r="ISK5" s="88"/>
      <c r="ISL5" s="88"/>
      <c r="ISM5" s="88"/>
      <c r="ISN5" s="88"/>
      <c r="ISO5" s="88"/>
      <c r="ISP5" s="88"/>
      <c r="ISQ5" s="88"/>
      <c r="ISR5" s="88"/>
      <c r="ISS5" s="88"/>
      <c r="IST5" s="88"/>
      <c r="ISU5" s="88"/>
      <c r="ISV5" s="88"/>
      <c r="ISW5" s="88"/>
      <c r="ISX5" s="88"/>
      <c r="ISY5" s="88"/>
      <c r="ISZ5" s="88"/>
      <c r="ITA5" s="88"/>
      <c r="ITB5" s="88"/>
      <c r="ITC5" s="88"/>
      <c r="ITD5" s="88"/>
      <c r="ITE5" s="88"/>
      <c r="ITF5" s="88"/>
      <c r="ITG5" s="88"/>
      <c r="ITH5" s="88"/>
      <c r="ITI5" s="88"/>
      <c r="ITJ5" s="88"/>
      <c r="ITK5" s="88"/>
      <c r="ITL5" s="88"/>
      <c r="ITM5" s="88"/>
      <c r="ITN5" s="88"/>
      <c r="ITO5" s="88"/>
      <c r="ITP5" s="88"/>
      <c r="ITQ5" s="88"/>
      <c r="ITR5" s="88"/>
      <c r="ITS5" s="88"/>
      <c r="ITT5" s="88"/>
      <c r="ITU5" s="88"/>
      <c r="ITV5" s="88"/>
      <c r="ITW5" s="88"/>
      <c r="ITX5" s="88"/>
      <c r="ITY5" s="88"/>
      <c r="ITZ5" s="88"/>
      <c r="IUA5" s="88"/>
      <c r="IUB5" s="88"/>
      <c r="IUC5" s="88"/>
      <c r="IUD5" s="88"/>
      <c r="IUE5" s="88"/>
      <c r="IUF5" s="88"/>
      <c r="IUG5" s="88"/>
      <c r="IUH5" s="88"/>
      <c r="IUI5" s="88"/>
      <c r="IUJ5" s="88"/>
      <c r="IUK5" s="88"/>
      <c r="IUL5" s="88"/>
      <c r="IUM5" s="88"/>
      <c r="IUN5" s="88"/>
      <c r="IUO5" s="88"/>
      <c r="IUP5" s="88"/>
      <c r="IUQ5" s="88"/>
      <c r="IUR5" s="88"/>
      <c r="IUS5" s="88"/>
      <c r="IUT5" s="88"/>
      <c r="IUU5" s="88"/>
      <c r="IUV5" s="88"/>
      <c r="IUW5" s="88"/>
      <c r="IUX5" s="88"/>
      <c r="IUY5" s="88"/>
      <c r="IUZ5" s="88"/>
      <c r="IVA5" s="88"/>
      <c r="IVB5" s="88"/>
      <c r="IVC5" s="88"/>
      <c r="IVD5" s="88"/>
      <c r="IVE5" s="88"/>
      <c r="IVF5" s="88"/>
      <c r="IVG5" s="88"/>
      <c r="IVH5" s="88"/>
      <c r="IVI5" s="88"/>
      <c r="IVJ5" s="88"/>
      <c r="IVK5" s="88"/>
      <c r="IVL5" s="88"/>
      <c r="IVM5" s="88"/>
      <c r="IVN5" s="88"/>
      <c r="IVO5" s="88"/>
      <c r="IVP5" s="88"/>
      <c r="IVQ5" s="88"/>
      <c r="IVR5" s="88"/>
      <c r="IVS5" s="88"/>
      <c r="IVT5" s="88"/>
      <c r="IVU5" s="88"/>
      <c r="IVV5" s="88"/>
      <c r="IVW5" s="88"/>
      <c r="IVX5" s="88"/>
      <c r="IVY5" s="88"/>
      <c r="IVZ5" s="88"/>
      <c r="IWA5" s="88"/>
      <c r="IWB5" s="88"/>
      <c r="IWC5" s="88"/>
      <c r="IWD5" s="88"/>
      <c r="IWE5" s="88"/>
      <c r="IWF5" s="88"/>
      <c r="IWG5" s="88"/>
      <c r="IWH5" s="88"/>
      <c r="IWI5" s="88"/>
      <c r="IWJ5" s="88"/>
      <c r="IWK5" s="88"/>
      <c r="IWL5" s="88"/>
      <c r="IWM5" s="88"/>
      <c r="IWN5" s="88"/>
      <c r="IWO5" s="88"/>
      <c r="IWP5" s="88"/>
      <c r="IWQ5" s="88"/>
      <c r="IWR5" s="88"/>
      <c r="IWS5" s="88"/>
      <c r="IWT5" s="88"/>
      <c r="IWU5" s="88"/>
      <c r="IWV5" s="88"/>
      <c r="IWW5" s="88"/>
      <c r="IWX5" s="88"/>
      <c r="IWY5" s="88"/>
      <c r="IWZ5" s="88"/>
      <c r="IXA5" s="88"/>
      <c r="IXB5" s="88"/>
      <c r="IXC5" s="88"/>
      <c r="IXD5" s="88"/>
      <c r="IXE5" s="88"/>
      <c r="IXF5" s="88"/>
      <c r="IXG5" s="88"/>
      <c r="IXH5" s="88"/>
      <c r="IXI5" s="88"/>
      <c r="IXJ5" s="88"/>
      <c r="IXK5" s="88"/>
      <c r="IXL5" s="88"/>
      <c r="IXM5" s="88"/>
      <c r="IXN5" s="88"/>
      <c r="IXO5" s="88"/>
      <c r="IXP5" s="88"/>
      <c r="IXQ5" s="88"/>
      <c r="IXR5" s="88"/>
      <c r="IXS5" s="88"/>
      <c r="IXT5" s="88"/>
      <c r="IXU5" s="88"/>
      <c r="IXV5" s="88"/>
      <c r="IXW5" s="88"/>
      <c r="IXX5" s="88"/>
      <c r="IXY5" s="88"/>
      <c r="IXZ5" s="88"/>
      <c r="IYA5" s="88"/>
      <c r="IYB5" s="88"/>
      <c r="IYC5" s="88"/>
      <c r="IYD5" s="88"/>
      <c r="IYE5" s="88"/>
      <c r="IYF5" s="88"/>
      <c r="IYG5" s="88"/>
      <c r="IYH5" s="88"/>
      <c r="IYI5" s="88"/>
      <c r="IYJ5" s="88"/>
      <c r="IYK5" s="88"/>
      <c r="IYL5" s="88"/>
      <c r="IYM5" s="88"/>
      <c r="IYN5" s="88"/>
      <c r="IYO5" s="88"/>
      <c r="IYP5" s="88"/>
      <c r="IYQ5" s="88"/>
      <c r="IYR5" s="88"/>
      <c r="IYS5" s="88"/>
      <c r="IYT5" s="88"/>
      <c r="IYU5" s="88"/>
      <c r="IYV5" s="88"/>
      <c r="IYW5" s="88"/>
      <c r="IYX5" s="88"/>
      <c r="IYY5" s="88"/>
      <c r="IYZ5" s="88"/>
      <c r="IZA5" s="88"/>
      <c r="IZB5" s="88"/>
      <c r="IZC5" s="88"/>
      <c r="IZD5" s="88"/>
      <c r="IZE5" s="88"/>
      <c r="IZF5" s="88"/>
      <c r="IZG5" s="88"/>
      <c r="IZH5" s="88"/>
      <c r="IZI5" s="88"/>
      <c r="IZJ5" s="88"/>
      <c r="IZK5" s="88"/>
      <c r="IZL5" s="88"/>
      <c r="IZM5" s="88"/>
      <c r="IZN5" s="88"/>
      <c r="IZO5" s="88"/>
      <c r="IZP5" s="88"/>
      <c r="IZQ5" s="88"/>
      <c r="IZR5" s="88"/>
      <c r="IZS5" s="88"/>
      <c r="IZT5" s="88"/>
      <c r="IZU5" s="88"/>
      <c r="IZV5" s="88"/>
      <c r="IZW5" s="88"/>
      <c r="IZX5" s="88"/>
      <c r="IZY5" s="88"/>
      <c r="IZZ5" s="88"/>
      <c r="JAA5" s="88"/>
      <c r="JAB5" s="88"/>
      <c r="JAC5" s="88"/>
      <c r="JAD5" s="88"/>
      <c r="JAE5" s="88"/>
      <c r="JAF5" s="88"/>
      <c r="JAG5" s="88"/>
      <c r="JAH5" s="88"/>
      <c r="JAI5" s="88"/>
      <c r="JAJ5" s="88"/>
      <c r="JAK5" s="88"/>
      <c r="JAL5" s="88"/>
      <c r="JAM5" s="88"/>
      <c r="JAN5" s="88"/>
      <c r="JAO5" s="88"/>
      <c r="JAP5" s="88"/>
      <c r="JAQ5" s="88"/>
      <c r="JAR5" s="88"/>
      <c r="JAS5" s="88"/>
      <c r="JAT5" s="88"/>
      <c r="JAU5" s="88"/>
      <c r="JAV5" s="88"/>
      <c r="JAW5" s="88"/>
      <c r="JAX5" s="88"/>
      <c r="JAY5" s="88"/>
      <c r="JAZ5" s="88"/>
      <c r="JBA5" s="88"/>
      <c r="JBB5" s="88"/>
      <c r="JBC5" s="88"/>
      <c r="JBD5" s="88"/>
      <c r="JBE5" s="88"/>
      <c r="JBF5" s="88"/>
      <c r="JBG5" s="88"/>
      <c r="JBH5" s="88"/>
      <c r="JBI5" s="88"/>
      <c r="JBJ5" s="88"/>
      <c r="JBK5" s="88"/>
      <c r="JBL5" s="88"/>
      <c r="JBM5" s="88"/>
      <c r="JBN5" s="88"/>
      <c r="JBO5" s="88"/>
      <c r="JBP5" s="88"/>
      <c r="JBQ5" s="88"/>
      <c r="JBR5" s="88"/>
      <c r="JBS5" s="88"/>
      <c r="JBT5" s="88"/>
      <c r="JBU5" s="88"/>
      <c r="JBV5" s="88"/>
      <c r="JBW5" s="88"/>
      <c r="JBX5" s="88"/>
      <c r="JBY5" s="88"/>
      <c r="JBZ5" s="88"/>
      <c r="JCA5" s="88"/>
      <c r="JCB5" s="88"/>
      <c r="JCC5" s="88"/>
      <c r="JCD5" s="88"/>
      <c r="JCE5" s="88"/>
      <c r="JCF5" s="88"/>
      <c r="JCG5" s="88"/>
      <c r="JCH5" s="88"/>
      <c r="JCI5" s="88"/>
      <c r="JCJ5" s="88"/>
      <c r="JCK5" s="88"/>
      <c r="JCL5" s="88"/>
      <c r="JCM5" s="88"/>
      <c r="JCN5" s="88"/>
      <c r="JCO5" s="88"/>
      <c r="JCP5" s="88"/>
      <c r="JCQ5" s="88"/>
      <c r="JCR5" s="88"/>
      <c r="JCS5" s="88"/>
      <c r="JCT5" s="88"/>
      <c r="JCU5" s="88"/>
      <c r="JCV5" s="88"/>
      <c r="JCW5" s="88"/>
      <c r="JCX5" s="88"/>
      <c r="JCY5" s="88"/>
      <c r="JCZ5" s="88"/>
      <c r="JDA5" s="88"/>
      <c r="JDB5" s="88"/>
      <c r="JDC5" s="88"/>
      <c r="JDD5" s="88"/>
      <c r="JDE5" s="88"/>
      <c r="JDF5" s="88"/>
      <c r="JDG5" s="88"/>
      <c r="JDH5" s="88"/>
      <c r="JDI5" s="88"/>
      <c r="JDJ5" s="88"/>
      <c r="JDK5" s="88"/>
      <c r="JDL5" s="88"/>
      <c r="JDM5" s="88"/>
      <c r="JDN5" s="88"/>
      <c r="JDO5" s="88"/>
      <c r="JDP5" s="88"/>
      <c r="JDQ5" s="88"/>
      <c r="JDR5" s="88"/>
      <c r="JDS5" s="88"/>
      <c r="JDT5" s="88"/>
      <c r="JDU5" s="88"/>
      <c r="JDV5" s="88"/>
      <c r="JDW5" s="88"/>
      <c r="JDX5" s="88"/>
      <c r="JDY5" s="88"/>
      <c r="JDZ5" s="88"/>
      <c r="JEA5" s="88"/>
      <c r="JEB5" s="88"/>
      <c r="JEC5" s="88"/>
      <c r="JED5" s="88"/>
      <c r="JEE5" s="88"/>
      <c r="JEF5" s="88"/>
      <c r="JEG5" s="88"/>
      <c r="JEH5" s="88"/>
      <c r="JEI5" s="88"/>
      <c r="JEJ5" s="88"/>
      <c r="JEK5" s="88"/>
      <c r="JEL5" s="88"/>
      <c r="JEM5" s="88"/>
      <c r="JEN5" s="88"/>
      <c r="JEO5" s="88"/>
      <c r="JEP5" s="88"/>
      <c r="JEQ5" s="88"/>
      <c r="JER5" s="88"/>
      <c r="JES5" s="88"/>
      <c r="JET5" s="88"/>
      <c r="JEU5" s="88"/>
      <c r="JEV5" s="88"/>
      <c r="JEW5" s="88"/>
      <c r="JEX5" s="88"/>
      <c r="JEY5" s="88"/>
      <c r="JEZ5" s="88"/>
      <c r="JFA5" s="88"/>
      <c r="JFB5" s="88"/>
      <c r="JFC5" s="88"/>
      <c r="JFD5" s="88"/>
      <c r="JFE5" s="88"/>
      <c r="JFF5" s="88"/>
      <c r="JFG5" s="88"/>
      <c r="JFH5" s="88"/>
      <c r="JFI5" s="88"/>
      <c r="JFJ5" s="88"/>
      <c r="JFK5" s="88"/>
      <c r="JFL5" s="88"/>
      <c r="JFM5" s="88"/>
      <c r="JFN5" s="88"/>
      <c r="JFO5" s="88"/>
      <c r="JFP5" s="88"/>
      <c r="JFQ5" s="88"/>
      <c r="JFR5" s="88"/>
      <c r="JFS5" s="88"/>
      <c r="JFT5" s="88"/>
      <c r="JFU5" s="88"/>
      <c r="JFV5" s="88"/>
      <c r="JFW5" s="88"/>
      <c r="JFX5" s="88"/>
      <c r="JFY5" s="88"/>
      <c r="JFZ5" s="88"/>
      <c r="JGA5" s="88"/>
      <c r="JGB5" s="88"/>
      <c r="JGC5" s="88"/>
      <c r="JGD5" s="88"/>
      <c r="JGE5" s="88"/>
      <c r="JGF5" s="88"/>
      <c r="JGG5" s="88"/>
      <c r="JGH5" s="88"/>
      <c r="JGI5" s="88"/>
      <c r="JGJ5" s="88"/>
      <c r="JGK5" s="88"/>
      <c r="JGL5" s="88"/>
      <c r="JGM5" s="88"/>
      <c r="JGN5" s="88"/>
      <c r="JGO5" s="88"/>
      <c r="JGP5" s="88"/>
      <c r="JGQ5" s="88"/>
      <c r="JGR5" s="88"/>
      <c r="JGS5" s="88"/>
      <c r="JGT5" s="88"/>
      <c r="JGU5" s="88"/>
      <c r="JGV5" s="88"/>
      <c r="JGW5" s="88"/>
      <c r="JGX5" s="88"/>
      <c r="JGY5" s="88"/>
      <c r="JGZ5" s="88"/>
      <c r="JHA5" s="88"/>
      <c r="JHB5" s="88"/>
      <c r="JHC5" s="88"/>
      <c r="JHD5" s="88"/>
      <c r="JHE5" s="88"/>
      <c r="JHF5" s="88"/>
      <c r="JHG5" s="88"/>
      <c r="JHH5" s="88"/>
      <c r="JHI5" s="88"/>
      <c r="JHJ5" s="88"/>
      <c r="JHK5" s="88"/>
      <c r="JHL5" s="88"/>
      <c r="JHM5" s="88"/>
      <c r="JHN5" s="88"/>
      <c r="JHO5" s="88"/>
      <c r="JHP5" s="88"/>
      <c r="JHQ5" s="88"/>
      <c r="JHR5" s="88"/>
      <c r="JHS5" s="88"/>
      <c r="JHT5" s="88"/>
      <c r="JHU5" s="88"/>
      <c r="JHV5" s="88"/>
      <c r="JHW5" s="88"/>
      <c r="JHX5" s="88"/>
      <c r="JHY5" s="88"/>
      <c r="JHZ5" s="88"/>
      <c r="JIA5" s="88"/>
      <c r="JIB5" s="88"/>
      <c r="JIC5" s="88"/>
      <c r="JID5" s="88"/>
      <c r="JIE5" s="88"/>
      <c r="JIF5" s="88"/>
      <c r="JIG5" s="88"/>
      <c r="JIH5" s="88"/>
      <c r="JII5" s="88"/>
      <c r="JIJ5" s="88"/>
      <c r="JIK5" s="88"/>
      <c r="JIL5" s="88"/>
      <c r="JIM5" s="88"/>
      <c r="JIN5" s="88"/>
      <c r="JIO5" s="88"/>
      <c r="JIP5" s="88"/>
      <c r="JIQ5" s="88"/>
      <c r="JIR5" s="88"/>
      <c r="JIS5" s="88"/>
      <c r="JIT5" s="88"/>
      <c r="JIU5" s="88"/>
      <c r="JIV5" s="88"/>
      <c r="JIW5" s="88"/>
      <c r="JIX5" s="88"/>
      <c r="JIY5" s="88"/>
      <c r="JIZ5" s="88"/>
      <c r="JJA5" s="88"/>
      <c r="JJB5" s="88"/>
      <c r="JJC5" s="88"/>
      <c r="JJD5" s="88"/>
      <c r="JJE5" s="88"/>
      <c r="JJF5" s="88"/>
      <c r="JJG5" s="88"/>
      <c r="JJH5" s="88"/>
      <c r="JJI5" s="88"/>
      <c r="JJJ5" s="88"/>
      <c r="JJK5" s="88"/>
      <c r="JJL5" s="88"/>
      <c r="JJM5" s="88"/>
      <c r="JJN5" s="88"/>
      <c r="JJO5" s="88"/>
      <c r="JJP5" s="88"/>
      <c r="JJQ5" s="88"/>
      <c r="JJR5" s="88"/>
      <c r="JJS5" s="88"/>
      <c r="JJT5" s="88"/>
      <c r="JJU5" s="88"/>
      <c r="JJV5" s="88"/>
      <c r="JJW5" s="88"/>
      <c r="JJX5" s="88"/>
      <c r="JJY5" s="88"/>
      <c r="JJZ5" s="88"/>
      <c r="JKA5" s="88"/>
      <c r="JKB5" s="88"/>
      <c r="JKC5" s="88"/>
      <c r="JKD5" s="88"/>
      <c r="JKE5" s="88"/>
      <c r="JKF5" s="88"/>
      <c r="JKG5" s="88"/>
      <c r="JKH5" s="88"/>
      <c r="JKI5" s="88"/>
      <c r="JKJ5" s="88"/>
      <c r="JKK5" s="88"/>
      <c r="JKL5" s="88"/>
      <c r="JKM5" s="88"/>
      <c r="JKN5" s="88"/>
      <c r="JKO5" s="88"/>
      <c r="JKP5" s="88"/>
      <c r="JKQ5" s="88"/>
      <c r="JKR5" s="88"/>
      <c r="JKS5" s="88"/>
      <c r="JKT5" s="88"/>
      <c r="JKU5" s="88"/>
      <c r="JKV5" s="88"/>
      <c r="JKW5" s="88"/>
      <c r="JKX5" s="88"/>
      <c r="JKY5" s="88"/>
      <c r="JKZ5" s="88"/>
      <c r="JLA5" s="88"/>
      <c r="JLB5" s="88"/>
      <c r="JLC5" s="88"/>
      <c r="JLD5" s="88"/>
      <c r="JLE5" s="88"/>
      <c r="JLF5" s="88"/>
      <c r="JLG5" s="88"/>
      <c r="JLH5" s="88"/>
      <c r="JLI5" s="88"/>
      <c r="JLJ5" s="88"/>
      <c r="JLK5" s="88"/>
      <c r="JLL5" s="88"/>
      <c r="JLM5" s="88"/>
      <c r="JLN5" s="88"/>
      <c r="JLO5" s="88"/>
      <c r="JLP5" s="88"/>
      <c r="JLQ5" s="88"/>
      <c r="JLR5" s="88"/>
      <c r="JLS5" s="88"/>
      <c r="JLT5" s="88"/>
      <c r="JLU5" s="88"/>
      <c r="JLV5" s="88"/>
      <c r="JLW5" s="88"/>
      <c r="JLX5" s="88"/>
      <c r="JLY5" s="88"/>
      <c r="JLZ5" s="88"/>
      <c r="JMA5" s="88"/>
      <c r="JMB5" s="88"/>
      <c r="JMC5" s="88"/>
      <c r="JMD5" s="88"/>
      <c r="JME5" s="88"/>
      <c r="JMF5" s="88"/>
      <c r="JMG5" s="88"/>
      <c r="JMH5" s="88"/>
      <c r="JMI5" s="88"/>
      <c r="JMJ5" s="88"/>
      <c r="JMK5" s="88"/>
      <c r="JML5" s="88"/>
      <c r="JMM5" s="88"/>
      <c r="JMN5" s="88"/>
      <c r="JMO5" s="88"/>
      <c r="JMP5" s="88"/>
      <c r="JMQ5" s="88"/>
      <c r="JMR5" s="88"/>
      <c r="JMS5" s="88"/>
      <c r="JMT5" s="88"/>
      <c r="JMU5" s="88"/>
      <c r="JMV5" s="88"/>
      <c r="JMW5" s="88"/>
      <c r="JMX5" s="88"/>
      <c r="JMY5" s="88"/>
      <c r="JMZ5" s="88"/>
      <c r="JNA5" s="88"/>
      <c r="JNB5" s="88"/>
      <c r="JNC5" s="88"/>
      <c r="JND5" s="88"/>
      <c r="JNE5" s="88"/>
      <c r="JNF5" s="88"/>
      <c r="JNG5" s="88"/>
      <c r="JNH5" s="88"/>
      <c r="JNI5" s="88"/>
      <c r="JNJ5" s="88"/>
      <c r="JNK5" s="88"/>
      <c r="JNL5" s="88"/>
      <c r="JNM5" s="88"/>
      <c r="JNN5" s="88"/>
      <c r="JNO5" s="88"/>
      <c r="JNP5" s="88"/>
      <c r="JNQ5" s="88"/>
      <c r="JNR5" s="88"/>
      <c r="JNS5" s="88"/>
      <c r="JNT5" s="88"/>
      <c r="JNU5" s="88"/>
      <c r="JNV5" s="88"/>
      <c r="JNW5" s="88"/>
      <c r="JNX5" s="88"/>
      <c r="JNY5" s="88"/>
      <c r="JNZ5" s="88"/>
      <c r="JOA5" s="88"/>
      <c r="JOB5" s="88"/>
      <c r="JOC5" s="88"/>
      <c r="JOD5" s="88"/>
      <c r="JOE5" s="88"/>
      <c r="JOF5" s="88"/>
      <c r="JOG5" s="88"/>
      <c r="JOH5" s="88"/>
      <c r="JOI5" s="88"/>
      <c r="JOJ5" s="88"/>
      <c r="JOK5" s="88"/>
      <c r="JOL5" s="88"/>
      <c r="JOM5" s="88"/>
      <c r="JON5" s="88"/>
      <c r="JOO5" s="88"/>
      <c r="JOP5" s="88"/>
      <c r="JOQ5" s="88"/>
      <c r="JOR5" s="88"/>
      <c r="JOS5" s="88"/>
      <c r="JOT5" s="88"/>
      <c r="JOU5" s="88"/>
      <c r="JOV5" s="88"/>
      <c r="JOW5" s="88"/>
      <c r="JOX5" s="88"/>
      <c r="JOY5" s="88"/>
      <c r="JOZ5" s="88"/>
      <c r="JPA5" s="88"/>
      <c r="JPB5" s="88"/>
      <c r="JPC5" s="88"/>
      <c r="JPD5" s="88"/>
      <c r="JPE5" s="88"/>
      <c r="JPF5" s="88"/>
      <c r="JPG5" s="88"/>
      <c r="JPH5" s="88"/>
      <c r="JPI5" s="88"/>
      <c r="JPJ5" s="88"/>
      <c r="JPK5" s="88"/>
      <c r="JPL5" s="88"/>
      <c r="JPM5" s="88"/>
      <c r="JPN5" s="88"/>
      <c r="JPO5" s="88"/>
      <c r="JPP5" s="88"/>
      <c r="JPQ5" s="88"/>
      <c r="JPR5" s="88"/>
      <c r="JPS5" s="88"/>
      <c r="JPT5" s="88"/>
      <c r="JPU5" s="88"/>
      <c r="JPV5" s="88"/>
      <c r="JPW5" s="88"/>
      <c r="JPX5" s="88"/>
      <c r="JPY5" s="88"/>
      <c r="JPZ5" s="88"/>
      <c r="JQA5" s="88"/>
      <c r="JQB5" s="88"/>
      <c r="JQC5" s="88"/>
      <c r="JQD5" s="88"/>
      <c r="JQE5" s="88"/>
      <c r="JQF5" s="88"/>
      <c r="JQG5" s="88"/>
      <c r="JQH5" s="88"/>
      <c r="JQI5" s="88"/>
      <c r="JQJ5" s="88"/>
      <c r="JQK5" s="88"/>
      <c r="JQL5" s="88"/>
      <c r="JQM5" s="88"/>
      <c r="JQN5" s="88"/>
      <c r="JQO5" s="88"/>
      <c r="JQP5" s="88"/>
      <c r="JQQ5" s="88"/>
      <c r="JQR5" s="88"/>
      <c r="JQS5" s="88"/>
      <c r="JQT5" s="88"/>
      <c r="JQU5" s="88"/>
      <c r="JQV5" s="88"/>
      <c r="JQW5" s="88"/>
      <c r="JQX5" s="88"/>
      <c r="JQY5" s="88"/>
      <c r="JQZ5" s="88"/>
      <c r="JRA5" s="88"/>
      <c r="JRB5" s="88"/>
      <c r="JRC5" s="88"/>
      <c r="JRD5" s="88"/>
      <c r="JRE5" s="88"/>
      <c r="JRF5" s="88"/>
      <c r="JRG5" s="88"/>
      <c r="JRH5" s="88"/>
      <c r="JRI5" s="88"/>
      <c r="JRJ5" s="88"/>
      <c r="JRK5" s="88"/>
      <c r="JRL5" s="88"/>
      <c r="JRM5" s="88"/>
      <c r="JRN5" s="88"/>
      <c r="JRO5" s="88"/>
      <c r="JRP5" s="88"/>
      <c r="JRQ5" s="88"/>
      <c r="JRR5" s="88"/>
      <c r="JRS5" s="88"/>
      <c r="JRT5" s="88"/>
      <c r="JRU5" s="88"/>
      <c r="JRV5" s="88"/>
      <c r="JRW5" s="88"/>
      <c r="JRX5" s="88"/>
      <c r="JRY5" s="88"/>
      <c r="JRZ5" s="88"/>
      <c r="JSA5" s="88"/>
      <c r="JSB5" s="88"/>
      <c r="JSC5" s="88"/>
      <c r="JSD5" s="88"/>
      <c r="JSE5" s="88"/>
      <c r="JSF5" s="88"/>
      <c r="JSG5" s="88"/>
      <c r="JSH5" s="88"/>
      <c r="JSI5" s="88"/>
      <c r="JSJ5" s="88"/>
      <c r="JSK5" s="88"/>
      <c r="JSL5" s="88"/>
      <c r="JSM5" s="88"/>
      <c r="JSN5" s="88"/>
      <c r="JSO5" s="88"/>
      <c r="JSP5" s="88"/>
      <c r="JSQ5" s="88"/>
      <c r="JSR5" s="88"/>
      <c r="JSS5" s="88"/>
      <c r="JST5" s="88"/>
      <c r="JSU5" s="88"/>
      <c r="JSV5" s="88"/>
      <c r="JSW5" s="88"/>
      <c r="JSX5" s="88"/>
      <c r="JSY5" s="88"/>
      <c r="JSZ5" s="88"/>
      <c r="JTA5" s="88"/>
      <c r="JTB5" s="88"/>
      <c r="JTC5" s="88"/>
      <c r="JTD5" s="88"/>
      <c r="JTE5" s="88"/>
      <c r="JTF5" s="88"/>
      <c r="JTG5" s="88"/>
      <c r="JTH5" s="88"/>
      <c r="JTI5" s="88"/>
      <c r="JTJ5" s="88"/>
      <c r="JTK5" s="88"/>
      <c r="JTL5" s="88"/>
      <c r="JTM5" s="88"/>
      <c r="JTN5" s="88"/>
      <c r="JTO5" s="88"/>
      <c r="JTP5" s="88"/>
      <c r="JTQ5" s="88"/>
      <c r="JTR5" s="88"/>
      <c r="JTS5" s="88"/>
      <c r="JTT5" s="88"/>
      <c r="JTU5" s="88"/>
      <c r="JTV5" s="88"/>
      <c r="JTW5" s="88"/>
      <c r="JTX5" s="88"/>
      <c r="JTY5" s="88"/>
      <c r="JTZ5" s="88"/>
      <c r="JUA5" s="88"/>
      <c r="JUB5" s="88"/>
      <c r="JUC5" s="88"/>
      <c r="JUD5" s="88"/>
      <c r="JUE5" s="88"/>
      <c r="JUF5" s="88"/>
      <c r="JUG5" s="88"/>
      <c r="JUH5" s="88"/>
      <c r="JUI5" s="88"/>
      <c r="JUJ5" s="88"/>
      <c r="JUK5" s="88"/>
      <c r="JUL5" s="88"/>
      <c r="JUM5" s="88"/>
      <c r="JUN5" s="88"/>
      <c r="JUO5" s="88"/>
      <c r="JUP5" s="88"/>
      <c r="JUQ5" s="88"/>
      <c r="JUR5" s="88"/>
      <c r="JUS5" s="88"/>
      <c r="JUT5" s="88"/>
      <c r="JUU5" s="88"/>
      <c r="JUV5" s="88"/>
      <c r="JUW5" s="88"/>
      <c r="JUX5" s="88"/>
      <c r="JUY5" s="88"/>
      <c r="JUZ5" s="88"/>
      <c r="JVA5" s="88"/>
      <c r="JVB5" s="88"/>
      <c r="JVC5" s="88"/>
      <c r="JVD5" s="88"/>
      <c r="JVE5" s="88"/>
      <c r="JVF5" s="88"/>
      <c r="JVG5" s="88"/>
      <c r="JVH5" s="88"/>
      <c r="JVI5" s="88"/>
      <c r="JVJ5" s="88"/>
      <c r="JVK5" s="88"/>
      <c r="JVL5" s="88"/>
      <c r="JVM5" s="88"/>
      <c r="JVN5" s="88"/>
      <c r="JVO5" s="88"/>
      <c r="JVP5" s="88"/>
      <c r="JVQ5" s="88"/>
      <c r="JVR5" s="88"/>
      <c r="JVS5" s="88"/>
      <c r="JVT5" s="88"/>
      <c r="JVU5" s="88"/>
      <c r="JVV5" s="88"/>
      <c r="JVW5" s="88"/>
      <c r="JVX5" s="88"/>
      <c r="JVY5" s="88"/>
      <c r="JVZ5" s="88"/>
      <c r="JWA5" s="88"/>
      <c r="JWB5" s="88"/>
      <c r="JWC5" s="88"/>
      <c r="JWD5" s="88"/>
      <c r="JWE5" s="88"/>
      <c r="JWF5" s="88"/>
      <c r="JWG5" s="88"/>
      <c r="JWH5" s="88"/>
      <c r="JWI5" s="88"/>
      <c r="JWJ5" s="88"/>
      <c r="JWK5" s="88"/>
      <c r="JWL5" s="88"/>
      <c r="JWM5" s="88"/>
      <c r="JWN5" s="88"/>
      <c r="JWO5" s="88"/>
      <c r="JWP5" s="88"/>
      <c r="JWQ5" s="88"/>
      <c r="JWR5" s="88"/>
      <c r="JWS5" s="88"/>
      <c r="JWT5" s="88"/>
      <c r="JWU5" s="88"/>
      <c r="JWV5" s="88"/>
      <c r="JWW5" s="88"/>
      <c r="JWX5" s="88"/>
      <c r="JWY5" s="88"/>
      <c r="JWZ5" s="88"/>
      <c r="JXA5" s="88"/>
      <c r="JXB5" s="88"/>
      <c r="JXC5" s="88"/>
      <c r="JXD5" s="88"/>
      <c r="JXE5" s="88"/>
      <c r="JXF5" s="88"/>
      <c r="JXG5" s="88"/>
      <c r="JXH5" s="88"/>
      <c r="JXI5" s="88"/>
      <c r="JXJ5" s="88"/>
      <c r="JXK5" s="88"/>
      <c r="JXL5" s="88"/>
      <c r="JXM5" s="88"/>
      <c r="JXN5" s="88"/>
      <c r="JXO5" s="88"/>
      <c r="JXP5" s="88"/>
      <c r="JXQ5" s="88"/>
      <c r="JXR5" s="88"/>
      <c r="JXS5" s="88"/>
      <c r="JXT5" s="88"/>
      <c r="JXU5" s="88"/>
      <c r="JXV5" s="88"/>
      <c r="JXW5" s="88"/>
      <c r="JXX5" s="88"/>
      <c r="JXY5" s="88"/>
      <c r="JXZ5" s="88"/>
      <c r="JYA5" s="88"/>
      <c r="JYB5" s="88"/>
      <c r="JYC5" s="88"/>
      <c r="JYD5" s="88"/>
      <c r="JYE5" s="88"/>
      <c r="JYF5" s="88"/>
      <c r="JYG5" s="88"/>
      <c r="JYH5" s="88"/>
      <c r="JYI5" s="88"/>
      <c r="JYJ5" s="88"/>
      <c r="JYK5" s="88"/>
      <c r="JYL5" s="88"/>
      <c r="JYM5" s="88"/>
      <c r="JYN5" s="88"/>
      <c r="JYO5" s="88"/>
      <c r="JYP5" s="88"/>
      <c r="JYQ5" s="88"/>
      <c r="JYR5" s="88"/>
      <c r="JYS5" s="88"/>
      <c r="JYT5" s="88"/>
      <c r="JYU5" s="88"/>
      <c r="JYV5" s="88"/>
      <c r="JYW5" s="88"/>
      <c r="JYX5" s="88"/>
      <c r="JYY5" s="88"/>
      <c r="JYZ5" s="88"/>
      <c r="JZA5" s="88"/>
      <c r="JZB5" s="88"/>
      <c r="JZC5" s="88"/>
      <c r="JZD5" s="88"/>
      <c r="JZE5" s="88"/>
      <c r="JZF5" s="88"/>
      <c r="JZG5" s="88"/>
      <c r="JZH5" s="88"/>
      <c r="JZI5" s="88"/>
      <c r="JZJ5" s="88"/>
      <c r="JZK5" s="88"/>
      <c r="JZL5" s="88"/>
      <c r="JZM5" s="88"/>
      <c r="JZN5" s="88"/>
      <c r="JZO5" s="88"/>
      <c r="JZP5" s="88"/>
      <c r="JZQ5" s="88"/>
      <c r="JZR5" s="88"/>
      <c r="JZS5" s="88"/>
      <c r="JZT5" s="88"/>
      <c r="JZU5" s="88"/>
      <c r="JZV5" s="88"/>
      <c r="JZW5" s="88"/>
      <c r="JZX5" s="88"/>
      <c r="JZY5" s="88"/>
      <c r="JZZ5" s="88"/>
      <c r="KAA5" s="88"/>
      <c r="KAB5" s="88"/>
      <c r="KAC5" s="88"/>
      <c r="KAD5" s="88"/>
      <c r="KAE5" s="88"/>
      <c r="KAF5" s="88"/>
      <c r="KAG5" s="88"/>
      <c r="KAH5" s="88"/>
      <c r="KAI5" s="88"/>
      <c r="KAJ5" s="88"/>
      <c r="KAK5" s="88"/>
      <c r="KAL5" s="88"/>
      <c r="KAM5" s="88"/>
      <c r="KAN5" s="88"/>
      <c r="KAO5" s="88"/>
      <c r="KAP5" s="88"/>
      <c r="KAQ5" s="88"/>
      <c r="KAR5" s="88"/>
      <c r="KAS5" s="88"/>
      <c r="KAT5" s="88"/>
      <c r="KAU5" s="88"/>
      <c r="KAV5" s="88"/>
      <c r="KAW5" s="88"/>
      <c r="KAX5" s="88"/>
      <c r="KAY5" s="88"/>
      <c r="KAZ5" s="88"/>
      <c r="KBA5" s="88"/>
      <c r="KBB5" s="88"/>
      <c r="KBC5" s="88"/>
      <c r="KBD5" s="88"/>
      <c r="KBE5" s="88"/>
      <c r="KBF5" s="88"/>
      <c r="KBG5" s="88"/>
      <c r="KBH5" s="88"/>
      <c r="KBI5" s="88"/>
      <c r="KBJ5" s="88"/>
      <c r="KBK5" s="88"/>
      <c r="KBL5" s="88"/>
      <c r="KBM5" s="88"/>
      <c r="KBN5" s="88"/>
      <c r="KBO5" s="88"/>
      <c r="KBP5" s="88"/>
      <c r="KBQ5" s="88"/>
      <c r="KBR5" s="88"/>
      <c r="KBS5" s="88"/>
      <c r="KBT5" s="88"/>
      <c r="KBU5" s="88"/>
      <c r="KBV5" s="88"/>
      <c r="KBW5" s="88"/>
      <c r="KBX5" s="88"/>
      <c r="KBY5" s="88"/>
      <c r="KBZ5" s="88"/>
      <c r="KCA5" s="88"/>
      <c r="KCB5" s="88"/>
      <c r="KCC5" s="88"/>
      <c r="KCD5" s="88"/>
      <c r="KCE5" s="88"/>
      <c r="KCF5" s="88"/>
      <c r="KCG5" s="88"/>
      <c r="KCH5" s="88"/>
      <c r="KCI5" s="88"/>
      <c r="KCJ5" s="88"/>
      <c r="KCK5" s="88"/>
      <c r="KCL5" s="88"/>
      <c r="KCM5" s="88"/>
      <c r="KCN5" s="88"/>
      <c r="KCO5" s="88"/>
      <c r="KCP5" s="88"/>
      <c r="KCQ5" s="88"/>
      <c r="KCR5" s="88"/>
      <c r="KCS5" s="88"/>
      <c r="KCT5" s="88"/>
      <c r="KCU5" s="88"/>
      <c r="KCV5" s="88"/>
      <c r="KCW5" s="88"/>
      <c r="KCX5" s="88"/>
      <c r="KCY5" s="88"/>
      <c r="KCZ5" s="88"/>
      <c r="KDA5" s="88"/>
      <c r="KDB5" s="88"/>
      <c r="KDC5" s="88"/>
      <c r="KDD5" s="88"/>
      <c r="KDE5" s="88"/>
      <c r="KDF5" s="88"/>
      <c r="KDG5" s="88"/>
      <c r="KDH5" s="88"/>
      <c r="KDI5" s="88"/>
      <c r="KDJ5" s="88"/>
      <c r="KDK5" s="88"/>
      <c r="KDL5" s="88"/>
      <c r="KDM5" s="88"/>
      <c r="KDN5" s="88"/>
      <c r="KDO5" s="88"/>
      <c r="KDP5" s="88"/>
      <c r="KDQ5" s="88"/>
      <c r="KDR5" s="88"/>
      <c r="KDS5" s="88"/>
      <c r="KDT5" s="88"/>
      <c r="KDU5" s="88"/>
      <c r="KDV5" s="88"/>
      <c r="KDW5" s="88"/>
      <c r="KDX5" s="88"/>
      <c r="KDY5" s="88"/>
      <c r="KDZ5" s="88"/>
      <c r="KEA5" s="88"/>
      <c r="KEB5" s="88"/>
      <c r="KEC5" s="88"/>
      <c r="KED5" s="88"/>
      <c r="KEE5" s="88"/>
      <c r="KEF5" s="88"/>
      <c r="KEG5" s="88"/>
      <c r="KEH5" s="88"/>
      <c r="KEI5" s="88"/>
      <c r="KEJ5" s="88"/>
      <c r="KEK5" s="88"/>
      <c r="KEL5" s="88"/>
      <c r="KEM5" s="88"/>
      <c r="KEN5" s="88"/>
      <c r="KEO5" s="88"/>
      <c r="KEP5" s="88"/>
      <c r="KEQ5" s="88"/>
      <c r="KER5" s="88"/>
      <c r="KES5" s="88"/>
      <c r="KET5" s="88"/>
      <c r="KEU5" s="88"/>
      <c r="KEV5" s="88"/>
      <c r="KEW5" s="88"/>
      <c r="KEX5" s="88"/>
      <c r="KEY5" s="88"/>
      <c r="KEZ5" s="88"/>
      <c r="KFA5" s="88"/>
      <c r="KFB5" s="88"/>
      <c r="KFC5" s="88"/>
      <c r="KFD5" s="88"/>
      <c r="KFE5" s="88"/>
      <c r="KFF5" s="88"/>
      <c r="KFG5" s="88"/>
      <c r="KFH5" s="88"/>
      <c r="KFI5" s="88"/>
      <c r="KFJ5" s="88"/>
      <c r="KFK5" s="88"/>
      <c r="KFL5" s="88"/>
      <c r="KFM5" s="88"/>
      <c r="KFN5" s="88"/>
      <c r="KFO5" s="88"/>
      <c r="KFP5" s="88"/>
      <c r="KFQ5" s="88"/>
      <c r="KFR5" s="88"/>
      <c r="KFS5" s="88"/>
      <c r="KFT5" s="88"/>
      <c r="KFU5" s="88"/>
      <c r="KFV5" s="88"/>
      <c r="KFW5" s="88"/>
      <c r="KFX5" s="88"/>
      <c r="KFY5" s="88"/>
      <c r="KFZ5" s="88"/>
      <c r="KGA5" s="88"/>
      <c r="KGB5" s="88"/>
      <c r="KGC5" s="88"/>
      <c r="KGD5" s="88"/>
      <c r="KGE5" s="88"/>
      <c r="KGF5" s="88"/>
      <c r="KGG5" s="88"/>
      <c r="KGH5" s="88"/>
      <c r="KGI5" s="88"/>
      <c r="KGJ5" s="88"/>
      <c r="KGK5" s="88"/>
      <c r="KGL5" s="88"/>
      <c r="KGM5" s="88"/>
      <c r="KGN5" s="88"/>
      <c r="KGO5" s="88"/>
      <c r="KGP5" s="88"/>
      <c r="KGQ5" s="88"/>
      <c r="KGR5" s="88"/>
      <c r="KGS5" s="88"/>
      <c r="KGT5" s="88"/>
      <c r="KGU5" s="88"/>
      <c r="KGV5" s="88"/>
      <c r="KGW5" s="88"/>
      <c r="KGX5" s="88"/>
      <c r="KGY5" s="88"/>
      <c r="KGZ5" s="88"/>
      <c r="KHA5" s="88"/>
      <c r="KHB5" s="88"/>
      <c r="KHC5" s="88"/>
      <c r="KHD5" s="88"/>
      <c r="KHE5" s="88"/>
      <c r="KHF5" s="88"/>
      <c r="KHG5" s="88"/>
      <c r="KHH5" s="88"/>
      <c r="KHI5" s="88"/>
      <c r="KHJ5" s="88"/>
      <c r="KHK5" s="88"/>
      <c r="KHL5" s="88"/>
      <c r="KHM5" s="88"/>
      <c r="KHN5" s="88"/>
      <c r="KHO5" s="88"/>
      <c r="KHP5" s="88"/>
      <c r="KHQ5" s="88"/>
      <c r="KHR5" s="88"/>
      <c r="KHS5" s="88"/>
      <c r="KHT5" s="88"/>
      <c r="KHU5" s="88"/>
      <c r="KHV5" s="88"/>
      <c r="KHW5" s="88"/>
      <c r="KHX5" s="88"/>
      <c r="KHY5" s="88"/>
      <c r="KHZ5" s="88"/>
      <c r="KIA5" s="88"/>
      <c r="KIB5" s="88"/>
      <c r="KIC5" s="88"/>
      <c r="KID5" s="88"/>
      <c r="KIE5" s="88"/>
      <c r="KIF5" s="88"/>
      <c r="KIG5" s="88"/>
      <c r="KIH5" s="88"/>
      <c r="KII5" s="88"/>
      <c r="KIJ5" s="88"/>
      <c r="KIK5" s="88"/>
      <c r="KIL5" s="88"/>
      <c r="KIM5" s="88"/>
      <c r="KIN5" s="88"/>
      <c r="KIO5" s="88"/>
      <c r="KIP5" s="88"/>
      <c r="KIQ5" s="88"/>
      <c r="KIR5" s="88"/>
      <c r="KIS5" s="88"/>
      <c r="KIT5" s="88"/>
      <c r="KIU5" s="88"/>
      <c r="KIV5" s="88"/>
      <c r="KIW5" s="88"/>
      <c r="KIX5" s="88"/>
      <c r="KIY5" s="88"/>
      <c r="KIZ5" s="88"/>
      <c r="KJA5" s="88"/>
      <c r="KJB5" s="88"/>
      <c r="KJC5" s="88"/>
      <c r="KJD5" s="88"/>
      <c r="KJE5" s="88"/>
      <c r="KJF5" s="88"/>
      <c r="KJG5" s="88"/>
      <c r="KJH5" s="88"/>
      <c r="KJI5" s="88"/>
      <c r="KJJ5" s="88"/>
      <c r="KJK5" s="88"/>
      <c r="KJL5" s="88"/>
      <c r="KJM5" s="88"/>
      <c r="KJN5" s="88"/>
      <c r="KJO5" s="88"/>
      <c r="KJP5" s="88"/>
      <c r="KJQ5" s="88"/>
      <c r="KJR5" s="88"/>
      <c r="KJS5" s="88"/>
      <c r="KJT5" s="88"/>
      <c r="KJU5" s="88"/>
      <c r="KJV5" s="88"/>
      <c r="KJW5" s="88"/>
      <c r="KJX5" s="88"/>
      <c r="KJY5" s="88"/>
      <c r="KJZ5" s="88"/>
      <c r="KKA5" s="88"/>
      <c r="KKB5" s="88"/>
      <c r="KKC5" s="88"/>
      <c r="KKD5" s="88"/>
      <c r="KKE5" s="88"/>
      <c r="KKF5" s="88"/>
      <c r="KKG5" s="88"/>
      <c r="KKH5" s="88"/>
      <c r="KKI5" s="88"/>
      <c r="KKJ5" s="88"/>
      <c r="KKK5" s="88"/>
      <c r="KKL5" s="88"/>
      <c r="KKM5" s="88"/>
      <c r="KKN5" s="88"/>
      <c r="KKO5" s="88"/>
      <c r="KKP5" s="88"/>
      <c r="KKQ5" s="88"/>
      <c r="KKR5" s="88"/>
      <c r="KKS5" s="88"/>
      <c r="KKT5" s="88"/>
      <c r="KKU5" s="88"/>
      <c r="KKV5" s="88"/>
      <c r="KKW5" s="88"/>
      <c r="KKX5" s="88"/>
      <c r="KKY5" s="88"/>
      <c r="KKZ5" s="88"/>
      <c r="KLA5" s="88"/>
      <c r="KLB5" s="88"/>
      <c r="KLC5" s="88"/>
      <c r="KLD5" s="88"/>
      <c r="KLE5" s="88"/>
      <c r="KLF5" s="88"/>
      <c r="KLG5" s="88"/>
      <c r="KLH5" s="88"/>
      <c r="KLI5" s="88"/>
      <c r="KLJ5" s="88"/>
      <c r="KLK5" s="88"/>
      <c r="KLL5" s="88"/>
      <c r="KLM5" s="88"/>
      <c r="KLN5" s="88"/>
      <c r="KLO5" s="88"/>
      <c r="KLP5" s="88"/>
      <c r="KLQ5" s="88"/>
      <c r="KLR5" s="88"/>
      <c r="KLS5" s="88"/>
      <c r="KLT5" s="88"/>
      <c r="KLU5" s="88"/>
      <c r="KLV5" s="88"/>
      <c r="KLW5" s="88"/>
      <c r="KLX5" s="88"/>
      <c r="KLY5" s="88"/>
      <c r="KLZ5" s="88"/>
      <c r="KMA5" s="88"/>
      <c r="KMB5" s="88"/>
      <c r="KMC5" s="88"/>
      <c r="KMD5" s="88"/>
      <c r="KME5" s="88"/>
      <c r="KMF5" s="88"/>
      <c r="KMG5" s="88"/>
      <c r="KMH5" s="88"/>
      <c r="KMI5" s="88"/>
      <c r="KMJ5" s="88"/>
      <c r="KMK5" s="88"/>
      <c r="KML5" s="88"/>
      <c r="KMM5" s="88"/>
      <c r="KMN5" s="88"/>
      <c r="KMO5" s="88"/>
      <c r="KMP5" s="88"/>
      <c r="KMQ5" s="88"/>
      <c r="KMR5" s="88"/>
      <c r="KMS5" s="88"/>
      <c r="KMT5" s="88"/>
      <c r="KMU5" s="88"/>
      <c r="KMV5" s="88"/>
      <c r="KMW5" s="88"/>
      <c r="KMX5" s="88"/>
      <c r="KMY5" s="88"/>
      <c r="KMZ5" s="88"/>
      <c r="KNA5" s="88"/>
      <c r="KNB5" s="88"/>
      <c r="KNC5" s="88"/>
      <c r="KND5" s="88"/>
      <c r="KNE5" s="88"/>
      <c r="KNF5" s="88"/>
      <c r="KNG5" s="88"/>
      <c r="KNH5" s="88"/>
      <c r="KNI5" s="88"/>
      <c r="KNJ5" s="88"/>
      <c r="KNK5" s="88"/>
      <c r="KNL5" s="88"/>
      <c r="KNM5" s="88"/>
      <c r="KNN5" s="88"/>
      <c r="KNO5" s="88"/>
      <c r="KNP5" s="88"/>
      <c r="KNQ5" s="88"/>
      <c r="KNR5" s="88"/>
      <c r="KNS5" s="88"/>
      <c r="KNT5" s="88"/>
      <c r="KNU5" s="88"/>
      <c r="KNV5" s="88"/>
      <c r="KNW5" s="88"/>
      <c r="KNX5" s="88"/>
      <c r="KNY5" s="88"/>
      <c r="KNZ5" s="88"/>
      <c r="KOA5" s="88"/>
      <c r="KOB5" s="88"/>
      <c r="KOC5" s="88"/>
      <c r="KOD5" s="88"/>
      <c r="KOE5" s="88"/>
      <c r="KOF5" s="88"/>
      <c r="KOG5" s="88"/>
      <c r="KOH5" s="88"/>
      <c r="KOI5" s="88"/>
      <c r="KOJ5" s="88"/>
      <c r="KOK5" s="88"/>
      <c r="KOL5" s="88"/>
      <c r="KOM5" s="88"/>
      <c r="KON5" s="88"/>
      <c r="KOO5" s="88"/>
      <c r="KOP5" s="88"/>
      <c r="KOQ5" s="88"/>
      <c r="KOR5" s="88"/>
      <c r="KOS5" s="88"/>
      <c r="KOT5" s="88"/>
      <c r="KOU5" s="88"/>
      <c r="KOV5" s="88"/>
      <c r="KOW5" s="88"/>
      <c r="KOX5" s="88"/>
      <c r="KOY5" s="88"/>
      <c r="KOZ5" s="88"/>
      <c r="KPA5" s="88"/>
      <c r="KPB5" s="88"/>
      <c r="KPC5" s="88"/>
      <c r="KPD5" s="88"/>
      <c r="KPE5" s="88"/>
      <c r="KPF5" s="88"/>
      <c r="KPG5" s="88"/>
      <c r="KPH5" s="88"/>
      <c r="KPI5" s="88"/>
      <c r="KPJ5" s="88"/>
      <c r="KPK5" s="88"/>
      <c r="KPL5" s="88"/>
      <c r="KPM5" s="88"/>
      <c r="KPN5" s="88"/>
      <c r="KPO5" s="88"/>
      <c r="KPP5" s="88"/>
      <c r="KPQ5" s="88"/>
      <c r="KPR5" s="88"/>
      <c r="KPS5" s="88"/>
      <c r="KPT5" s="88"/>
      <c r="KPU5" s="88"/>
      <c r="KPV5" s="88"/>
      <c r="KPW5" s="88"/>
      <c r="KPX5" s="88"/>
      <c r="KPY5" s="88"/>
      <c r="KPZ5" s="88"/>
      <c r="KQA5" s="88"/>
      <c r="KQB5" s="88"/>
      <c r="KQC5" s="88"/>
      <c r="KQD5" s="88"/>
      <c r="KQE5" s="88"/>
      <c r="KQF5" s="88"/>
      <c r="KQG5" s="88"/>
      <c r="KQH5" s="88"/>
      <c r="KQI5" s="88"/>
      <c r="KQJ5" s="88"/>
      <c r="KQK5" s="88"/>
      <c r="KQL5" s="88"/>
      <c r="KQM5" s="88"/>
      <c r="KQN5" s="88"/>
      <c r="KQO5" s="88"/>
      <c r="KQP5" s="88"/>
      <c r="KQQ5" s="88"/>
      <c r="KQR5" s="88"/>
      <c r="KQS5" s="88"/>
      <c r="KQT5" s="88"/>
      <c r="KQU5" s="88"/>
      <c r="KQV5" s="88"/>
      <c r="KQW5" s="88"/>
      <c r="KQX5" s="88"/>
      <c r="KQY5" s="88"/>
      <c r="KQZ5" s="88"/>
      <c r="KRA5" s="88"/>
      <c r="KRB5" s="88"/>
      <c r="KRC5" s="88"/>
      <c r="KRD5" s="88"/>
      <c r="KRE5" s="88"/>
      <c r="KRF5" s="88"/>
      <c r="KRG5" s="88"/>
      <c r="KRH5" s="88"/>
      <c r="KRI5" s="88"/>
      <c r="KRJ5" s="88"/>
      <c r="KRK5" s="88"/>
      <c r="KRL5" s="88"/>
      <c r="KRM5" s="88"/>
      <c r="KRN5" s="88"/>
      <c r="KRO5" s="88"/>
      <c r="KRP5" s="88"/>
      <c r="KRQ5" s="88"/>
      <c r="KRR5" s="88"/>
      <c r="KRS5" s="88"/>
      <c r="KRT5" s="88"/>
      <c r="KRU5" s="88"/>
      <c r="KRV5" s="88"/>
      <c r="KRW5" s="88"/>
      <c r="KRX5" s="88"/>
      <c r="KRY5" s="88"/>
      <c r="KRZ5" s="88"/>
      <c r="KSA5" s="88"/>
      <c r="KSB5" s="88"/>
      <c r="KSC5" s="88"/>
      <c r="KSD5" s="88"/>
      <c r="KSE5" s="88"/>
      <c r="KSF5" s="88"/>
      <c r="KSG5" s="88"/>
      <c r="KSH5" s="88"/>
      <c r="KSI5" s="88"/>
      <c r="KSJ5" s="88"/>
      <c r="KSK5" s="88"/>
      <c r="KSL5" s="88"/>
      <c r="KSM5" s="88"/>
      <c r="KSN5" s="88"/>
      <c r="KSO5" s="88"/>
      <c r="KSP5" s="88"/>
      <c r="KSQ5" s="88"/>
      <c r="KSR5" s="88"/>
      <c r="KSS5" s="88"/>
      <c r="KST5" s="88"/>
      <c r="KSU5" s="88"/>
      <c r="KSV5" s="88"/>
      <c r="KSW5" s="88"/>
      <c r="KSX5" s="88"/>
      <c r="KSY5" s="88"/>
      <c r="KSZ5" s="88"/>
      <c r="KTA5" s="88"/>
      <c r="KTB5" s="88"/>
      <c r="KTC5" s="88"/>
      <c r="KTD5" s="88"/>
      <c r="KTE5" s="88"/>
      <c r="KTF5" s="88"/>
      <c r="KTG5" s="88"/>
      <c r="KTH5" s="88"/>
      <c r="KTI5" s="88"/>
      <c r="KTJ5" s="88"/>
      <c r="KTK5" s="88"/>
      <c r="KTL5" s="88"/>
      <c r="KTM5" s="88"/>
      <c r="KTN5" s="88"/>
      <c r="KTO5" s="88"/>
      <c r="KTP5" s="88"/>
      <c r="KTQ5" s="88"/>
      <c r="KTR5" s="88"/>
      <c r="KTS5" s="88"/>
      <c r="KTT5" s="88"/>
      <c r="KTU5" s="88"/>
      <c r="KTV5" s="88"/>
      <c r="KTW5" s="88"/>
      <c r="KTX5" s="88"/>
      <c r="KTY5" s="88"/>
      <c r="KTZ5" s="88"/>
      <c r="KUA5" s="88"/>
      <c r="KUB5" s="88"/>
      <c r="KUC5" s="88"/>
      <c r="KUD5" s="88"/>
      <c r="KUE5" s="88"/>
      <c r="KUF5" s="88"/>
      <c r="KUG5" s="88"/>
      <c r="KUH5" s="88"/>
      <c r="KUI5" s="88"/>
      <c r="KUJ5" s="88"/>
      <c r="KUK5" s="88"/>
      <c r="KUL5" s="88"/>
      <c r="KUM5" s="88"/>
      <c r="KUN5" s="88"/>
      <c r="KUO5" s="88"/>
      <c r="KUP5" s="88"/>
      <c r="KUQ5" s="88"/>
      <c r="KUR5" s="88"/>
      <c r="KUS5" s="88"/>
      <c r="KUT5" s="88"/>
      <c r="KUU5" s="88"/>
      <c r="KUV5" s="88"/>
      <c r="KUW5" s="88"/>
      <c r="KUX5" s="88"/>
      <c r="KUY5" s="88"/>
      <c r="KUZ5" s="88"/>
      <c r="KVA5" s="88"/>
      <c r="KVB5" s="88"/>
      <c r="KVC5" s="88"/>
      <c r="KVD5" s="88"/>
      <c r="KVE5" s="88"/>
      <c r="KVF5" s="88"/>
      <c r="KVG5" s="88"/>
      <c r="KVH5" s="88"/>
      <c r="KVI5" s="88"/>
      <c r="KVJ5" s="88"/>
      <c r="KVK5" s="88"/>
      <c r="KVL5" s="88"/>
      <c r="KVM5" s="88"/>
      <c r="KVN5" s="88"/>
      <c r="KVO5" s="88"/>
      <c r="KVP5" s="88"/>
      <c r="KVQ5" s="88"/>
      <c r="KVR5" s="88"/>
      <c r="KVS5" s="88"/>
      <c r="KVT5" s="88"/>
      <c r="KVU5" s="88"/>
      <c r="KVV5" s="88"/>
      <c r="KVW5" s="88"/>
      <c r="KVX5" s="88"/>
      <c r="KVY5" s="88"/>
      <c r="KVZ5" s="88"/>
      <c r="KWA5" s="88"/>
      <c r="KWB5" s="88"/>
      <c r="KWC5" s="88"/>
      <c r="KWD5" s="88"/>
      <c r="KWE5" s="88"/>
      <c r="KWF5" s="88"/>
      <c r="KWG5" s="88"/>
      <c r="KWH5" s="88"/>
      <c r="KWI5" s="88"/>
      <c r="KWJ5" s="88"/>
      <c r="KWK5" s="88"/>
      <c r="KWL5" s="88"/>
      <c r="KWM5" s="88"/>
      <c r="KWN5" s="88"/>
      <c r="KWO5" s="88"/>
      <c r="KWP5" s="88"/>
      <c r="KWQ5" s="88"/>
      <c r="KWR5" s="88"/>
      <c r="KWS5" s="88"/>
      <c r="KWT5" s="88"/>
      <c r="KWU5" s="88"/>
      <c r="KWV5" s="88"/>
      <c r="KWW5" s="88"/>
      <c r="KWX5" s="88"/>
      <c r="KWY5" s="88"/>
      <c r="KWZ5" s="88"/>
      <c r="KXA5" s="88"/>
      <c r="KXB5" s="88"/>
      <c r="KXC5" s="88"/>
      <c r="KXD5" s="88"/>
      <c r="KXE5" s="88"/>
      <c r="KXF5" s="88"/>
      <c r="KXG5" s="88"/>
      <c r="KXH5" s="88"/>
      <c r="KXI5" s="88"/>
      <c r="KXJ5" s="88"/>
      <c r="KXK5" s="88"/>
      <c r="KXL5" s="88"/>
      <c r="KXM5" s="88"/>
      <c r="KXN5" s="88"/>
      <c r="KXO5" s="88"/>
      <c r="KXP5" s="88"/>
      <c r="KXQ5" s="88"/>
      <c r="KXR5" s="88"/>
      <c r="KXS5" s="88"/>
      <c r="KXT5" s="88"/>
      <c r="KXU5" s="88"/>
      <c r="KXV5" s="88"/>
      <c r="KXW5" s="88"/>
      <c r="KXX5" s="88"/>
      <c r="KXY5" s="88"/>
      <c r="KXZ5" s="88"/>
      <c r="KYA5" s="88"/>
      <c r="KYB5" s="88"/>
      <c r="KYC5" s="88"/>
      <c r="KYD5" s="88"/>
      <c r="KYE5" s="88"/>
      <c r="KYF5" s="88"/>
      <c r="KYG5" s="88"/>
      <c r="KYH5" s="88"/>
      <c r="KYI5" s="88"/>
      <c r="KYJ5" s="88"/>
      <c r="KYK5" s="88"/>
      <c r="KYL5" s="88"/>
      <c r="KYM5" s="88"/>
      <c r="KYN5" s="88"/>
      <c r="KYO5" s="88"/>
      <c r="KYP5" s="88"/>
      <c r="KYQ5" s="88"/>
      <c r="KYR5" s="88"/>
      <c r="KYS5" s="88"/>
      <c r="KYT5" s="88"/>
      <c r="KYU5" s="88"/>
      <c r="KYV5" s="88"/>
      <c r="KYW5" s="88"/>
      <c r="KYX5" s="88"/>
      <c r="KYY5" s="88"/>
      <c r="KYZ5" s="88"/>
      <c r="KZA5" s="88"/>
      <c r="KZB5" s="88"/>
      <c r="KZC5" s="88"/>
      <c r="KZD5" s="88"/>
      <c r="KZE5" s="88"/>
      <c r="KZF5" s="88"/>
      <c r="KZG5" s="88"/>
      <c r="KZH5" s="88"/>
      <c r="KZI5" s="88"/>
      <c r="KZJ5" s="88"/>
      <c r="KZK5" s="88"/>
      <c r="KZL5" s="88"/>
      <c r="KZM5" s="88"/>
      <c r="KZN5" s="88"/>
      <c r="KZO5" s="88"/>
      <c r="KZP5" s="88"/>
      <c r="KZQ5" s="88"/>
      <c r="KZR5" s="88"/>
      <c r="KZS5" s="88"/>
      <c r="KZT5" s="88"/>
      <c r="KZU5" s="88"/>
      <c r="KZV5" s="88"/>
      <c r="KZW5" s="88"/>
      <c r="KZX5" s="88"/>
      <c r="KZY5" s="88"/>
      <c r="KZZ5" s="88"/>
      <c r="LAA5" s="88"/>
      <c r="LAB5" s="88"/>
      <c r="LAC5" s="88"/>
      <c r="LAD5" s="88"/>
      <c r="LAE5" s="88"/>
      <c r="LAF5" s="88"/>
      <c r="LAG5" s="88"/>
      <c r="LAH5" s="88"/>
      <c r="LAI5" s="88"/>
      <c r="LAJ5" s="88"/>
      <c r="LAK5" s="88"/>
      <c r="LAL5" s="88"/>
      <c r="LAM5" s="88"/>
      <c r="LAN5" s="88"/>
      <c r="LAO5" s="88"/>
      <c r="LAP5" s="88"/>
      <c r="LAQ5" s="88"/>
      <c r="LAR5" s="88"/>
      <c r="LAS5" s="88"/>
      <c r="LAT5" s="88"/>
      <c r="LAU5" s="88"/>
      <c r="LAV5" s="88"/>
      <c r="LAW5" s="88"/>
      <c r="LAX5" s="88"/>
      <c r="LAY5" s="88"/>
      <c r="LAZ5" s="88"/>
      <c r="LBA5" s="88"/>
      <c r="LBB5" s="88"/>
      <c r="LBC5" s="88"/>
      <c r="LBD5" s="88"/>
      <c r="LBE5" s="88"/>
      <c r="LBF5" s="88"/>
      <c r="LBG5" s="88"/>
      <c r="LBH5" s="88"/>
      <c r="LBI5" s="88"/>
      <c r="LBJ5" s="88"/>
      <c r="LBK5" s="88"/>
      <c r="LBL5" s="88"/>
      <c r="LBM5" s="88"/>
      <c r="LBN5" s="88"/>
      <c r="LBO5" s="88"/>
      <c r="LBP5" s="88"/>
      <c r="LBQ5" s="88"/>
      <c r="LBR5" s="88"/>
      <c r="LBS5" s="88"/>
      <c r="LBT5" s="88"/>
      <c r="LBU5" s="88"/>
      <c r="LBV5" s="88"/>
      <c r="LBW5" s="88"/>
      <c r="LBX5" s="88"/>
      <c r="LBY5" s="88"/>
      <c r="LBZ5" s="88"/>
      <c r="LCA5" s="88"/>
      <c r="LCB5" s="88"/>
      <c r="LCC5" s="88"/>
      <c r="LCD5" s="88"/>
      <c r="LCE5" s="88"/>
      <c r="LCF5" s="88"/>
      <c r="LCG5" s="88"/>
      <c r="LCH5" s="88"/>
      <c r="LCI5" s="88"/>
      <c r="LCJ5" s="88"/>
      <c r="LCK5" s="88"/>
      <c r="LCL5" s="88"/>
      <c r="LCM5" s="88"/>
      <c r="LCN5" s="88"/>
      <c r="LCO5" s="88"/>
      <c r="LCP5" s="88"/>
      <c r="LCQ5" s="88"/>
      <c r="LCR5" s="88"/>
      <c r="LCS5" s="88"/>
      <c r="LCT5" s="88"/>
      <c r="LCU5" s="88"/>
      <c r="LCV5" s="88"/>
      <c r="LCW5" s="88"/>
      <c r="LCX5" s="88"/>
      <c r="LCY5" s="88"/>
      <c r="LCZ5" s="88"/>
      <c r="LDA5" s="88"/>
      <c r="LDB5" s="88"/>
      <c r="LDC5" s="88"/>
      <c r="LDD5" s="88"/>
      <c r="LDE5" s="88"/>
      <c r="LDF5" s="88"/>
      <c r="LDG5" s="88"/>
      <c r="LDH5" s="88"/>
      <c r="LDI5" s="88"/>
      <c r="LDJ5" s="88"/>
      <c r="LDK5" s="88"/>
      <c r="LDL5" s="88"/>
      <c r="LDM5" s="88"/>
      <c r="LDN5" s="88"/>
      <c r="LDO5" s="88"/>
      <c r="LDP5" s="88"/>
      <c r="LDQ5" s="88"/>
      <c r="LDR5" s="88"/>
      <c r="LDS5" s="88"/>
      <c r="LDT5" s="88"/>
      <c r="LDU5" s="88"/>
      <c r="LDV5" s="88"/>
      <c r="LDW5" s="88"/>
      <c r="LDX5" s="88"/>
      <c r="LDY5" s="88"/>
      <c r="LDZ5" s="88"/>
      <c r="LEA5" s="88"/>
      <c r="LEB5" s="88"/>
      <c r="LEC5" s="88"/>
      <c r="LED5" s="88"/>
      <c r="LEE5" s="88"/>
      <c r="LEF5" s="88"/>
      <c r="LEG5" s="88"/>
      <c r="LEH5" s="88"/>
      <c r="LEI5" s="88"/>
      <c r="LEJ5" s="88"/>
      <c r="LEK5" s="88"/>
      <c r="LEL5" s="88"/>
      <c r="LEM5" s="88"/>
      <c r="LEN5" s="88"/>
      <c r="LEO5" s="88"/>
      <c r="LEP5" s="88"/>
      <c r="LEQ5" s="88"/>
      <c r="LER5" s="88"/>
      <c r="LES5" s="88"/>
      <c r="LET5" s="88"/>
      <c r="LEU5" s="88"/>
      <c r="LEV5" s="88"/>
      <c r="LEW5" s="88"/>
      <c r="LEX5" s="88"/>
      <c r="LEY5" s="88"/>
      <c r="LEZ5" s="88"/>
      <c r="LFA5" s="88"/>
      <c r="LFB5" s="88"/>
      <c r="LFC5" s="88"/>
      <c r="LFD5" s="88"/>
      <c r="LFE5" s="88"/>
      <c r="LFF5" s="88"/>
      <c r="LFG5" s="88"/>
      <c r="LFH5" s="88"/>
      <c r="LFI5" s="88"/>
      <c r="LFJ5" s="88"/>
      <c r="LFK5" s="88"/>
      <c r="LFL5" s="88"/>
      <c r="LFM5" s="88"/>
      <c r="LFN5" s="88"/>
      <c r="LFO5" s="88"/>
      <c r="LFP5" s="88"/>
      <c r="LFQ5" s="88"/>
      <c r="LFR5" s="88"/>
      <c r="LFS5" s="88"/>
      <c r="LFT5" s="88"/>
      <c r="LFU5" s="88"/>
      <c r="LFV5" s="88"/>
      <c r="LFW5" s="88"/>
      <c r="LFX5" s="88"/>
      <c r="LFY5" s="88"/>
      <c r="LFZ5" s="88"/>
      <c r="LGA5" s="88"/>
      <c r="LGB5" s="88"/>
      <c r="LGC5" s="88"/>
      <c r="LGD5" s="88"/>
      <c r="LGE5" s="88"/>
      <c r="LGF5" s="88"/>
      <c r="LGG5" s="88"/>
      <c r="LGH5" s="88"/>
      <c r="LGI5" s="88"/>
      <c r="LGJ5" s="88"/>
      <c r="LGK5" s="88"/>
      <c r="LGL5" s="88"/>
      <c r="LGM5" s="88"/>
      <c r="LGN5" s="88"/>
      <c r="LGO5" s="88"/>
      <c r="LGP5" s="88"/>
      <c r="LGQ5" s="88"/>
      <c r="LGR5" s="88"/>
      <c r="LGS5" s="88"/>
      <c r="LGT5" s="88"/>
      <c r="LGU5" s="88"/>
      <c r="LGV5" s="88"/>
      <c r="LGW5" s="88"/>
      <c r="LGX5" s="88"/>
      <c r="LGY5" s="88"/>
      <c r="LGZ5" s="88"/>
      <c r="LHA5" s="88"/>
      <c r="LHB5" s="88"/>
      <c r="LHC5" s="88"/>
      <c r="LHD5" s="88"/>
      <c r="LHE5" s="88"/>
      <c r="LHF5" s="88"/>
      <c r="LHG5" s="88"/>
      <c r="LHH5" s="88"/>
      <c r="LHI5" s="88"/>
      <c r="LHJ5" s="88"/>
      <c r="LHK5" s="88"/>
      <c r="LHL5" s="88"/>
      <c r="LHM5" s="88"/>
      <c r="LHN5" s="88"/>
      <c r="LHO5" s="88"/>
      <c r="LHP5" s="88"/>
      <c r="LHQ5" s="88"/>
      <c r="LHR5" s="88"/>
      <c r="LHS5" s="88"/>
      <c r="LHT5" s="88"/>
      <c r="LHU5" s="88"/>
      <c r="LHV5" s="88"/>
      <c r="LHW5" s="88"/>
      <c r="LHX5" s="88"/>
      <c r="LHY5" s="88"/>
      <c r="LHZ5" s="88"/>
      <c r="LIA5" s="88"/>
      <c r="LIB5" s="88"/>
      <c r="LIC5" s="88"/>
      <c r="LID5" s="88"/>
      <c r="LIE5" s="88"/>
      <c r="LIF5" s="88"/>
      <c r="LIG5" s="88"/>
      <c r="LIH5" s="88"/>
      <c r="LII5" s="88"/>
      <c r="LIJ5" s="88"/>
      <c r="LIK5" s="88"/>
      <c r="LIL5" s="88"/>
      <c r="LIM5" s="88"/>
      <c r="LIN5" s="88"/>
      <c r="LIO5" s="88"/>
      <c r="LIP5" s="88"/>
      <c r="LIQ5" s="88"/>
      <c r="LIR5" s="88"/>
      <c r="LIS5" s="88"/>
      <c r="LIT5" s="88"/>
      <c r="LIU5" s="88"/>
      <c r="LIV5" s="88"/>
      <c r="LIW5" s="88"/>
      <c r="LIX5" s="88"/>
      <c r="LIY5" s="88"/>
      <c r="LIZ5" s="88"/>
      <c r="LJA5" s="88"/>
      <c r="LJB5" s="88"/>
      <c r="LJC5" s="88"/>
      <c r="LJD5" s="88"/>
      <c r="LJE5" s="88"/>
      <c r="LJF5" s="88"/>
      <c r="LJG5" s="88"/>
      <c r="LJH5" s="88"/>
      <c r="LJI5" s="88"/>
      <c r="LJJ5" s="88"/>
      <c r="LJK5" s="88"/>
      <c r="LJL5" s="88"/>
      <c r="LJM5" s="88"/>
      <c r="LJN5" s="88"/>
      <c r="LJO5" s="88"/>
      <c r="LJP5" s="88"/>
      <c r="LJQ5" s="88"/>
      <c r="LJR5" s="88"/>
      <c r="LJS5" s="88"/>
      <c r="LJT5" s="88"/>
      <c r="LJU5" s="88"/>
      <c r="LJV5" s="88"/>
      <c r="LJW5" s="88"/>
      <c r="LJX5" s="88"/>
      <c r="LJY5" s="88"/>
      <c r="LJZ5" s="88"/>
      <c r="LKA5" s="88"/>
      <c r="LKB5" s="88"/>
      <c r="LKC5" s="88"/>
      <c r="LKD5" s="88"/>
      <c r="LKE5" s="88"/>
      <c r="LKF5" s="88"/>
      <c r="LKG5" s="88"/>
      <c r="LKH5" s="88"/>
      <c r="LKI5" s="88"/>
      <c r="LKJ5" s="88"/>
      <c r="LKK5" s="88"/>
      <c r="LKL5" s="88"/>
      <c r="LKM5" s="88"/>
      <c r="LKN5" s="88"/>
      <c r="LKO5" s="88"/>
      <c r="LKP5" s="88"/>
      <c r="LKQ5" s="88"/>
      <c r="LKR5" s="88"/>
      <c r="LKS5" s="88"/>
      <c r="LKT5" s="88"/>
      <c r="LKU5" s="88"/>
      <c r="LKV5" s="88"/>
      <c r="LKW5" s="88"/>
      <c r="LKX5" s="88"/>
      <c r="LKY5" s="88"/>
      <c r="LKZ5" s="88"/>
      <c r="LLA5" s="88"/>
      <c r="LLB5" s="88"/>
      <c r="LLC5" s="88"/>
      <c r="LLD5" s="88"/>
      <c r="LLE5" s="88"/>
      <c r="LLF5" s="88"/>
      <c r="LLG5" s="88"/>
      <c r="LLH5" s="88"/>
      <c r="LLI5" s="88"/>
      <c r="LLJ5" s="88"/>
      <c r="LLK5" s="88"/>
      <c r="LLL5" s="88"/>
      <c r="LLM5" s="88"/>
      <c r="LLN5" s="88"/>
      <c r="LLO5" s="88"/>
      <c r="LLP5" s="88"/>
      <c r="LLQ5" s="88"/>
      <c r="LLR5" s="88"/>
      <c r="LLS5" s="88"/>
      <c r="LLT5" s="88"/>
      <c r="LLU5" s="88"/>
      <c r="LLV5" s="88"/>
      <c r="LLW5" s="88"/>
      <c r="LLX5" s="88"/>
      <c r="LLY5" s="88"/>
      <c r="LLZ5" s="88"/>
      <c r="LMA5" s="88"/>
      <c r="LMB5" s="88"/>
      <c r="LMC5" s="88"/>
      <c r="LMD5" s="88"/>
      <c r="LME5" s="88"/>
      <c r="LMF5" s="88"/>
      <c r="LMG5" s="88"/>
      <c r="LMH5" s="88"/>
      <c r="LMI5" s="88"/>
      <c r="LMJ5" s="88"/>
      <c r="LMK5" s="88"/>
      <c r="LML5" s="88"/>
      <c r="LMM5" s="88"/>
      <c r="LMN5" s="88"/>
      <c r="LMO5" s="88"/>
      <c r="LMP5" s="88"/>
      <c r="LMQ5" s="88"/>
      <c r="LMR5" s="88"/>
      <c r="LMS5" s="88"/>
      <c r="LMT5" s="88"/>
      <c r="LMU5" s="88"/>
      <c r="LMV5" s="88"/>
      <c r="LMW5" s="88"/>
      <c r="LMX5" s="88"/>
      <c r="LMY5" s="88"/>
      <c r="LMZ5" s="88"/>
      <c r="LNA5" s="88"/>
      <c r="LNB5" s="88"/>
      <c r="LNC5" s="88"/>
      <c r="LND5" s="88"/>
      <c r="LNE5" s="88"/>
      <c r="LNF5" s="88"/>
      <c r="LNG5" s="88"/>
      <c r="LNH5" s="88"/>
      <c r="LNI5" s="88"/>
      <c r="LNJ5" s="88"/>
      <c r="LNK5" s="88"/>
      <c r="LNL5" s="88"/>
      <c r="LNM5" s="88"/>
      <c r="LNN5" s="88"/>
      <c r="LNO5" s="88"/>
      <c r="LNP5" s="88"/>
      <c r="LNQ5" s="88"/>
      <c r="LNR5" s="88"/>
      <c r="LNS5" s="88"/>
      <c r="LNT5" s="88"/>
      <c r="LNU5" s="88"/>
      <c r="LNV5" s="88"/>
      <c r="LNW5" s="88"/>
      <c r="LNX5" s="88"/>
      <c r="LNY5" s="88"/>
      <c r="LNZ5" s="88"/>
      <c r="LOA5" s="88"/>
      <c r="LOB5" s="88"/>
      <c r="LOC5" s="88"/>
      <c r="LOD5" s="88"/>
      <c r="LOE5" s="88"/>
      <c r="LOF5" s="88"/>
      <c r="LOG5" s="88"/>
      <c r="LOH5" s="88"/>
      <c r="LOI5" s="88"/>
      <c r="LOJ5" s="88"/>
      <c r="LOK5" s="88"/>
      <c r="LOL5" s="88"/>
      <c r="LOM5" s="88"/>
      <c r="LON5" s="88"/>
      <c r="LOO5" s="88"/>
      <c r="LOP5" s="88"/>
      <c r="LOQ5" s="88"/>
      <c r="LOR5" s="88"/>
      <c r="LOS5" s="88"/>
      <c r="LOT5" s="88"/>
      <c r="LOU5" s="88"/>
      <c r="LOV5" s="88"/>
      <c r="LOW5" s="88"/>
      <c r="LOX5" s="88"/>
      <c r="LOY5" s="88"/>
      <c r="LOZ5" s="88"/>
      <c r="LPA5" s="88"/>
      <c r="LPB5" s="88"/>
      <c r="LPC5" s="88"/>
      <c r="LPD5" s="88"/>
      <c r="LPE5" s="88"/>
      <c r="LPF5" s="88"/>
      <c r="LPG5" s="88"/>
      <c r="LPH5" s="88"/>
      <c r="LPI5" s="88"/>
      <c r="LPJ5" s="88"/>
      <c r="LPK5" s="88"/>
      <c r="LPL5" s="88"/>
      <c r="LPM5" s="88"/>
      <c r="LPN5" s="88"/>
      <c r="LPO5" s="88"/>
      <c r="LPP5" s="88"/>
      <c r="LPQ5" s="88"/>
      <c r="LPR5" s="88"/>
      <c r="LPS5" s="88"/>
      <c r="LPT5" s="88"/>
      <c r="LPU5" s="88"/>
      <c r="LPV5" s="88"/>
      <c r="LPW5" s="88"/>
      <c r="LPX5" s="88"/>
      <c r="LPY5" s="88"/>
      <c r="LPZ5" s="88"/>
      <c r="LQA5" s="88"/>
      <c r="LQB5" s="88"/>
      <c r="LQC5" s="88"/>
      <c r="LQD5" s="88"/>
      <c r="LQE5" s="88"/>
      <c r="LQF5" s="88"/>
      <c r="LQG5" s="88"/>
      <c r="LQH5" s="88"/>
      <c r="LQI5" s="88"/>
      <c r="LQJ5" s="88"/>
      <c r="LQK5" s="88"/>
      <c r="LQL5" s="88"/>
      <c r="LQM5" s="88"/>
      <c r="LQN5" s="88"/>
      <c r="LQO5" s="88"/>
      <c r="LQP5" s="88"/>
      <c r="LQQ5" s="88"/>
      <c r="LQR5" s="88"/>
      <c r="LQS5" s="88"/>
      <c r="LQT5" s="88"/>
      <c r="LQU5" s="88"/>
      <c r="LQV5" s="88"/>
      <c r="LQW5" s="88"/>
      <c r="LQX5" s="88"/>
      <c r="LQY5" s="88"/>
      <c r="LQZ5" s="88"/>
      <c r="LRA5" s="88"/>
      <c r="LRB5" s="88"/>
      <c r="LRC5" s="88"/>
      <c r="LRD5" s="88"/>
      <c r="LRE5" s="88"/>
      <c r="LRF5" s="88"/>
      <c r="LRG5" s="88"/>
      <c r="LRH5" s="88"/>
      <c r="LRI5" s="88"/>
      <c r="LRJ5" s="88"/>
      <c r="LRK5" s="88"/>
      <c r="LRL5" s="88"/>
      <c r="LRM5" s="88"/>
      <c r="LRN5" s="88"/>
      <c r="LRO5" s="88"/>
      <c r="LRP5" s="88"/>
      <c r="LRQ5" s="88"/>
      <c r="LRR5" s="88"/>
      <c r="LRS5" s="88"/>
      <c r="LRT5" s="88"/>
      <c r="LRU5" s="88"/>
      <c r="LRV5" s="88"/>
      <c r="LRW5" s="88"/>
      <c r="LRX5" s="88"/>
      <c r="LRY5" s="88"/>
      <c r="LRZ5" s="88"/>
      <c r="LSA5" s="88"/>
      <c r="LSB5" s="88"/>
      <c r="LSC5" s="88"/>
      <c r="LSD5" s="88"/>
      <c r="LSE5" s="88"/>
      <c r="LSF5" s="88"/>
      <c r="LSG5" s="88"/>
      <c r="LSH5" s="88"/>
      <c r="LSI5" s="88"/>
      <c r="LSJ5" s="88"/>
      <c r="LSK5" s="88"/>
      <c r="LSL5" s="88"/>
      <c r="LSM5" s="88"/>
      <c r="LSN5" s="88"/>
      <c r="LSO5" s="88"/>
      <c r="LSP5" s="88"/>
      <c r="LSQ5" s="88"/>
      <c r="LSR5" s="88"/>
      <c r="LSS5" s="88"/>
      <c r="LST5" s="88"/>
      <c r="LSU5" s="88"/>
      <c r="LSV5" s="88"/>
      <c r="LSW5" s="88"/>
      <c r="LSX5" s="88"/>
      <c r="LSY5" s="88"/>
      <c r="LSZ5" s="88"/>
      <c r="LTA5" s="88"/>
      <c r="LTB5" s="88"/>
      <c r="LTC5" s="88"/>
      <c r="LTD5" s="88"/>
      <c r="LTE5" s="88"/>
      <c r="LTF5" s="88"/>
      <c r="LTG5" s="88"/>
      <c r="LTH5" s="88"/>
      <c r="LTI5" s="88"/>
      <c r="LTJ5" s="88"/>
      <c r="LTK5" s="88"/>
      <c r="LTL5" s="88"/>
      <c r="LTM5" s="88"/>
      <c r="LTN5" s="88"/>
      <c r="LTO5" s="88"/>
      <c r="LTP5" s="88"/>
      <c r="LTQ5" s="88"/>
      <c r="LTR5" s="88"/>
      <c r="LTS5" s="88"/>
      <c r="LTT5" s="88"/>
      <c r="LTU5" s="88"/>
      <c r="LTV5" s="88"/>
      <c r="LTW5" s="88"/>
      <c r="LTX5" s="88"/>
      <c r="LTY5" s="88"/>
      <c r="LTZ5" s="88"/>
      <c r="LUA5" s="88"/>
      <c r="LUB5" s="88"/>
      <c r="LUC5" s="88"/>
      <c r="LUD5" s="88"/>
      <c r="LUE5" s="88"/>
      <c r="LUF5" s="88"/>
      <c r="LUG5" s="88"/>
      <c r="LUH5" s="88"/>
      <c r="LUI5" s="88"/>
      <c r="LUJ5" s="88"/>
      <c r="LUK5" s="88"/>
      <c r="LUL5" s="88"/>
      <c r="LUM5" s="88"/>
      <c r="LUN5" s="88"/>
      <c r="LUO5" s="88"/>
      <c r="LUP5" s="88"/>
      <c r="LUQ5" s="88"/>
      <c r="LUR5" s="88"/>
      <c r="LUS5" s="88"/>
      <c r="LUT5" s="88"/>
      <c r="LUU5" s="88"/>
      <c r="LUV5" s="88"/>
      <c r="LUW5" s="88"/>
      <c r="LUX5" s="88"/>
      <c r="LUY5" s="88"/>
      <c r="LUZ5" s="88"/>
      <c r="LVA5" s="88"/>
      <c r="LVB5" s="88"/>
      <c r="LVC5" s="88"/>
      <c r="LVD5" s="88"/>
      <c r="LVE5" s="88"/>
      <c r="LVF5" s="88"/>
      <c r="LVG5" s="88"/>
      <c r="LVH5" s="88"/>
      <c r="LVI5" s="88"/>
      <c r="LVJ5" s="88"/>
      <c r="LVK5" s="88"/>
      <c r="LVL5" s="88"/>
      <c r="LVM5" s="88"/>
      <c r="LVN5" s="88"/>
      <c r="LVO5" s="88"/>
      <c r="LVP5" s="88"/>
      <c r="LVQ5" s="88"/>
      <c r="LVR5" s="88"/>
      <c r="LVS5" s="88"/>
      <c r="LVT5" s="88"/>
      <c r="LVU5" s="88"/>
      <c r="LVV5" s="88"/>
      <c r="LVW5" s="88"/>
      <c r="LVX5" s="88"/>
      <c r="LVY5" s="88"/>
      <c r="LVZ5" s="88"/>
      <c r="LWA5" s="88"/>
      <c r="LWB5" s="88"/>
      <c r="LWC5" s="88"/>
      <c r="LWD5" s="88"/>
      <c r="LWE5" s="88"/>
      <c r="LWF5" s="88"/>
      <c r="LWG5" s="88"/>
      <c r="LWH5" s="88"/>
      <c r="LWI5" s="88"/>
      <c r="LWJ5" s="88"/>
      <c r="LWK5" s="88"/>
      <c r="LWL5" s="88"/>
      <c r="LWM5" s="88"/>
      <c r="LWN5" s="88"/>
      <c r="LWO5" s="88"/>
      <c r="LWP5" s="88"/>
      <c r="LWQ5" s="88"/>
      <c r="LWR5" s="88"/>
      <c r="LWS5" s="88"/>
      <c r="LWT5" s="88"/>
      <c r="LWU5" s="88"/>
      <c r="LWV5" s="88"/>
      <c r="LWW5" s="88"/>
      <c r="LWX5" s="88"/>
      <c r="LWY5" s="88"/>
      <c r="LWZ5" s="88"/>
      <c r="LXA5" s="88"/>
      <c r="LXB5" s="88"/>
      <c r="LXC5" s="88"/>
      <c r="LXD5" s="88"/>
      <c r="LXE5" s="88"/>
      <c r="LXF5" s="88"/>
      <c r="LXG5" s="88"/>
      <c r="LXH5" s="88"/>
      <c r="LXI5" s="88"/>
      <c r="LXJ5" s="88"/>
      <c r="LXK5" s="88"/>
      <c r="LXL5" s="88"/>
      <c r="LXM5" s="88"/>
      <c r="LXN5" s="88"/>
      <c r="LXO5" s="88"/>
      <c r="LXP5" s="88"/>
      <c r="LXQ5" s="88"/>
      <c r="LXR5" s="88"/>
      <c r="LXS5" s="88"/>
      <c r="LXT5" s="88"/>
      <c r="LXU5" s="88"/>
      <c r="LXV5" s="88"/>
      <c r="LXW5" s="88"/>
      <c r="LXX5" s="88"/>
      <c r="LXY5" s="88"/>
      <c r="LXZ5" s="88"/>
      <c r="LYA5" s="88"/>
      <c r="LYB5" s="88"/>
      <c r="LYC5" s="88"/>
      <c r="LYD5" s="88"/>
      <c r="LYE5" s="88"/>
      <c r="LYF5" s="88"/>
      <c r="LYG5" s="88"/>
      <c r="LYH5" s="88"/>
      <c r="LYI5" s="88"/>
      <c r="LYJ5" s="88"/>
      <c r="LYK5" s="88"/>
      <c r="LYL5" s="88"/>
      <c r="LYM5" s="88"/>
      <c r="LYN5" s="88"/>
      <c r="LYO5" s="88"/>
      <c r="LYP5" s="88"/>
      <c r="LYQ5" s="88"/>
      <c r="LYR5" s="88"/>
      <c r="LYS5" s="88"/>
      <c r="LYT5" s="88"/>
      <c r="LYU5" s="88"/>
      <c r="LYV5" s="88"/>
      <c r="LYW5" s="88"/>
      <c r="LYX5" s="88"/>
      <c r="LYY5" s="88"/>
      <c r="LYZ5" s="88"/>
      <c r="LZA5" s="88"/>
      <c r="LZB5" s="88"/>
      <c r="LZC5" s="88"/>
      <c r="LZD5" s="88"/>
      <c r="LZE5" s="88"/>
      <c r="LZF5" s="88"/>
      <c r="LZG5" s="88"/>
      <c r="LZH5" s="88"/>
      <c r="LZI5" s="88"/>
      <c r="LZJ5" s="88"/>
      <c r="LZK5" s="88"/>
      <c r="LZL5" s="88"/>
      <c r="LZM5" s="88"/>
      <c r="LZN5" s="88"/>
      <c r="LZO5" s="88"/>
      <c r="LZP5" s="88"/>
      <c r="LZQ5" s="88"/>
      <c r="LZR5" s="88"/>
      <c r="LZS5" s="88"/>
      <c r="LZT5" s="88"/>
      <c r="LZU5" s="88"/>
      <c r="LZV5" s="88"/>
      <c r="LZW5" s="88"/>
      <c r="LZX5" s="88"/>
      <c r="LZY5" s="88"/>
      <c r="LZZ5" s="88"/>
      <c r="MAA5" s="88"/>
      <c r="MAB5" s="88"/>
      <c r="MAC5" s="88"/>
      <c r="MAD5" s="88"/>
      <c r="MAE5" s="88"/>
      <c r="MAF5" s="88"/>
      <c r="MAG5" s="88"/>
      <c r="MAH5" s="88"/>
      <c r="MAI5" s="88"/>
      <c r="MAJ5" s="88"/>
      <c r="MAK5" s="88"/>
      <c r="MAL5" s="88"/>
      <c r="MAM5" s="88"/>
      <c r="MAN5" s="88"/>
      <c r="MAO5" s="88"/>
      <c r="MAP5" s="88"/>
      <c r="MAQ5" s="88"/>
      <c r="MAR5" s="88"/>
      <c r="MAS5" s="88"/>
      <c r="MAT5" s="88"/>
      <c r="MAU5" s="88"/>
      <c r="MAV5" s="88"/>
      <c r="MAW5" s="88"/>
      <c r="MAX5" s="88"/>
      <c r="MAY5" s="88"/>
      <c r="MAZ5" s="88"/>
      <c r="MBA5" s="88"/>
      <c r="MBB5" s="88"/>
      <c r="MBC5" s="88"/>
      <c r="MBD5" s="88"/>
      <c r="MBE5" s="88"/>
      <c r="MBF5" s="88"/>
      <c r="MBG5" s="88"/>
      <c r="MBH5" s="88"/>
      <c r="MBI5" s="88"/>
      <c r="MBJ5" s="88"/>
      <c r="MBK5" s="88"/>
      <c r="MBL5" s="88"/>
      <c r="MBM5" s="88"/>
      <c r="MBN5" s="88"/>
      <c r="MBO5" s="88"/>
      <c r="MBP5" s="88"/>
      <c r="MBQ5" s="88"/>
      <c r="MBR5" s="88"/>
      <c r="MBS5" s="88"/>
      <c r="MBT5" s="88"/>
      <c r="MBU5" s="88"/>
      <c r="MBV5" s="88"/>
      <c r="MBW5" s="88"/>
      <c r="MBX5" s="88"/>
      <c r="MBY5" s="88"/>
      <c r="MBZ5" s="88"/>
      <c r="MCA5" s="88"/>
      <c r="MCB5" s="88"/>
      <c r="MCC5" s="88"/>
      <c r="MCD5" s="88"/>
      <c r="MCE5" s="88"/>
      <c r="MCF5" s="88"/>
      <c r="MCG5" s="88"/>
      <c r="MCH5" s="88"/>
      <c r="MCI5" s="88"/>
      <c r="MCJ5" s="88"/>
      <c r="MCK5" s="88"/>
      <c r="MCL5" s="88"/>
      <c r="MCM5" s="88"/>
      <c r="MCN5" s="88"/>
      <c r="MCO5" s="88"/>
      <c r="MCP5" s="88"/>
      <c r="MCQ5" s="88"/>
      <c r="MCR5" s="88"/>
      <c r="MCS5" s="88"/>
      <c r="MCT5" s="88"/>
      <c r="MCU5" s="88"/>
      <c r="MCV5" s="88"/>
      <c r="MCW5" s="88"/>
      <c r="MCX5" s="88"/>
      <c r="MCY5" s="88"/>
      <c r="MCZ5" s="88"/>
      <c r="MDA5" s="88"/>
      <c r="MDB5" s="88"/>
      <c r="MDC5" s="88"/>
      <c r="MDD5" s="88"/>
      <c r="MDE5" s="88"/>
      <c r="MDF5" s="88"/>
      <c r="MDG5" s="88"/>
      <c r="MDH5" s="88"/>
      <c r="MDI5" s="88"/>
      <c r="MDJ5" s="88"/>
      <c r="MDK5" s="88"/>
      <c r="MDL5" s="88"/>
      <c r="MDM5" s="88"/>
      <c r="MDN5" s="88"/>
      <c r="MDO5" s="88"/>
      <c r="MDP5" s="88"/>
      <c r="MDQ5" s="88"/>
      <c r="MDR5" s="88"/>
      <c r="MDS5" s="88"/>
      <c r="MDT5" s="88"/>
      <c r="MDU5" s="88"/>
      <c r="MDV5" s="88"/>
      <c r="MDW5" s="88"/>
      <c r="MDX5" s="88"/>
      <c r="MDY5" s="88"/>
      <c r="MDZ5" s="88"/>
      <c r="MEA5" s="88"/>
      <c r="MEB5" s="88"/>
      <c r="MEC5" s="88"/>
      <c r="MED5" s="88"/>
      <c r="MEE5" s="88"/>
      <c r="MEF5" s="88"/>
      <c r="MEG5" s="88"/>
      <c r="MEH5" s="88"/>
      <c r="MEI5" s="88"/>
      <c r="MEJ5" s="88"/>
      <c r="MEK5" s="88"/>
      <c r="MEL5" s="88"/>
      <c r="MEM5" s="88"/>
      <c r="MEN5" s="88"/>
      <c r="MEO5" s="88"/>
      <c r="MEP5" s="88"/>
      <c r="MEQ5" s="88"/>
      <c r="MER5" s="88"/>
      <c r="MES5" s="88"/>
      <c r="MET5" s="88"/>
      <c r="MEU5" s="88"/>
      <c r="MEV5" s="88"/>
      <c r="MEW5" s="88"/>
      <c r="MEX5" s="88"/>
      <c r="MEY5" s="88"/>
      <c r="MEZ5" s="88"/>
      <c r="MFA5" s="88"/>
      <c r="MFB5" s="88"/>
      <c r="MFC5" s="88"/>
      <c r="MFD5" s="88"/>
      <c r="MFE5" s="88"/>
      <c r="MFF5" s="88"/>
      <c r="MFG5" s="88"/>
      <c r="MFH5" s="88"/>
      <c r="MFI5" s="88"/>
      <c r="MFJ5" s="88"/>
      <c r="MFK5" s="88"/>
      <c r="MFL5" s="88"/>
      <c r="MFM5" s="88"/>
      <c r="MFN5" s="88"/>
      <c r="MFO5" s="88"/>
      <c r="MFP5" s="88"/>
      <c r="MFQ5" s="88"/>
      <c r="MFR5" s="88"/>
      <c r="MFS5" s="88"/>
      <c r="MFT5" s="88"/>
      <c r="MFU5" s="88"/>
      <c r="MFV5" s="88"/>
      <c r="MFW5" s="88"/>
      <c r="MFX5" s="88"/>
      <c r="MFY5" s="88"/>
      <c r="MFZ5" s="88"/>
      <c r="MGA5" s="88"/>
      <c r="MGB5" s="88"/>
      <c r="MGC5" s="88"/>
      <c r="MGD5" s="88"/>
      <c r="MGE5" s="88"/>
      <c r="MGF5" s="88"/>
      <c r="MGG5" s="88"/>
      <c r="MGH5" s="88"/>
      <c r="MGI5" s="88"/>
      <c r="MGJ5" s="88"/>
      <c r="MGK5" s="88"/>
      <c r="MGL5" s="88"/>
      <c r="MGM5" s="88"/>
      <c r="MGN5" s="88"/>
      <c r="MGO5" s="88"/>
      <c r="MGP5" s="88"/>
      <c r="MGQ5" s="88"/>
      <c r="MGR5" s="88"/>
      <c r="MGS5" s="88"/>
      <c r="MGT5" s="88"/>
      <c r="MGU5" s="88"/>
      <c r="MGV5" s="88"/>
      <c r="MGW5" s="88"/>
      <c r="MGX5" s="88"/>
      <c r="MGY5" s="88"/>
      <c r="MGZ5" s="88"/>
      <c r="MHA5" s="88"/>
      <c r="MHB5" s="88"/>
      <c r="MHC5" s="88"/>
      <c r="MHD5" s="88"/>
      <c r="MHE5" s="88"/>
      <c r="MHF5" s="88"/>
      <c r="MHG5" s="88"/>
      <c r="MHH5" s="88"/>
      <c r="MHI5" s="88"/>
      <c r="MHJ5" s="88"/>
      <c r="MHK5" s="88"/>
      <c r="MHL5" s="88"/>
      <c r="MHM5" s="88"/>
      <c r="MHN5" s="88"/>
      <c r="MHO5" s="88"/>
      <c r="MHP5" s="88"/>
      <c r="MHQ5" s="88"/>
      <c r="MHR5" s="88"/>
      <c r="MHS5" s="88"/>
      <c r="MHT5" s="88"/>
      <c r="MHU5" s="88"/>
      <c r="MHV5" s="88"/>
      <c r="MHW5" s="88"/>
      <c r="MHX5" s="88"/>
      <c r="MHY5" s="88"/>
      <c r="MHZ5" s="88"/>
      <c r="MIA5" s="88"/>
      <c r="MIB5" s="88"/>
      <c r="MIC5" s="88"/>
      <c r="MID5" s="88"/>
      <c r="MIE5" s="88"/>
      <c r="MIF5" s="88"/>
      <c r="MIG5" s="88"/>
      <c r="MIH5" s="88"/>
      <c r="MII5" s="88"/>
      <c r="MIJ5" s="88"/>
      <c r="MIK5" s="88"/>
      <c r="MIL5" s="88"/>
      <c r="MIM5" s="88"/>
      <c r="MIN5" s="88"/>
      <c r="MIO5" s="88"/>
      <c r="MIP5" s="88"/>
      <c r="MIQ5" s="88"/>
      <c r="MIR5" s="88"/>
      <c r="MIS5" s="88"/>
      <c r="MIT5" s="88"/>
      <c r="MIU5" s="88"/>
      <c r="MIV5" s="88"/>
      <c r="MIW5" s="88"/>
      <c r="MIX5" s="88"/>
      <c r="MIY5" s="88"/>
      <c r="MIZ5" s="88"/>
      <c r="MJA5" s="88"/>
      <c r="MJB5" s="88"/>
      <c r="MJC5" s="88"/>
      <c r="MJD5" s="88"/>
      <c r="MJE5" s="88"/>
      <c r="MJF5" s="88"/>
      <c r="MJG5" s="88"/>
      <c r="MJH5" s="88"/>
      <c r="MJI5" s="88"/>
      <c r="MJJ5" s="88"/>
      <c r="MJK5" s="88"/>
      <c r="MJL5" s="88"/>
      <c r="MJM5" s="88"/>
      <c r="MJN5" s="88"/>
      <c r="MJO5" s="88"/>
      <c r="MJP5" s="88"/>
      <c r="MJQ5" s="88"/>
      <c r="MJR5" s="88"/>
      <c r="MJS5" s="88"/>
      <c r="MJT5" s="88"/>
      <c r="MJU5" s="88"/>
      <c r="MJV5" s="88"/>
      <c r="MJW5" s="88"/>
      <c r="MJX5" s="88"/>
      <c r="MJY5" s="88"/>
      <c r="MJZ5" s="88"/>
      <c r="MKA5" s="88"/>
      <c r="MKB5" s="88"/>
      <c r="MKC5" s="88"/>
      <c r="MKD5" s="88"/>
      <c r="MKE5" s="88"/>
      <c r="MKF5" s="88"/>
      <c r="MKG5" s="88"/>
      <c r="MKH5" s="88"/>
      <c r="MKI5" s="88"/>
      <c r="MKJ5" s="88"/>
      <c r="MKK5" s="88"/>
      <c r="MKL5" s="88"/>
      <c r="MKM5" s="88"/>
      <c r="MKN5" s="88"/>
      <c r="MKO5" s="88"/>
      <c r="MKP5" s="88"/>
      <c r="MKQ5" s="88"/>
      <c r="MKR5" s="88"/>
      <c r="MKS5" s="88"/>
      <c r="MKT5" s="88"/>
      <c r="MKU5" s="88"/>
      <c r="MKV5" s="88"/>
      <c r="MKW5" s="88"/>
      <c r="MKX5" s="88"/>
      <c r="MKY5" s="88"/>
      <c r="MKZ5" s="88"/>
      <c r="MLA5" s="88"/>
      <c r="MLB5" s="88"/>
      <c r="MLC5" s="88"/>
      <c r="MLD5" s="88"/>
      <c r="MLE5" s="88"/>
      <c r="MLF5" s="88"/>
      <c r="MLG5" s="88"/>
      <c r="MLH5" s="88"/>
      <c r="MLI5" s="88"/>
      <c r="MLJ5" s="88"/>
      <c r="MLK5" s="88"/>
      <c r="MLL5" s="88"/>
      <c r="MLM5" s="88"/>
      <c r="MLN5" s="88"/>
      <c r="MLO5" s="88"/>
      <c r="MLP5" s="88"/>
      <c r="MLQ5" s="88"/>
      <c r="MLR5" s="88"/>
      <c r="MLS5" s="88"/>
      <c r="MLT5" s="88"/>
      <c r="MLU5" s="88"/>
      <c r="MLV5" s="88"/>
      <c r="MLW5" s="88"/>
      <c r="MLX5" s="88"/>
      <c r="MLY5" s="88"/>
      <c r="MLZ5" s="88"/>
      <c r="MMA5" s="88"/>
      <c r="MMB5" s="88"/>
      <c r="MMC5" s="88"/>
      <c r="MMD5" s="88"/>
      <c r="MME5" s="88"/>
      <c r="MMF5" s="88"/>
      <c r="MMG5" s="88"/>
      <c r="MMH5" s="88"/>
      <c r="MMI5" s="88"/>
      <c r="MMJ5" s="88"/>
      <c r="MMK5" s="88"/>
      <c r="MML5" s="88"/>
      <c r="MMM5" s="88"/>
      <c r="MMN5" s="88"/>
      <c r="MMO5" s="88"/>
      <c r="MMP5" s="88"/>
      <c r="MMQ5" s="88"/>
      <c r="MMR5" s="88"/>
      <c r="MMS5" s="88"/>
      <c r="MMT5" s="88"/>
      <c r="MMU5" s="88"/>
      <c r="MMV5" s="88"/>
      <c r="MMW5" s="88"/>
      <c r="MMX5" s="88"/>
      <c r="MMY5" s="88"/>
      <c r="MMZ5" s="88"/>
      <c r="MNA5" s="88"/>
      <c r="MNB5" s="88"/>
      <c r="MNC5" s="88"/>
      <c r="MND5" s="88"/>
      <c r="MNE5" s="88"/>
      <c r="MNF5" s="88"/>
      <c r="MNG5" s="88"/>
      <c r="MNH5" s="88"/>
      <c r="MNI5" s="88"/>
      <c r="MNJ5" s="88"/>
      <c r="MNK5" s="88"/>
      <c r="MNL5" s="88"/>
      <c r="MNM5" s="88"/>
      <c r="MNN5" s="88"/>
      <c r="MNO5" s="88"/>
      <c r="MNP5" s="88"/>
      <c r="MNQ5" s="88"/>
      <c r="MNR5" s="88"/>
      <c r="MNS5" s="88"/>
      <c r="MNT5" s="88"/>
      <c r="MNU5" s="88"/>
      <c r="MNV5" s="88"/>
      <c r="MNW5" s="88"/>
      <c r="MNX5" s="88"/>
      <c r="MNY5" s="88"/>
      <c r="MNZ5" s="88"/>
      <c r="MOA5" s="88"/>
      <c r="MOB5" s="88"/>
      <c r="MOC5" s="88"/>
      <c r="MOD5" s="88"/>
      <c r="MOE5" s="88"/>
      <c r="MOF5" s="88"/>
      <c r="MOG5" s="88"/>
      <c r="MOH5" s="88"/>
      <c r="MOI5" s="88"/>
      <c r="MOJ5" s="88"/>
      <c r="MOK5" s="88"/>
      <c r="MOL5" s="88"/>
      <c r="MOM5" s="88"/>
      <c r="MON5" s="88"/>
      <c r="MOO5" s="88"/>
      <c r="MOP5" s="88"/>
      <c r="MOQ5" s="88"/>
      <c r="MOR5" s="88"/>
      <c r="MOS5" s="88"/>
      <c r="MOT5" s="88"/>
      <c r="MOU5" s="88"/>
      <c r="MOV5" s="88"/>
      <c r="MOW5" s="88"/>
      <c r="MOX5" s="88"/>
      <c r="MOY5" s="88"/>
      <c r="MOZ5" s="88"/>
      <c r="MPA5" s="88"/>
      <c r="MPB5" s="88"/>
      <c r="MPC5" s="88"/>
      <c r="MPD5" s="88"/>
      <c r="MPE5" s="88"/>
      <c r="MPF5" s="88"/>
      <c r="MPG5" s="88"/>
      <c r="MPH5" s="88"/>
      <c r="MPI5" s="88"/>
      <c r="MPJ5" s="88"/>
      <c r="MPK5" s="88"/>
      <c r="MPL5" s="88"/>
      <c r="MPM5" s="88"/>
      <c r="MPN5" s="88"/>
      <c r="MPO5" s="88"/>
      <c r="MPP5" s="88"/>
      <c r="MPQ5" s="88"/>
      <c r="MPR5" s="88"/>
      <c r="MPS5" s="88"/>
      <c r="MPT5" s="88"/>
      <c r="MPU5" s="88"/>
      <c r="MPV5" s="88"/>
      <c r="MPW5" s="88"/>
      <c r="MPX5" s="88"/>
      <c r="MPY5" s="88"/>
      <c r="MPZ5" s="88"/>
      <c r="MQA5" s="88"/>
      <c r="MQB5" s="88"/>
      <c r="MQC5" s="88"/>
      <c r="MQD5" s="88"/>
      <c r="MQE5" s="88"/>
      <c r="MQF5" s="88"/>
      <c r="MQG5" s="88"/>
      <c r="MQH5" s="88"/>
      <c r="MQI5" s="88"/>
      <c r="MQJ5" s="88"/>
      <c r="MQK5" s="88"/>
      <c r="MQL5" s="88"/>
      <c r="MQM5" s="88"/>
      <c r="MQN5" s="88"/>
      <c r="MQO5" s="88"/>
      <c r="MQP5" s="88"/>
      <c r="MQQ5" s="88"/>
      <c r="MQR5" s="88"/>
      <c r="MQS5" s="88"/>
      <c r="MQT5" s="88"/>
      <c r="MQU5" s="88"/>
      <c r="MQV5" s="88"/>
      <c r="MQW5" s="88"/>
      <c r="MQX5" s="88"/>
      <c r="MQY5" s="88"/>
      <c r="MQZ5" s="88"/>
      <c r="MRA5" s="88"/>
      <c r="MRB5" s="88"/>
      <c r="MRC5" s="88"/>
      <c r="MRD5" s="88"/>
      <c r="MRE5" s="88"/>
      <c r="MRF5" s="88"/>
      <c r="MRG5" s="88"/>
      <c r="MRH5" s="88"/>
      <c r="MRI5" s="88"/>
      <c r="MRJ5" s="88"/>
      <c r="MRK5" s="88"/>
      <c r="MRL5" s="88"/>
      <c r="MRM5" s="88"/>
      <c r="MRN5" s="88"/>
      <c r="MRO5" s="88"/>
      <c r="MRP5" s="88"/>
      <c r="MRQ5" s="88"/>
      <c r="MRR5" s="88"/>
      <c r="MRS5" s="88"/>
      <c r="MRT5" s="88"/>
      <c r="MRU5" s="88"/>
      <c r="MRV5" s="88"/>
      <c r="MRW5" s="88"/>
      <c r="MRX5" s="88"/>
      <c r="MRY5" s="88"/>
      <c r="MRZ5" s="88"/>
      <c r="MSA5" s="88"/>
      <c r="MSB5" s="88"/>
      <c r="MSC5" s="88"/>
      <c r="MSD5" s="88"/>
      <c r="MSE5" s="88"/>
      <c r="MSF5" s="88"/>
      <c r="MSG5" s="88"/>
      <c r="MSH5" s="88"/>
      <c r="MSI5" s="88"/>
      <c r="MSJ5" s="88"/>
      <c r="MSK5" s="88"/>
      <c r="MSL5" s="88"/>
      <c r="MSM5" s="88"/>
      <c r="MSN5" s="88"/>
      <c r="MSO5" s="88"/>
      <c r="MSP5" s="88"/>
      <c r="MSQ5" s="88"/>
      <c r="MSR5" s="88"/>
      <c r="MSS5" s="88"/>
      <c r="MST5" s="88"/>
      <c r="MSU5" s="88"/>
      <c r="MSV5" s="88"/>
      <c r="MSW5" s="88"/>
      <c r="MSX5" s="88"/>
      <c r="MSY5" s="88"/>
      <c r="MSZ5" s="88"/>
      <c r="MTA5" s="88"/>
      <c r="MTB5" s="88"/>
      <c r="MTC5" s="88"/>
      <c r="MTD5" s="88"/>
      <c r="MTE5" s="88"/>
      <c r="MTF5" s="88"/>
      <c r="MTG5" s="88"/>
      <c r="MTH5" s="88"/>
      <c r="MTI5" s="88"/>
      <c r="MTJ5" s="88"/>
      <c r="MTK5" s="88"/>
      <c r="MTL5" s="88"/>
      <c r="MTM5" s="88"/>
      <c r="MTN5" s="88"/>
      <c r="MTO5" s="88"/>
      <c r="MTP5" s="88"/>
      <c r="MTQ5" s="88"/>
      <c r="MTR5" s="88"/>
      <c r="MTS5" s="88"/>
      <c r="MTT5" s="88"/>
      <c r="MTU5" s="88"/>
      <c r="MTV5" s="88"/>
      <c r="MTW5" s="88"/>
      <c r="MTX5" s="88"/>
      <c r="MTY5" s="88"/>
      <c r="MTZ5" s="88"/>
      <c r="MUA5" s="88"/>
      <c r="MUB5" s="88"/>
      <c r="MUC5" s="88"/>
      <c r="MUD5" s="88"/>
      <c r="MUE5" s="88"/>
      <c r="MUF5" s="88"/>
      <c r="MUG5" s="88"/>
      <c r="MUH5" s="88"/>
      <c r="MUI5" s="88"/>
      <c r="MUJ5" s="88"/>
      <c r="MUK5" s="88"/>
      <c r="MUL5" s="88"/>
      <c r="MUM5" s="88"/>
      <c r="MUN5" s="88"/>
      <c r="MUO5" s="88"/>
      <c r="MUP5" s="88"/>
      <c r="MUQ5" s="88"/>
      <c r="MUR5" s="88"/>
      <c r="MUS5" s="88"/>
      <c r="MUT5" s="88"/>
      <c r="MUU5" s="88"/>
      <c r="MUV5" s="88"/>
      <c r="MUW5" s="88"/>
      <c r="MUX5" s="88"/>
      <c r="MUY5" s="88"/>
      <c r="MUZ5" s="88"/>
      <c r="MVA5" s="88"/>
      <c r="MVB5" s="88"/>
      <c r="MVC5" s="88"/>
      <c r="MVD5" s="88"/>
      <c r="MVE5" s="88"/>
      <c r="MVF5" s="88"/>
      <c r="MVG5" s="88"/>
      <c r="MVH5" s="88"/>
      <c r="MVI5" s="88"/>
      <c r="MVJ5" s="88"/>
      <c r="MVK5" s="88"/>
      <c r="MVL5" s="88"/>
      <c r="MVM5" s="88"/>
      <c r="MVN5" s="88"/>
      <c r="MVO5" s="88"/>
      <c r="MVP5" s="88"/>
      <c r="MVQ5" s="88"/>
      <c r="MVR5" s="88"/>
      <c r="MVS5" s="88"/>
      <c r="MVT5" s="88"/>
      <c r="MVU5" s="88"/>
      <c r="MVV5" s="88"/>
      <c r="MVW5" s="88"/>
      <c r="MVX5" s="88"/>
      <c r="MVY5" s="88"/>
      <c r="MVZ5" s="88"/>
      <c r="MWA5" s="88"/>
      <c r="MWB5" s="88"/>
      <c r="MWC5" s="88"/>
      <c r="MWD5" s="88"/>
      <c r="MWE5" s="88"/>
      <c r="MWF5" s="88"/>
      <c r="MWG5" s="88"/>
      <c r="MWH5" s="88"/>
      <c r="MWI5" s="88"/>
      <c r="MWJ5" s="88"/>
      <c r="MWK5" s="88"/>
      <c r="MWL5" s="88"/>
      <c r="MWM5" s="88"/>
      <c r="MWN5" s="88"/>
      <c r="MWO5" s="88"/>
      <c r="MWP5" s="88"/>
      <c r="MWQ5" s="88"/>
      <c r="MWR5" s="88"/>
      <c r="MWS5" s="88"/>
      <c r="MWT5" s="88"/>
      <c r="MWU5" s="88"/>
      <c r="MWV5" s="88"/>
      <c r="MWW5" s="88"/>
      <c r="MWX5" s="88"/>
      <c r="MWY5" s="88"/>
      <c r="MWZ5" s="88"/>
      <c r="MXA5" s="88"/>
      <c r="MXB5" s="88"/>
      <c r="MXC5" s="88"/>
      <c r="MXD5" s="88"/>
      <c r="MXE5" s="88"/>
      <c r="MXF5" s="88"/>
      <c r="MXG5" s="88"/>
      <c r="MXH5" s="88"/>
      <c r="MXI5" s="88"/>
      <c r="MXJ5" s="88"/>
      <c r="MXK5" s="88"/>
      <c r="MXL5" s="88"/>
      <c r="MXM5" s="88"/>
      <c r="MXN5" s="88"/>
      <c r="MXO5" s="88"/>
      <c r="MXP5" s="88"/>
      <c r="MXQ5" s="88"/>
      <c r="MXR5" s="88"/>
      <c r="MXS5" s="88"/>
      <c r="MXT5" s="88"/>
      <c r="MXU5" s="88"/>
      <c r="MXV5" s="88"/>
      <c r="MXW5" s="88"/>
      <c r="MXX5" s="88"/>
      <c r="MXY5" s="88"/>
      <c r="MXZ5" s="88"/>
      <c r="MYA5" s="88"/>
      <c r="MYB5" s="88"/>
      <c r="MYC5" s="88"/>
      <c r="MYD5" s="88"/>
      <c r="MYE5" s="88"/>
      <c r="MYF5" s="88"/>
      <c r="MYG5" s="88"/>
      <c r="MYH5" s="88"/>
      <c r="MYI5" s="88"/>
      <c r="MYJ5" s="88"/>
      <c r="MYK5" s="88"/>
      <c r="MYL5" s="88"/>
      <c r="MYM5" s="88"/>
      <c r="MYN5" s="88"/>
      <c r="MYO5" s="88"/>
      <c r="MYP5" s="88"/>
      <c r="MYQ5" s="88"/>
      <c r="MYR5" s="88"/>
      <c r="MYS5" s="88"/>
      <c r="MYT5" s="88"/>
      <c r="MYU5" s="88"/>
      <c r="MYV5" s="88"/>
      <c r="MYW5" s="88"/>
      <c r="MYX5" s="88"/>
      <c r="MYY5" s="88"/>
      <c r="MYZ5" s="88"/>
      <c r="MZA5" s="88"/>
      <c r="MZB5" s="88"/>
      <c r="MZC5" s="88"/>
      <c r="MZD5" s="88"/>
      <c r="MZE5" s="88"/>
      <c r="MZF5" s="88"/>
      <c r="MZG5" s="88"/>
      <c r="MZH5" s="88"/>
      <c r="MZI5" s="88"/>
      <c r="MZJ5" s="88"/>
      <c r="MZK5" s="88"/>
      <c r="MZL5" s="88"/>
      <c r="MZM5" s="88"/>
      <c r="MZN5" s="88"/>
      <c r="MZO5" s="88"/>
      <c r="MZP5" s="88"/>
      <c r="MZQ5" s="88"/>
      <c r="MZR5" s="88"/>
      <c r="MZS5" s="88"/>
      <c r="MZT5" s="88"/>
      <c r="MZU5" s="88"/>
      <c r="MZV5" s="88"/>
      <c r="MZW5" s="88"/>
      <c r="MZX5" s="88"/>
      <c r="MZY5" s="88"/>
      <c r="MZZ5" s="88"/>
      <c r="NAA5" s="88"/>
      <c r="NAB5" s="88"/>
      <c r="NAC5" s="88"/>
      <c r="NAD5" s="88"/>
      <c r="NAE5" s="88"/>
      <c r="NAF5" s="88"/>
      <c r="NAG5" s="88"/>
      <c r="NAH5" s="88"/>
      <c r="NAI5" s="88"/>
      <c r="NAJ5" s="88"/>
      <c r="NAK5" s="88"/>
      <c r="NAL5" s="88"/>
      <c r="NAM5" s="88"/>
      <c r="NAN5" s="88"/>
      <c r="NAO5" s="88"/>
      <c r="NAP5" s="88"/>
      <c r="NAQ5" s="88"/>
      <c r="NAR5" s="88"/>
      <c r="NAS5" s="88"/>
      <c r="NAT5" s="88"/>
      <c r="NAU5" s="88"/>
      <c r="NAV5" s="88"/>
      <c r="NAW5" s="88"/>
      <c r="NAX5" s="88"/>
      <c r="NAY5" s="88"/>
      <c r="NAZ5" s="88"/>
      <c r="NBA5" s="88"/>
      <c r="NBB5" s="88"/>
      <c r="NBC5" s="88"/>
      <c r="NBD5" s="88"/>
      <c r="NBE5" s="88"/>
      <c r="NBF5" s="88"/>
      <c r="NBG5" s="88"/>
      <c r="NBH5" s="88"/>
      <c r="NBI5" s="88"/>
      <c r="NBJ5" s="88"/>
      <c r="NBK5" s="88"/>
      <c r="NBL5" s="88"/>
      <c r="NBM5" s="88"/>
      <c r="NBN5" s="88"/>
      <c r="NBO5" s="88"/>
      <c r="NBP5" s="88"/>
      <c r="NBQ5" s="88"/>
      <c r="NBR5" s="88"/>
      <c r="NBS5" s="88"/>
      <c r="NBT5" s="88"/>
      <c r="NBU5" s="88"/>
      <c r="NBV5" s="88"/>
      <c r="NBW5" s="88"/>
      <c r="NBX5" s="88"/>
      <c r="NBY5" s="88"/>
      <c r="NBZ5" s="88"/>
      <c r="NCA5" s="88"/>
      <c r="NCB5" s="88"/>
      <c r="NCC5" s="88"/>
      <c r="NCD5" s="88"/>
      <c r="NCE5" s="88"/>
      <c r="NCF5" s="88"/>
      <c r="NCG5" s="88"/>
      <c r="NCH5" s="88"/>
      <c r="NCI5" s="88"/>
      <c r="NCJ5" s="88"/>
      <c r="NCK5" s="88"/>
      <c r="NCL5" s="88"/>
      <c r="NCM5" s="88"/>
      <c r="NCN5" s="88"/>
      <c r="NCO5" s="88"/>
      <c r="NCP5" s="88"/>
      <c r="NCQ5" s="88"/>
      <c r="NCR5" s="88"/>
      <c r="NCS5" s="88"/>
      <c r="NCT5" s="88"/>
      <c r="NCU5" s="88"/>
      <c r="NCV5" s="88"/>
      <c r="NCW5" s="88"/>
      <c r="NCX5" s="88"/>
      <c r="NCY5" s="88"/>
      <c r="NCZ5" s="88"/>
      <c r="NDA5" s="88"/>
      <c r="NDB5" s="88"/>
      <c r="NDC5" s="88"/>
      <c r="NDD5" s="88"/>
      <c r="NDE5" s="88"/>
      <c r="NDF5" s="88"/>
      <c r="NDG5" s="88"/>
      <c r="NDH5" s="88"/>
      <c r="NDI5" s="88"/>
      <c r="NDJ5" s="88"/>
      <c r="NDK5" s="88"/>
      <c r="NDL5" s="88"/>
      <c r="NDM5" s="88"/>
      <c r="NDN5" s="88"/>
      <c r="NDO5" s="88"/>
      <c r="NDP5" s="88"/>
      <c r="NDQ5" s="88"/>
      <c r="NDR5" s="88"/>
      <c r="NDS5" s="88"/>
      <c r="NDT5" s="88"/>
      <c r="NDU5" s="88"/>
      <c r="NDV5" s="88"/>
      <c r="NDW5" s="88"/>
      <c r="NDX5" s="88"/>
      <c r="NDY5" s="88"/>
      <c r="NDZ5" s="88"/>
      <c r="NEA5" s="88"/>
      <c r="NEB5" s="88"/>
      <c r="NEC5" s="88"/>
      <c r="NED5" s="88"/>
      <c r="NEE5" s="88"/>
      <c r="NEF5" s="88"/>
      <c r="NEG5" s="88"/>
      <c r="NEH5" s="88"/>
      <c r="NEI5" s="88"/>
      <c r="NEJ5" s="88"/>
      <c r="NEK5" s="88"/>
      <c r="NEL5" s="88"/>
      <c r="NEM5" s="88"/>
      <c r="NEN5" s="88"/>
      <c r="NEO5" s="88"/>
      <c r="NEP5" s="88"/>
      <c r="NEQ5" s="88"/>
      <c r="NER5" s="88"/>
      <c r="NES5" s="88"/>
      <c r="NET5" s="88"/>
      <c r="NEU5" s="88"/>
      <c r="NEV5" s="88"/>
      <c r="NEW5" s="88"/>
      <c r="NEX5" s="88"/>
      <c r="NEY5" s="88"/>
      <c r="NEZ5" s="88"/>
      <c r="NFA5" s="88"/>
      <c r="NFB5" s="88"/>
      <c r="NFC5" s="88"/>
      <c r="NFD5" s="88"/>
      <c r="NFE5" s="88"/>
      <c r="NFF5" s="88"/>
      <c r="NFG5" s="88"/>
      <c r="NFH5" s="88"/>
      <c r="NFI5" s="88"/>
      <c r="NFJ5" s="88"/>
      <c r="NFK5" s="88"/>
      <c r="NFL5" s="88"/>
      <c r="NFM5" s="88"/>
      <c r="NFN5" s="88"/>
      <c r="NFO5" s="88"/>
      <c r="NFP5" s="88"/>
      <c r="NFQ5" s="88"/>
      <c r="NFR5" s="88"/>
      <c r="NFS5" s="88"/>
      <c r="NFT5" s="88"/>
      <c r="NFU5" s="88"/>
      <c r="NFV5" s="88"/>
      <c r="NFW5" s="88"/>
      <c r="NFX5" s="88"/>
      <c r="NFY5" s="88"/>
      <c r="NFZ5" s="88"/>
      <c r="NGA5" s="88"/>
      <c r="NGB5" s="88"/>
      <c r="NGC5" s="88"/>
      <c r="NGD5" s="88"/>
      <c r="NGE5" s="88"/>
      <c r="NGF5" s="88"/>
      <c r="NGG5" s="88"/>
      <c r="NGH5" s="88"/>
      <c r="NGI5" s="88"/>
      <c r="NGJ5" s="88"/>
      <c r="NGK5" s="88"/>
      <c r="NGL5" s="88"/>
      <c r="NGM5" s="88"/>
      <c r="NGN5" s="88"/>
      <c r="NGO5" s="88"/>
      <c r="NGP5" s="88"/>
      <c r="NGQ5" s="88"/>
      <c r="NGR5" s="88"/>
      <c r="NGS5" s="88"/>
      <c r="NGT5" s="88"/>
      <c r="NGU5" s="88"/>
      <c r="NGV5" s="88"/>
      <c r="NGW5" s="88"/>
      <c r="NGX5" s="88"/>
      <c r="NGY5" s="88"/>
      <c r="NGZ5" s="88"/>
      <c r="NHA5" s="88"/>
      <c r="NHB5" s="88"/>
      <c r="NHC5" s="88"/>
      <c r="NHD5" s="88"/>
      <c r="NHE5" s="88"/>
      <c r="NHF5" s="88"/>
      <c r="NHG5" s="88"/>
      <c r="NHH5" s="88"/>
      <c r="NHI5" s="88"/>
      <c r="NHJ5" s="88"/>
      <c r="NHK5" s="88"/>
      <c r="NHL5" s="88"/>
      <c r="NHM5" s="88"/>
      <c r="NHN5" s="88"/>
      <c r="NHO5" s="88"/>
      <c r="NHP5" s="88"/>
      <c r="NHQ5" s="88"/>
      <c r="NHR5" s="88"/>
      <c r="NHS5" s="88"/>
      <c r="NHT5" s="88"/>
      <c r="NHU5" s="88"/>
      <c r="NHV5" s="88"/>
      <c r="NHW5" s="88"/>
      <c r="NHX5" s="88"/>
      <c r="NHY5" s="88"/>
      <c r="NHZ5" s="88"/>
      <c r="NIA5" s="88"/>
      <c r="NIB5" s="88"/>
      <c r="NIC5" s="88"/>
      <c r="NID5" s="88"/>
      <c r="NIE5" s="88"/>
      <c r="NIF5" s="88"/>
      <c r="NIG5" s="88"/>
      <c r="NIH5" s="88"/>
      <c r="NII5" s="88"/>
      <c r="NIJ5" s="88"/>
      <c r="NIK5" s="88"/>
      <c r="NIL5" s="88"/>
      <c r="NIM5" s="88"/>
      <c r="NIN5" s="88"/>
      <c r="NIO5" s="88"/>
      <c r="NIP5" s="88"/>
      <c r="NIQ5" s="88"/>
      <c r="NIR5" s="88"/>
      <c r="NIS5" s="88"/>
      <c r="NIT5" s="88"/>
      <c r="NIU5" s="88"/>
      <c r="NIV5" s="88"/>
      <c r="NIW5" s="88"/>
      <c r="NIX5" s="88"/>
      <c r="NIY5" s="88"/>
      <c r="NIZ5" s="88"/>
      <c r="NJA5" s="88"/>
      <c r="NJB5" s="88"/>
      <c r="NJC5" s="88"/>
      <c r="NJD5" s="88"/>
      <c r="NJE5" s="88"/>
      <c r="NJF5" s="88"/>
      <c r="NJG5" s="88"/>
      <c r="NJH5" s="88"/>
      <c r="NJI5" s="88"/>
      <c r="NJJ5" s="88"/>
      <c r="NJK5" s="88"/>
      <c r="NJL5" s="88"/>
      <c r="NJM5" s="88"/>
      <c r="NJN5" s="88"/>
      <c r="NJO5" s="88"/>
      <c r="NJP5" s="88"/>
      <c r="NJQ5" s="88"/>
      <c r="NJR5" s="88"/>
      <c r="NJS5" s="88"/>
      <c r="NJT5" s="88"/>
      <c r="NJU5" s="88"/>
      <c r="NJV5" s="88"/>
      <c r="NJW5" s="88"/>
      <c r="NJX5" s="88"/>
      <c r="NJY5" s="88"/>
      <c r="NJZ5" s="88"/>
      <c r="NKA5" s="88"/>
      <c r="NKB5" s="88"/>
      <c r="NKC5" s="88"/>
      <c r="NKD5" s="88"/>
      <c r="NKE5" s="88"/>
      <c r="NKF5" s="88"/>
      <c r="NKG5" s="88"/>
      <c r="NKH5" s="88"/>
      <c r="NKI5" s="88"/>
      <c r="NKJ5" s="88"/>
      <c r="NKK5" s="88"/>
      <c r="NKL5" s="88"/>
      <c r="NKM5" s="88"/>
      <c r="NKN5" s="88"/>
      <c r="NKO5" s="88"/>
      <c r="NKP5" s="88"/>
      <c r="NKQ5" s="88"/>
      <c r="NKR5" s="88"/>
      <c r="NKS5" s="88"/>
      <c r="NKT5" s="88"/>
      <c r="NKU5" s="88"/>
      <c r="NKV5" s="88"/>
      <c r="NKW5" s="88"/>
      <c r="NKX5" s="88"/>
      <c r="NKY5" s="88"/>
      <c r="NKZ5" s="88"/>
      <c r="NLA5" s="88"/>
      <c r="NLB5" s="88"/>
      <c r="NLC5" s="88"/>
      <c r="NLD5" s="88"/>
      <c r="NLE5" s="88"/>
      <c r="NLF5" s="88"/>
      <c r="NLG5" s="88"/>
      <c r="NLH5" s="88"/>
      <c r="NLI5" s="88"/>
      <c r="NLJ5" s="88"/>
      <c r="NLK5" s="88"/>
      <c r="NLL5" s="88"/>
      <c r="NLM5" s="88"/>
      <c r="NLN5" s="88"/>
      <c r="NLO5" s="88"/>
      <c r="NLP5" s="88"/>
      <c r="NLQ5" s="88"/>
      <c r="NLR5" s="88"/>
      <c r="NLS5" s="88"/>
      <c r="NLT5" s="88"/>
      <c r="NLU5" s="88"/>
      <c r="NLV5" s="88"/>
      <c r="NLW5" s="88"/>
      <c r="NLX5" s="88"/>
      <c r="NLY5" s="88"/>
      <c r="NLZ5" s="88"/>
      <c r="NMA5" s="88"/>
      <c r="NMB5" s="88"/>
      <c r="NMC5" s="88"/>
      <c r="NMD5" s="88"/>
      <c r="NME5" s="88"/>
      <c r="NMF5" s="88"/>
      <c r="NMG5" s="88"/>
      <c r="NMH5" s="88"/>
      <c r="NMI5" s="88"/>
      <c r="NMJ5" s="88"/>
      <c r="NMK5" s="88"/>
      <c r="NML5" s="88"/>
      <c r="NMM5" s="88"/>
      <c r="NMN5" s="88"/>
      <c r="NMO5" s="88"/>
      <c r="NMP5" s="88"/>
      <c r="NMQ5" s="88"/>
      <c r="NMR5" s="88"/>
      <c r="NMS5" s="88"/>
      <c r="NMT5" s="88"/>
      <c r="NMU5" s="88"/>
      <c r="NMV5" s="88"/>
      <c r="NMW5" s="88"/>
      <c r="NMX5" s="88"/>
      <c r="NMY5" s="88"/>
      <c r="NMZ5" s="88"/>
      <c r="NNA5" s="88"/>
      <c r="NNB5" s="88"/>
      <c r="NNC5" s="88"/>
      <c r="NND5" s="88"/>
      <c r="NNE5" s="88"/>
      <c r="NNF5" s="88"/>
      <c r="NNG5" s="88"/>
      <c r="NNH5" s="88"/>
      <c r="NNI5" s="88"/>
      <c r="NNJ5" s="88"/>
      <c r="NNK5" s="88"/>
      <c r="NNL5" s="88"/>
      <c r="NNM5" s="88"/>
      <c r="NNN5" s="88"/>
      <c r="NNO5" s="88"/>
      <c r="NNP5" s="88"/>
      <c r="NNQ5" s="88"/>
      <c r="NNR5" s="88"/>
      <c r="NNS5" s="88"/>
      <c r="NNT5" s="88"/>
      <c r="NNU5" s="88"/>
      <c r="NNV5" s="88"/>
      <c r="NNW5" s="88"/>
      <c r="NNX5" s="88"/>
      <c r="NNY5" s="88"/>
      <c r="NNZ5" s="88"/>
      <c r="NOA5" s="88"/>
      <c r="NOB5" s="88"/>
      <c r="NOC5" s="88"/>
      <c r="NOD5" s="88"/>
      <c r="NOE5" s="88"/>
      <c r="NOF5" s="88"/>
      <c r="NOG5" s="88"/>
      <c r="NOH5" s="88"/>
      <c r="NOI5" s="88"/>
      <c r="NOJ5" s="88"/>
      <c r="NOK5" s="88"/>
      <c r="NOL5" s="88"/>
      <c r="NOM5" s="88"/>
      <c r="NON5" s="88"/>
      <c r="NOO5" s="88"/>
      <c r="NOP5" s="88"/>
      <c r="NOQ5" s="88"/>
      <c r="NOR5" s="88"/>
      <c r="NOS5" s="88"/>
      <c r="NOT5" s="88"/>
      <c r="NOU5" s="88"/>
      <c r="NOV5" s="88"/>
      <c r="NOW5" s="88"/>
      <c r="NOX5" s="88"/>
      <c r="NOY5" s="88"/>
      <c r="NOZ5" s="88"/>
      <c r="NPA5" s="88"/>
      <c r="NPB5" s="88"/>
      <c r="NPC5" s="88"/>
      <c r="NPD5" s="88"/>
      <c r="NPE5" s="88"/>
      <c r="NPF5" s="88"/>
      <c r="NPG5" s="88"/>
      <c r="NPH5" s="88"/>
      <c r="NPI5" s="88"/>
      <c r="NPJ5" s="88"/>
      <c r="NPK5" s="88"/>
      <c r="NPL5" s="88"/>
      <c r="NPM5" s="88"/>
      <c r="NPN5" s="88"/>
      <c r="NPO5" s="88"/>
      <c r="NPP5" s="88"/>
      <c r="NPQ5" s="88"/>
      <c r="NPR5" s="88"/>
      <c r="NPS5" s="88"/>
      <c r="NPT5" s="88"/>
      <c r="NPU5" s="88"/>
      <c r="NPV5" s="88"/>
      <c r="NPW5" s="88"/>
      <c r="NPX5" s="88"/>
      <c r="NPY5" s="88"/>
      <c r="NPZ5" s="88"/>
      <c r="NQA5" s="88"/>
      <c r="NQB5" s="88"/>
      <c r="NQC5" s="88"/>
      <c r="NQD5" s="88"/>
      <c r="NQE5" s="88"/>
      <c r="NQF5" s="88"/>
      <c r="NQG5" s="88"/>
      <c r="NQH5" s="88"/>
      <c r="NQI5" s="88"/>
      <c r="NQJ5" s="88"/>
      <c r="NQK5" s="88"/>
      <c r="NQL5" s="88"/>
      <c r="NQM5" s="88"/>
      <c r="NQN5" s="88"/>
      <c r="NQO5" s="88"/>
      <c r="NQP5" s="88"/>
      <c r="NQQ5" s="88"/>
      <c r="NQR5" s="88"/>
      <c r="NQS5" s="88"/>
      <c r="NQT5" s="88"/>
      <c r="NQU5" s="88"/>
      <c r="NQV5" s="88"/>
      <c r="NQW5" s="88"/>
      <c r="NQX5" s="88"/>
      <c r="NQY5" s="88"/>
      <c r="NQZ5" s="88"/>
      <c r="NRA5" s="88"/>
      <c r="NRB5" s="88"/>
      <c r="NRC5" s="88"/>
      <c r="NRD5" s="88"/>
      <c r="NRE5" s="88"/>
      <c r="NRF5" s="88"/>
      <c r="NRG5" s="88"/>
      <c r="NRH5" s="88"/>
      <c r="NRI5" s="88"/>
      <c r="NRJ5" s="88"/>
      <c r="NRK5" s="88"/>
      <c r="NRL5" s="88"/>
      <c r="NRM5" s="88"/>
      <c r="NRN5" s="88"/>
      <c r="NRO5" s="88"/>
      <c r="NRP5" s="88"/>
      <c r="NRQ5" s="88"/>
      <c r="NRR5" s="88"/>
      <c r="NRS5" s="88"/>
      <c r="NRT5" s="88"/>
      <c r="NRU5" s="88"/>
      <c r="NRV5" s="88"/>
      <c r="NRW5" s="88"/>
      <c r="NRX5" s="88"/>
      <c r="NRY5" s="88"/>
      <c r="NRZ5" s="88"/>
      <c r="NSA5" s="88"/>
      <c r="NSB5" s="88"/>
      <c r="NSC5" s="88"/>
      <c r="NSD5" s="88"/>
      <c r="NSE5" s="88"/>
      <c r="NSF5" s="88"/>
      <c r="NSG5" s="88"/>
      <c r="NSH5" s="88"/>
      <c r="NSI5" s="88"/>
      <c r="NSJ5" s="88"/>
      <c r="NSK5" s="88"/>
      <c r="NSL5" s="88"/>
      <c r="NSM5" s="88"/>
      <c r="NSN5" s="88"/>
      <c r="NSO5" s="88"/>
      <c r="NSP5" s="88"/>
      <c r="NSQ5" s="88"/>
      <c r="NSR5" s="88"/>
      <c r="NSS5" s="88"/>
      <c r="NST5" s="88"/>
      <c r="NSU5" s="88"/>
      <c r="NSV5" s="88"/>
      <c r="NSW5" s="88"/>
      <c r="NSX5" s="88"/>
      <c r="NSY5" s="88"/>
      <c r="NSZ5" s="88"/>
      <c r="NTA5" s="88"/>
      <c r="NTB5" s="88"/>
      <c r="NTC5" s="88"/>
      <c r="NTD5" s="88"/>
      <c r="NTE5" s="88"/>
      <c r="NTF5" s="88"/>
      <c r="NTG5" s="88"/>
      <c r="NTH5" s="88"/>
      <c r="NTI5" s="88"/>
      <c r="NTJ5" s="88"/>
      <c r="NTK5" s="88"/>
      <c r="NTL5" s="88"/>
      <c r="NTM5" s="88"/>
      <c r="NTN5" s="88"/>
      <c r="NTO5" s="88"/>
      <c r="NTP5" s="88"/>
      <c r="NTQ5" s="88"/>
      <c r="NTR5" s="88"/>
      <c r="NTS5" s="88"/>
      <c r="NTT5" s="88"/>
      <c r="NTU5" s="88"/>
      <c r="NTV5" s="88"/>
      <c r="NTW5" s="88"/>
      <c r="NTX5" s="88"/>
      <c r="NTY5" s="88"/>
      <c r="NTZ5" s="88"/>
      <c r="NUA5" s="88"/>
      <c r="NUB5" s="88"/>
      <c r="NUC5" s="88"/>
      <c r="NUD5" s="88"/>
      <c r="NUE5" s="88"/>
      <c r="NUF5" s="88"/>
      <c r="NUG5" s="88"/>
      <c r="NUH5" s="88"/>
      <c r="NUI5" s="88"/>
      <c r="NUJ5" s="88"/>
      <c r="NUK5" s="88"/>
      <c r="NUL5" s="88"/>
      <c r="NUM5" s="88"/>
      <c r="NUN5" s="88"/>
      <c r="NUO5" s="88"/>
      <c r="NUP5" s="88"/>
      <c r="NUQ5" s="88"/>
      <c r="NUR5" s="88"/>
      <c r="NUS5" s="88"/>
      <c r="NUT5" s="88"/>
      <c r="NUU5" s="88"/>
      <c r="NUV5" s="88"/>
      <c r="NUW5" s="88"/>
      <c r="NUX5" s="88"/>
      <c r="NUY5" s="88"/>
      <c r="NUZ5" s="88"/>
      <c r="NVA5" s="88"/>
      <c r="NVB5" s="88"/>
      <c r="NVC5" s="88"/>
      <c r="NVD5" s="88"/>
      <c r="NVE5" s="88"/>
      <c r="NVF5" s="88"/>
      <c r="NVG5" s="88"/>
      <c r="NVH5" s="88"/>
      <c r="NVI5" s="88"/>
      <c r="NVJ5" s="88"/>
      <c r="NVK5" s="88"/>
      <c r="NVL5" s="88"/>
      <c r="NVM5" s="88"/>
      <c r="NVN5" s="88"/>
      <c r="NVO5" s="88"/>
      <c r="NVP5" s="88"/>
      <c r="NVQ5" s="88"/>
      <c r="NVR5" s="88"/>
      <c r="NVS5" s="88"/>
      <c r="NVT5" s="88"/>
      <c r="NVU5" s="88"/>
      <c r="NVV5" s="88"/>
      <c r="NVW5" s="88"/>
      <c r="NVX5" s="88"/>
      <c r="NVY5" s="88"/>
      <c r="NVZ5" s="88"/>
      <c r="NWA5" s="88"/>
      <c r="NWB5" s="88"/>
      <c r="NWC5" s="88"/>
      <c r="NWD5" s="88"/>
      <c r="NWE5" s="88"/>
      <c r="NWF5" s="88"/>
      <c r="NWG5" s="88"/>
      <c r="NWH5" s="88"/>
      <c r="NWI5" s="88"/>
      <c r="NWJ5" s="88"/>
      <c r="NWK5" s="88"/>
      <c r="NWL5" s="88"/>
      <c r="NWM5" s="88"/>
      <c r="NWN5" s="88"/>
      <c r="NWO5" s="88"/>
      <c r="NWP5" s="88"/>
      <c r="NWQ5" s="88"/>
      <c r="NWR5" s="88"/>
      <c r="NWS5" s="88"/>
      <c r="NWT5" s="88"/>
      <c r="NWU5" s="88"/>
      <c r="NWV5" s="88"/>
      <c r="NWW5" s="88"/>
      <c r="NWX5" s="88"/>
      <c r="NWY5" s="88"/>
      <c r="NWZ5" s="88"/>
      <c r="NXA5" s="88"/>
      <c r="NXB5" s="88"/>
      <c r="NXC5" s="88"/>
      <c r="NXD5" s="88"/>
      <c r="NXE5" s="88"/>
      <c r="NXF5" s="88"/>
      <c r="NXG5" s="88"/>
      <c r="NXH5" s="88"/>
      <c r="NXI5" s="88"/>
      <c r="NXJ5" s="88"/>
      <c r="NXK5" s="88"/>
      <c r="NXL5" s="88"/>
      <c r="NXM5" s="88"/>
      <c r="NXN5" s="88"/>
      <c r="NXO5" s="88"/>
      <c r="NXP5" s="88"/>
      <c r="NXQ5" s="88"/>
      <c r="NXR5" s="88"/>
      <c r="NXS5" s="88"/>
      <c r="NXT5" s="88"/>
      <c r="NXU5" s="88"/>
      <c r="NXV5" s="88"/>
      <c r="NXW5" s="88"/>
      <c r="NXX5" s="88"/>
      <c r="NXY5" s="88"/>
      <c r="NXZ5" s="88"/>
      <c r="NYA5" s="88"/>
      <c r="NYB5" s="88"/>
      <c r="NYC5" s="88"/>
      <c r="NYD5" s="88"/>
      <c r="NYE5" s="88"/>
      <c r="NYF5" s="88"/>
      <c r="NYG5" s="88"/>
      <c r="NYH5" s="88"/>
      <c r="NYI5" s="88"/>
      <c r="NYJ5" s="88"/>
      <c r="NYK5" s="88"/>
      <c r="NYL5" s="88"/>
      <c r="NYM5" s="88"/>
      <c r="NYN5" s="88"/>
      <c r="NYO5" s="88"/>
      <c r="NYP5" s="88"/>
      <c r="NYQ5" s="88"/>
      <c r="NYR5" s="88"/>
      <c r="NYS5" s="88"/>
      <c r="NYT5" s="88"/>
      <c r="NYU5" s="88"/>
      <c r="NYV5" s="88"/>
      <c r="NYW5" s="88"/>
      <c r="NYX5" s="88"/>
      <c r="NYY5" s="88"/>
      <c r="NYZ5" s="88"/>
      <c r="NZA5" s="88"/>
      <c r="NZB5" s="88"/>
      <c r="NZC5" s="88"/>
      <c r="NZD5" s="88"/>
      <c r="NZE5" s="88"/>
      <c r="NZF5" s="88"/>
      <c r="NZG5" s="88"/>
      <c r="NZH5" s="88"/>
      <c r="NZI5" s="88"/>
      <c r="NZJ5" s="88"/>
      <c r="NZK5" s="88"/>
      <c r="NZL5" s="88"/>
      <c r="NZM5" s="88"/>
      <c r="NZN5" s="88"/>
      <c r="NZO5" s="88"/>
      <c r="NZP5" s="88"/>
      <c r="NZQ5" s="88"/>
      <c r="NZR5" s="88"/>
      <c r="NZS5" s="88"/>
      <c r="NZT5" s="88"/>
      <c r="NZU5" s="88"/>
      <c r="NZV5" s="88"/>
      <c r="NZW5" s="88"/>
      <c r="NZX5" s="88"/>
      <c r="NZY5" s="88"/>
      <c r="NZZ5" s="88"/>
      <c r="OAA5" s="88"/>
      <c r="OAB5" s="88"/>
      <c r="OAC5" s="88"/>
      <c r="OAD5" s="88"/>
      <c r="OAE5" s="88"/>
      <c r="OAF5" s="88"/>
      <c r="OAG5" s="88"/>
      <c r="OAH5" s="88"/>
      <c r="OAI5" s="88"/>
      <c r="OAJ5" s="88"/>
      <c r="OAK5" s="88"/>
      <c r="OAL5" s="88"/>
      <c r="OAM5" s="88"/>
      <c r="OAN5" s="88"/>
      <c r="OAO5" s="88"/>
      <c r="OAP5" s="88"/>
      <c r="OAQ5" s="88"/>
      <c r="OAR5" s="88"/>
      <c r="OAS5" s="88"/>
      <c r="OAT5" s="88"/>
      <c r="OAU5" s="88"/>
      <c r="OAV5" s="88"/>
      <c r="OAW5" s="88"/>
      <c r="OAX5" s="88"/>
      <c r="OAY5" s="88"/>
      <c r="OAZ5" s="88"/>
      <c r="OBA5" s="88"/>
      <c r="OBB5" s="88"/>
      <c r="OBC5" s="88"/>
      <c r="OBD5" s="88"/>
      <c r="OBE5" s="88"/>
      <c r="OBF5" s="88"/>
      <c r="OBG5" s="88"/>
      <c r="OBH5" s="88"/>
      <c r="OBI5" s="88"/>
      <c r="OBJ5" s="88"/>
      <c r="OBK5" s="88"/>
      <c r="OBL5" s="88"/>
      <c r="OBM5" s="88"/>
      <c r="OBN5" s="88"/>
      <c r="OBO5" s="88"/>
      <c r="OBP5" s="88"/>
      <c r="OBQ5" s="88"/>
      <c r="OBR5" s="88"/>
      <c r="OBS5" s="88"/>
      <c r="OBT5" s="88"/>
      <c r="OBU5" s="88"/>
      <c r="OBV5" s="88"/>
      <c r="OBW5" s="88"/>
      <c r="OBX5" s="88"/>
      <c r="OBY5" s="88"/>
      <c r="OBZ5" s="88"/>
      <c r="OCA5" s="88"/>
      <c r="OCB5" s="88"/>
      <c r="OCC5" s="88"/>
      <c r="OCD5" s="88"/>
      <c r="OCE5" s="88"/>
      <c r="OCF5" s="88"/>
      <c r="OCG5" s="88"/>
      <c r="OCH5" s="88"/>
      <c r="OCI5" s="88"/>
      <c r="OCJ5" s="88"/>
      <c r="OCK5" s="88"/>
      <c r="OCL5" s="88"/>
      <c r="OCM5" s="88"/>
      <c r="OCN5" s="88"/>
      <c r="OCO5" s="88"/>
      <c r="OCP5" s="88"/>
      <c r="OCQ5" s="88"/>
      <c r="OCR5" s="88"/>
      <c r="OCS5" s="88"/>
      <c r="OCT5" s="88"/>
      <c r="OCU5" s="88"/>
      <c r="OCV5" s="88"/>
      <c r="OCW5" s="88"/>
      <c r="OCX5" s="88"/>
      <c r="OCY5" s="88"/>
      <c r="OCZ5" s="88"/>
      <c r="ODA5" s="88"/>
      <c r="ODB5" s="88"/>
      <c r="ODC5" s="88"/>
      <c r="ODD5" s="88"/>
      <c r="ODE5" s="88"/>
      <c r="ODF5" s="88"/>
      <c r="ODG5" s="88"/>
      <c r="ODH5" s="88"/>
      <c r="ODI5" s="88"/>
      <c r="ODJ5" s="88"/>
      <c r="ODK5" s="88"/>
      <c r="ODL5" s="88"/>
      <c r="ODM5" s="88"/>
      <c r="ODN5" s="88"/>
      <c r="ODO5" s="88"/>
      <c r="ODP5" s="88"/>
      <c r="ODQ5" s="88"/>
      <c r="ODR5" s="88"/>
      <c r="ODS5" s="88"/>
      <c r="ODT5" s="88"/>
      <c r="ODU5" s="88"/>
      <c r="ODV5" s="88"/>
      <c r="ODW5" s="88"/>
      <c r="ODX5" s="88"/>
      <c r="ODY5" s="88"/>
      <c r="ODZ5" s="88"/>
      <c r="OEA5" s="88"/>
      <c r="OEB5" s="88"/>
      <c r="OEC5" s="88"/>
      <c r="OED5" s="88"/>
      <c r="OEE5" s="88"/>
      <c r="OEF5" s="88"/>
      <c r="OEG5" s="88"/>
      <c r="OEH5" s="88"/>
      <c r="OEI5" s="88"/>
      <c r="OEJ5" s="88"/>
      <c r="OEK5" s="88"/>
      <c r="OEL5" s="88"/>
      <c r="OEM5" s="88"/>
      <c r="OEN5" s="88"/>
      <c r="OEO5" s="88"/>
      <c r="OEP5" s="88"/>
      <c r="OEQ5" s="88"/>
      <c r="OER5" s="88"/>
      <c r="OES5" s="88"/>
      <c r="OET5" s="88"/>
      <c r="OEU5" s="88"/>
      <c r="OEV5" s="88"/>
      <c r="OEW5" s="88"/>
      <c r="OEX5" s="88"/>
      <c r="OEY5" s="88"/>
      <c r="OEZ5" s="88"/>
      <c r="OFA5" s="88"/>
      <c r="OFB5" s="88"/>
      <c r="OFC5" s="88"/>
      <c r="OFD5" s="88"/>
      <c r="OFE5" s="88"/>
      <c r="OFF5" s="88"/>
      <c r="OFG5" s="88"/>
      <c r="OFH5" s="88"/>
      <c r="OFI5" s="88"/>
      <c r="OFJ5" s="88"/>
      <c r="OFK5" s="88"/>
      <c r="OFL5" s="88"/>
      <c r="OFM5" s="88"/>
      <c r="OFN5" s="88"/>
      <c r="OFO5" s="88"/>
      <c r="OFP5" s="88"/>
      <c r="OFQ5" s="88"/>
      <c r="OFR5" s="88"/>
      <c r="OFS5" s="88"/>
      <c r="OFT5" s="88"/>
      <c r="OFU5" s="88"/>
      <c r="OFV5" s="88"/>
      <c r="OFW5" s="88"/>
      <c r="OFX5" s="88"/>
      <c r="OFY5" s="88"/>
      <c r="OFZ5" s="88"/>
      <c r="OGA5" s="88"/>
      <c r="OGB5" s="88"/>
      <c r="OGC5" s="88"/>
      <c r="OGD5" s="88"/>
      <c r="OGE5" s="88"/>
      <c r="OGF5" s="88"/>
      <c r="OGG5" s="88"/>
      <c r="OGH5" s="88"/>
      <c r="OGI5" s="88"/>
      <c r="OGJ5" s="88"/>
      <c r="OGK5" s="88"/>
      <c r="OGL5" s="88"/>
      <c r="OGM5" s="88"/>
      <c r="OGN5" s="88"/>
      <c r="OGO5" s="88"/>
      <c r="OGP5" s="88"/>
      <c r="OGQ5" s="88"/>
      <c r="OGR5" s="88"/>
      <c r="OGS5" s="88"/>
      <c r="OGT5" s="88"/>
      <c r="OGU5" s="88"/>
      <c r="OGV5" s="88"/>
      <c r="OGW5" s="88"/>
      <c r="OGX5" s="88"/>
      <c r="OGY5" s="88"/>
      <c r="OGZ5" s="88"/>
      <c r="OHA5" s="88"/>
      <c r="OHB5" s="88"/>
      <c r="OHC5" s="88"/>
      <c r="OHD5" s="88"/>
      <c r="OHE5" s="88"/>
      <c r="OHF5" s="88"/>
      <c r="OHG5" s="88"/>
      <c r="OHH5" s="88"/>
      <c r="OHI5" s="88"/>
      <c r="OHJ5" s="88"/>
      <c r="OHK5" s="88"/>
      <c r="OHL5" s="88"/>
      <c r="OHM5" s="88"/>
      <c r="OHN5" s="88"/>
      <c r="OHO5" s="88"/>
      <c r="OHP5" s="88"/>
      <c r="OHQ5" s="88"/>
      <c r="OHR5" s="88"/>
      <c r="OHS5" s="88"/>
      <c r="OHT5" s="88"/>
      <c r="OHU5" s="88"/>
      <c r="OHV5" s="88"/>
      <c r="OHW5" s="88"/>
      <c r="OHX5" s="88"/>
      <c r="OHY5" s="88"/>
      <c r="OHZ5" s="88"/>
      <c r="OIA5" s="88"/>
      <c r="OIB5" s="88"/>
      <c r="OIC5" s="88"/>
      <c r="OID5" s="88"/>
      <c r="OIE5" s="88"/>
      <c r="OIF5" s="88"/>
      <c r="OIG5" s="88"/>
      <c r="OIH5" s="88"/>
      <c r="OII5" s="88"/>
      <c r="OIJ5" s="88"/>
      <c r="OIK5" s="88"/>
      <c r="OIL5" s="88"/>
      <c r="OIM5" s="88"/>
      <c r="OIN5" s="88"/>
      <c r="OIO5" s="88"/>
      <c r="OIP5" s="88"/>
      <c r="OIQ5" s="88"/>
      <c r="OIR5" s="88"/>
      <c r="OIS5" s="88"/>
      <c r="OIT5" s="88"/>
      <c r="OIU5" s="88"/>
      <c r="OIV5" s="88"/>
      <c r="OIW5" s="88"/>
      <c r="OIX5" s="88"/>
      <c r="OIY5" s="88"/>
      <c r="OIZ5" s="88"/>
      <c r="OJA5" s="88"/>
      <c r="OJB5" s="88"/>
      <c r="OJC5" s="88"/>
      <c r="OJD5" s="88"/>
      <c r="OJE5" s="88"/>
      <c r="OJF5" s="88"/>
      <c r="OJG5" s="88"/>
      <c r="OJH5" s="88"/>
      <c r="OJI5" s="88"/>
      <c r="OJJ5" s="88"/>
      <c r="OJK5" s="88"/>
      <c r="OJL5" s="88"/>
      <c r="OJM5" s="88"/>
      <c r="OJN5" s="88"/>
      <c r="OJO5" s="88"/>
      <c r="OJP5" s="88"/>
      <c r="OJQ5" s="88"/>
      <c r="OJR5" s="88"/>
      <c r="OJS5" s="88"/>
      <c r="OJT5" s="88"/>
      <c r="OJU5" s="88"/>
      <c r="OJV5" s="88"/>
      <c r="OJW5" s="88"/>
      <c r="OJX5" s="88"/>
      <c r="OJY5" s="88"/>
      <c r="OJZ5" s="88"/>
      <c r="OKA5" s="88"/>
      <c r="OKB5" s="88"/>
      <c r="OKC5" s="88"/>
      <c r="OKD5" s="88"/>
      <c r="OKE5" s="88"/>
      <c r="OKF5" s="88"/>
      <c r="OKG5" s="88"/>
      <c r="OKH5" s="88"/>
      <c r="OKI5" s="88"/>
      <c r="OKJ5" s="88"/>
      <c r="OKK5" s="88"/>
      <c r="OKL5" s="88"/>
      <c r="OKM5" s="88"/>
      <c r="OKN5" s="88"/>
      <c r="OKO5" s="88"/>
      <c r="OKP5" s="88"/>
      <c r="OKQ5" s="88"/>
      <c r="OKR5" s="88"/>
      <c r="OKS5" s="88"/>
      <c r="OKT5" s="88"/>
      <c r="OKU5" s="88"/>
      <c r="OKV5" s="88"/>
      <c r="OKW5" s="88"/>
      <c r="OKX5" s="88"/>
      <c r="OKY5" s="88"/>
      <c r="OKZ5" s="88"/>
      <c r="OLA5" s="88"/>
      <c r="OLB5" s="88"/>
      <c r="OLC5" s="88"/>
      <c r="OLD5" s="88"/>
      <c r="OLE5" s="88"/>
      <c r="OLF5" s="88"/>
      <c r="OLG5" s="88"/>
      <c r="OLH5" s="88"/>
      <c r="OLI5" s="88"/>
      <c r="OLJ5" s="88"/>
      <c r="OLK5" s="88"/>
      <c r="OLL5" s="88"/>
      <c r="OLM5" s="88"/>
      <c r="OLN5" s="88"/>
      <c r="OLO5" s="88"/>
      <c r="OLP5" s="88"/>
      <c r="OLQ5" s="88"/>
      <c r="OLR5" s="88"/>
      <c r="OLS5" s="88"/>
      <c r="OLT5" s="88"/>
      <c r="OLU5" s="88"/>
      <c r="OLV5" s="88"/>
      <c r="OLW5" s="88"/>
      <c r="OLX5" s="88"/>
      <c r="OLY5" s="88"/>
      <c r="OLZ5" s="88"/>
      <c r="OMA5" s="88"/>
      <c r="OMB5" s="88"/>
      <c r="OMC5" s="88"/>
      <c r="OMD5" s="88"/>
      <c r="OME5" s="88"/>
      <c r="OMF5" s="88"/>
      <c r="OMG5" s="88"/>
      <c r="OMH5" s="88"/>
      <c r="OMI5" s="88"/>
      <c r="OMJ5" s="88"/>
      <c r="OMK5" s="88"/>
      <c r="OML5" s="88"/>
      <c r="OMM5" s="88"/>
      <c r="OMN5" s="88"/>
      <c r="OMO5" s="88"/>
      <c r="OMP5" s="88"/>
      <c r="OMQ5" s="88"/>
      <c r="OMR5" s="88"/>
      <c r="OMS5" s="88"/>
      <c r="OMT5" s="88"/>
      <c r="OMU5" s="88"/>
      <c r="OMV5" s="88"/>
      <c r="OMW5" s="88"/>
      <c r="OMX5" s="88"/>
      <c r="OMY5" s="88"/>
      <c r="OMZ5" s="88"/>
      <c r="ONA5" s="88"/>
      <c r="ONB5" s="88"/>
      <c r="ONC5" s="88"/>
      <c r="OND5" s="88"/>
      <c r="ONE5" s="88"/>
      <c r="ONF5" s="88"/>
      <c r="ONG5" s="88"/>
      <c r="ONH5" s="88"/>
      <c r="ONI5" s="88"/>
      <c r="ONJ5" s="88"/>
      <c r="ONK5" s="88"/>
      <c r="ONL5" s="88"/>
      <c r="ONM5" s="88"/>
      <c r="ONN5" s="88"/>
      <c r="ONO5" s="88"/>
      <c r="ONP5" s="88"/>
      <c r="ONQ5" s="88"/>
      <c r="ONR5" s="88"/>
      <c r="ONS5" s="88"/>
      <c r="ONT5" s="88"/>
      <c r="ONU5" s="88"/>
      <c r="ONV5" s="88"/>
      <c r="ONW5" s="88"/>
      <c r="ONX5" s="88"/>
      <c r="ONY5" s="88"/>
      <c r="ONZ5" s="88"/>
      <c r="OOA5" s="88"/>
      <c r="OOB5" s="88"/>
      <c r="OOC5" s="88"/>
      <c r="OOD5" s="88"/>
      <c r="OOE5" s="88"/>
      <c r="OOF5" s="88"/>
      <c r="OOG5" s="88"/>
      <c r="OOH5" s="88"/>
      <c r="OOI5" s="88"/>
      <c r="OOJ5" s="88"/>
      <c r="OOK5" s="88"/>
      <c r="OOL5" s="88"/>
      <c r="OOM5" s="88"/>
      <c r="OON5" s="88"/>
      <c r="OOO5" s="88"/>
      <c r="OOP5" s="88"/>
      <c r="OOQ5" s="88"/>
      <c r="OOR5" s="88"/>
      <c r="OOS5" s="88"/>
      <c r="OOT5" s="88"/>
      <c r="OOU5" s="88"/>
      <c r="OOV5" s="88"/>
      <c r="OOW5" s="88"/>
      <c r="OOX5" s="88"/>
      <c r="OOY5" s="88"/>
      <c r="OOZ5" s="88"/>
      <c r="OPA5" s="88"/>
      <c r="OPB5" s="88"/>
      <c r="OPC5" s="88"/>
      <c r="OPD5" s="88"/>
      <c r="OPE5" s="88"/>
      <c r="OPF5" s="88"/>
      <c r="OPG5" s="88"/>
      <c r="OPH5" s="88"/>
      <c r="OPI5" s="88"/>
      <c r="OPJ5" s="88"/>
      <c r="OPK5" s="88"/>
      <c r="OPL5" s="88"/>
      <c r="OPM5" s="88"/>
      <c r="OPN5" s="88"/>
      <c r="OPO5" s="88"/>
      <c r="OPP5" s="88"/>
      <c r="OPQ5" s="88"/>
      <c r="OPR5" s="88"/>
      <c r="OPS5" s="88"/>
      <c r="OPT5" s="88"/>
      <c r="OPU5" s="88"/>
      <c r="OPV5" s="88"/>
      <c r="OPW5" s="88"/>
      <c r="OPX5" s="88"/>
      <c r="OPY5" s="88"/>
      <c r="OPZ5" s="88"/>
      <c r="OQA5" s="88"/>
      <c r="OQB5" s="88"/>
      <c r="OQC5" s="88"/>
      <c r="OQD5" s="88"/>
      <c r="OQE5" s="88"/>
      <c r="OQF5" s="88"/>
      <c r="OQG5" s="88"/>
      <c r="OQH5" s="88"/>
      <c r="OQI5" s="88"/>
      <c r="OQJ5" s="88"/>
      <c r="OQK5" s="88"/>
      <c r="OQL5" s="88"/>
      <c r="OQM5" s="88"/>
      <c r="OQN5" s="88"/>
      <c r="OQO5" s="88"/>
      <c r="OQP5" s="88"/>
      <c r="OQQ5" s="88"/>
      <c r="OQR5" s="88"/>
      <c r="OQS5" s="88"/>
      <c r="OQT5" s="88"/>
      <c r="OQU5" s="88"/>
      <c r="OQV5" s="88"/>
      <c r="OQW5" s="88"/>
      <c r="OQX5" s="88"/>
      <c r="OQY5" s="88"/>
      <c r="OQZ5" s="88"/>
      <c r="ORA5" s="88"/>
      <c r="ORB5" s="88"/>
      <c r="ORC5" s="88"/>
      <c r="ORD5" s="88"/>
      <c r="ORE5" s="88"/>
      <c r="ORF5" s="88"/>
      <c r="ORG5" s="88"/>
      <c r="ORH5" s="88"/>
      <c r="ORI5" s="88"/>
      <c r="ORJ5" s="88"/>
      <c r="ORK5" s="88"/>
      <c r="ORL5" s="88"/>
      <c r="ORM5" s="88"/>
      <c r="ORN5" s="88"/>
      <c r="ORO5" s="88"/>
      <c r="ORP5" s="88"/>
      <c r="ORQ5" s="88"/>
      <c r="ORR5" s="88"/>
      <c r="ORS5" s="88"/>
      <c r="ORT5" s="88"/>
      <c r="ORU5" s="88"/>
      <c r="ORV5" s="88"/>
      <c r="ORW5" s="88"/>
      <c r="ORX5" s="88"/>
      <c r="ORY5" s="88"/>
      <c r="ORZ5" s="88"/>
      <c r="OSA5" s="88"/>
      <c r="OSB5" s="88"/>
      <c r="OSC5" s="88"/>
      <c r="OSD5" s="88"/>
      <c r="OSE5" s="88"/>
      <c r="OSF5" s="88"/>
      <c r="OSG5" s="88"/>
      <c r="OSH5" s="88"/>
      <c r="OSI5" s="88"/>
      <c r="OSJ5" s="88"/>
      <c r="OSK5" s="88"/>
      <c r="OSL5" s="88"/>
      <c r="OSM5" s="88"/>
      <c r="OSN5" s="88"/>
      <c r="OSO5" s="88"/>
      <c r="OSP5" s="88"/>
      <c r="OSQ5" s="88"/>
      <c r="OSR5" s="88"/>
      <c r="OSS5" s="88"/>
      <c r="OST5" s="88"/>
      <c r="OSU5" s="88"/>
      <c r="OSV5" s="88"/>
      <c r="OSW5" s="88"/>
      <c r="OSX5" s="88"/>
      <c r="OSY5" s="88"/>
      <c r="OSZ5" s="88"/>
      <c r="OTA5" s="88"/>
      <c r="OTB5" s="88"/>
      <c r="OTC5" s="88"/>
      <c r="OTD5" s="88"/>
      <c r="OTE5" s="88"/>
      <c r="OTF5" s="88"/>
      <c r="OTG5" s="88"/>
      <c r="OTH5" s="88"/>
      <c r="OTI5" s="88"/>
      <c r="OTJ5" s="88"/>
      <c r="OTK5" s="88"/>
      <c r="OTL5" s="88"/>
      <c r="OTM5" s="88"/>
      <c r="OTN5" s="88"/>
      <c r="OTO5" s="88"/>
      <c r="OTP5" s="88"/>
      <c r="OTQ5" s="88"/>
      <c r="OTR5" s="88"/>
      <c r="OTS5" s="88"/>
      <c r="OTT5" s="88"/>
      <c r="OTU5" s="88"/>
      <c r="OTV5" s="88"/>
      <c r="OTW5" s="88"/>
      <c r="OTX5" s="88"/>
      <c r="OTY5" s="88"/>
      <c r="OTZ5" s="88"/>
      <c r="OUA5" s="88"/>
      <c r="OUB5" s="88"/>
      <c r="OUC5" s="88"/>
      <c r="OUD5" s="88"/>
      <c r="OUE5" s="88"/>
      <c r="OUF5" s="88"/>
      <c r="OUG5" s="88"/>
      <c r="OUH5" s="88"/>
      <c r="OUI5" s="88"/>
      <c r="OUJ5" s="88"/>
      <c r="OUK5" s="88"/>
      <c r="OUL5" s="88"/>
      <c r="OUM5" s="88"/>
      <c r="OUN5" s="88"/>
      <c r="OUO5" s="88"/>
      <c r="OUP5" s="88"/>
      <c r="OUQ5" s="88"/>
      <c r="OUR5" s="88"/>
      <c r="OUS5" s="88"/>
      <c r="OUT5" s="88"/>
      <c r="OUU5" s="88"/>
      <c r="OUV5" s="88"/>
      <c r="OUW5" s="88"/>
      <c r="OUX5" s="88"/>
      <c r="OUY5" s="88"/>
      <c r="OUZ5" s="88"/>
      <c r="OVA5" s="88"/>
      <c r="OVB5" s="88"/>
      <c r="OVC5" s="88"/>
      <c r="OVD5" s="88"/>
      <c r="OVE5" s="88"/>
      <c r="OVF5" s="88"/>
      <c r="OVG5" s="88"/>
      <c r="OVH5" s="88"/>
      <c r="OVI5" s="88"/>
      <c r="OVJ5" s="88"/>
      <c r="OVK5" s="88"/>
      <c r="OVL5" s="88"/>
      <c r="OVM5" s="88"/>
      <c r="OVN5" s="88"/>
      <c r="OVO5" s="88"/>
      <c r="OVP5" s="88"/>
      <c r="OVQ5" s="88"/>
      <c r="OVR5" s="88"/>
      <c r="OVS5" s="88"/>
      <c r="OVT5" s="88"/>
      <c r="OVU5" s="88"/>
      <c r="OVV5" s="88"/>
      <c r="OVW5" s="88"/>
      <c r="OVX5" s="88"/>
      <c r="OVY5" s="88"/>
      <c r="OVZ5" s="88"/>
      <c r="OWA5" s="88"/>
      <c r="OWB5" s="88"/>
      <c r="OWC5" s="88"/>
      <c r="OWD5" s="88"/>
      <c r="OWE5" s="88"/>
      <c r="OWF5" s="88"/>
      <c r="OWG5" s="88"/>
      <c r="OWH5" s="88"/>
      <c r="OWI5" s="88"/>
      <c r="OWJ5" s="88"/>
      <c r="OWK5" s="88"/>
      <c r="OWL5" s="88"/>
      <c r="OWM5" s="88"/>
      <c r="OWN5" s="88"/>
      <c r="OWO5" s="88"/>
      <c r="OWP5" s="88"/>
      <c r="OWQ5" s="88"/>
      <c r="OWR5" s="88"/>
      <c r="OWS5" s="88"/>
      <c r="OWT5" s="88"/>
      <c r="OWU5" s="88"/>
      <c r="OWV5" s="88"/>
      <c r="OWW5" s="88"/>
      <c r="OWX5" s="88"/>
      <c r="OWY5" s="88"/>
      <c r="OWZ5" s="88"/>
      <c r="OXA5" s="88"/>
      <c r="OXB5" s="88"/>
      <c r="OXC5" s="88"/>
      <c r="OXD5" s="88"/>
      <c r="OXE5" s="88"/>
      <c r="OXF5" s="88"/>
      <c r="OXG5" s="88"/>
      <c r="OXH5" s="88"/>
      <c r="OXI5" s="88"/>
      <c r="OXJ5" s="88"/>
      <c r="OXK5" s="88"/>
      <c r="OXL5" s="88"/>
      <c r="OXM5" s="88"/>
      <c r="OXN5" s="88"/>
      <c r="OXO5" s="88"/>
      <c r="OXP5" s="88"/>
      <c r="OXQ5" s="88"/>
      <c r="OXR5" s="88"/>
      <c r="OXS5" s="88"/>
      <c r="OXT5" s="88"/>
      <c r="OXU5" s="88"/>
      <c r="OXV5" s="88"/>
      <c r="OXW5" s="88"/>
      <c r="OXX5" s="88"/>
      <c r="OXY5" s="88"/>
      <c r="OXZ5" s="88"/>
      <c r="OYA5" s="88"/>
      <c r="OYB5" s="88"/>
      <c r="OYC5" s="88"/>
      <c r="OYD5" s="88"/>
      <c r="OYE5" s="88"/>
      <c r="OYF5" s="88"/>
      <c r="OYG5" s="88"/>
      <c r="OYH5" s="88"/>
      <c r="OYI5" s="88"/>
      <c r="OYJ5" s="88"/>
      <c r="OYK5" s="88"/>
      <c r="OYL5" s="88"/>
      <c r="OYM5" s="88"/>
      <c r="OYN5" s="88"/>
      <c r="OYO5" s="88"/>
      <c r="OYP5" s="88"/>
      <c r="OYQ5" s="88"/>
      <c r="OYR5" s="88"/>
      <c r="OYS5" s="88"/>
      <c r="OYT5" s="88"/>
      <c r="OYU5" s="88"/>
      <c r="OYV5" s="88"/>
      <c r="OYW5" s="88"/>
      <c r="OYX5" s="88"/>
      <c r="OYY5" s="88"/>
      <c r="OYZ5" s="88"/>
      <c r="OZA5" s="88"/>
      <c r="OZB5" s="88"/>
      <c r="OZC5" s="88"/>
      <c r="OZD5" s="88"/>
      <c r="OZE5" s="88"/>
      <c r="OZF5" s="88"/>
      <c r="OZG5" s="88"/>
      <c r="OZH5" s="88"/>
      <c r="OZI5" s="88"/>
      <c r="OZJ5" s="88"/>
      <c r="OZK5" s="88"/>
      <c r="OZL5" s="88"/>
      <c r="OZM5" s="88"/>
      <c r="OZN5" s="88"/>
      <c r="OZO5" s="88"/>
      <c r="OZP5" s="88"/>
      <c r="OZQ5" s="88"/>
      <c r="OZR5" s="88"/>
      <c r="OZS5" s="88"/>
      <c r="OZT5" s="88"/>
      <c r="OZU5" s="88"/>
      <c r="OZV5" s="88"/>
      <c r="OZW5" s="88"/>
      <c r="OZX5" s="88"/>
      <c r="OZY5" s="88"/>
      <c r="OZZ5" s="88"/>
      <c r="PAA5" s="88"/>
      <c r="PAB5" s="88"/>
      <c r="PAC5" s="88"/>
      <c r="PAD5" s="88"/>
      <c r="PAE5" s="88"/>
      <c r="PAF5" s="88"/>
      <c r="PAG5" s="88"/>
      <c r="PAH5" s="88"/>
      <c r="PAI5" s="88"/>
      <c r="PAJ5" s="88"/>
      <c r="PAK5" s="88"/>
      <c r="PAL5" s="88"/>
      <c r="PAM5" s="88"/>
      <c r="PAN5" s="88"/>
      <c r="PAO5" s="88"/>
      <c r="PAP5" s="88"/>
      <c r="PAQ5" s="88"/>
      <c r="PAR5" s="88"/>
      <c r="PAS5" s="88"/>
      <c r="PAT5" s="88"/>
      <c r="PAU5" s="88"/>
      <c r="PAV5" s="88"/>
      <c r="PAW5" s="88"/>
      <c r="PAX5" s="88"/>
      <c r="PAY5" s="88"/>
      <c r="PAZ5" s="88"/>
      <c r="PBA5" s="88"/>
      <c r="PBB5" s="88"/>
      <c r="PBC5" s="88"/>
      <c r="PBD5" s="88"/>
      <c r="PBE5" s="88"/>
      <c r="PBF5" s="88"/>
      <c r="PBG5" s="88"/>
      <c r="PBH5" s="88"/>
      <c r="PBI5" s="88"/>
      <c r="PBJ5" s="88"/>
      <c r="PBK5" s="88"/>
      <c r="PBL5" s="88"/>
      <c r="PBM5" s="88"/>
      <c r="PBN5" s="88"/>
      <c r="PBO5" s="88"/>
      <c r="PBP5" s="88"/>
      <c r="PBQ5" s="88"/>
      <c r="PBR5" s="88"/>
      <c r="PBS5" s="88"/>
      <c r="PBT5" s="88"/>
      <c r="PBU5" s="88"/>
      <c r="PBV5" s="88"/>
      <c r="PBW5" s="88"/>
      <c r="PBX5" s="88"/>
      <c r="PBY5" s="88"/>
      <c r="PBZ5" s="88"/>
      <c r="PCA5" s="88"/>
      <c r="PCB5" s="88"/>
      <c r="PCC5" s="88"/>
      <c r="PCD5" s="88"/>
      <c r="PCE5" s="88"/>
      <c r="PCF5" s="88"/>
      <c r="PCG5" s="88"/>
      <c r="PCH5" s="88"/>
      <c r="PCI5" s="88"/>
      <c r="PCJ5" s="88"/>
      <c r="PCK5" s="88"/>
      <c r="PCL5" s="88"/>
      <c r="PCM5" s="88"/>
      <c r="PCN5" s="88"/>
      <c r="PCO5" s="88"/>
      <c r="PCP5" s="88"/>
      <c r="PCQ5" s="88"/>
      <c r="PCR5" s="88"/>
      <c r="PCS5" s="88"/>
      <c r="PCT5" s="88"/>
      <c r="PCU5" s="88"/>
      <c r="PCV5" s="88"/>
      <c r="PCW5" s="88"/>
      <c r="PCX5" s="88"/>
      <c r="PCY5" s="88"/>
      <c r="PCZ5" s="88"/>
      <c r="PDA5" s="88"/>
      <c r="PDB5" s="88"/>
      <c r="PDC5" s="88"/>
      <c r="PDD5" s="88"/>
      <c r="PDE5" s="88"/>
      <c r="PDF5" s="88"/>
      <c r="PDG5" s="88"/>
      <c r="PDH5" s="88"/>
      <c r="PDI5" s="88"/>
      <c r="PDJ5" s="88"/>
      <c r="PDK5" s="88"/>
      <c r="PDL5" s="88"/>
      <c r="PDM5" s="88"/>
      <c r="PDN5" s="88"/>
      <c r="PDO5" s="88"/>
      <c r="PDP5" s="88"/>
      <c r="PDQ5" s="88"/>
      <c r="PDR5" s="88"/>
      <c r="PDS5" s="88"/>
      <c r="PDT5" s="88"/>
      <c r="PDU5" s="88"/>
      <c r="PDV5" s="88"/>
      <c r="PDW5" s="88"/>
      <c r="PDX5" s="88"/>
      <c r="PDY5" s="88"/>
      <c r="PDZ5" s="88"/>
      <c r="PEA5" s="88"/>
      <c r="PEB5" s="88"/>
      <c r="PEC5" s="88"/>
      <c r="PED5" s="88"/>
      <c r="PEE5" s="88"/>
      <c r="PEF5" s="88"/>
      <c r="PEG5" s="88"/>
      <c r="PEH5" s="88"/>
      <c r="PEI5" s="88"/>
      <c r="PEJ5" s="88"/>
      <c r="PEK5" s="88"/>
      <c r="PEL5" s="88"/>
      <c r="PEM5" s="88"/>
      <c r="PEN5" s="88"/>
      <c r="PEO5" s="88"/>
      <c r="PEP5" s="88"/>
      <c r="PEQ5" s="88"/>
      <c r="PER5" s="88"/>
      <c r="PES5" s="88"/>
      <c r="PET5" s="88"/>
      <c r="PEU5" s="88"/>
      <c r="PEV5" s="88"/>
      <c r="PEW5" s="88"/>
      <c r="PEX5" s="88"/>
      <c r="PEY5" s="88"/>
      <c r="PEZ5" s="88"/>
      <c r="PFA5" s="88"/>
      <c r="PFB5" s="88"/>
      <c r="PFC5" s="88"/>
      <c r="PFD5" s="88"/>
      <c r="PFE5" s="88"/>
      <c r="PFF5" s="88"/>
      <c r="PFG5" s="88"/>
      <c r="PFH5" s="88"/>
      <c r="PFI5" s="88"/>
      <c r="PFJ5" s="88"/>
      <c r="PFK5" s="88"/>
      <c r="PFL5" s="88"/>
      <c r="PFM5" s="88"/>
      <c r="PFN5" s="88"/>
      <c r="PFO5" s="88"/>
      <c r="PFP5" s="88"/>
      <c r="PFQ5" s="88"/>
      <c r="PFR5" s="88"/>
      <c r="PFS5" s="88"/>
      <c r="PFT5" s="88"/>
      <c r="PFU5" s="88"/>
      <c r="PFV5" s="88"/>
      <c r="PFW5" s="88"/>
      <c r="PFX5" s="88"/>
      <c r="PFY5" s="88"/>
      <c r="PFZ5" s="88"/>
      <c r="PGA5" s="88"/>
      <c r="PGB5" s="88"/>
      <c r="PGC5" s="88"/>
      <c r="PGD5" s="88"/>
      <c r="PGE5" s="88"/>
      <c r="PGF5" s="88"/>
      <c r="PGG5" s="88"/>
      <c r="PGH5" s="88"/>
      <c r="PGI5" s="88"/>
      <c r="PGJ5" s="88"/>
      <c r="PGK5" s="88"/>
      <c r="PGL5" s="88"/>
      <c r="PGM5" s="88"/>
      <c r="PGN5" s="88"/>
      <c r="PGO5" s="88"/>
      <c r="PGP5" s="88"/>
      <c r="PGQ5" s="88"/>
      <c r="PGR5" s="88"/>
      <c r="PGS5" s="88"/>
      <c r="PGT5" s="88"/>
      <c r="PGU5" s="88"/>
      <c r="PGV5" s="88"/>
      <c r="PGW5" s="88"/>
      <c r="PGX5" s="88"/>
      <c r="PGY5" s="88"/>
      <c r="PGZ5" s="88"/>
      <c r="PHA5" s="88"/>
      <c r="PHB5" s="88"/>
      <c r="PHC5" s="88"/>
      <c r="PHD5" s="88"/>
      <c r="PHE5" s="88"/>
      <c r="PHF5" s="88"/>
      <c r="PHG5" s="88"/>
      <c r="PHH5" s="88"/>
      <c r="PHI5" s="88"/>
      <c r="PHJ5" s="88"/>
      <c r="PHK5" s="88"/>
      <c r="PHL5" s="88"/>
      <c r="PHM5" s="88"/>
      <c r="PHN5" s="88"/>
      <c r="PHO5" s="88"/>
      <c r="PHP5" s="88"/>
      <c r="PHQ5" s="88"/>
      <c r="PHR5" s="88"/>
      <c r="PHS5" s="88"/>
      <c r="PHT5" s="88"/>
      <c r="PHU5" s="88"/>
      <c r="PHV5" s="88"/>
      <c r="PHW5" s="88"/>
      <c r="PHX5" s="88"/>
      <c r="PHY5" s="88"/>
      <c r="PHZ5" s="88"/>
      <c r="PIA5" s="88"/>
      <c r="PIB5" s="88"/>
      <c r="PIC5" s="88"/>
      <c r="PID5" s="88"/>
      <c r="PIE5" s="88"/>
      <c r="PIF5" s="88"/>
      <c r="PIG5" s="88"/>
      <c r="PIH5" s="88"/>
      <c r="PII5" s="88"/>
      <c r="PIJ5" s="88"/>
      <c r="PIK5" s="88"/>
      <c r="PIL5" s="88"/>
      <c r="PIM5" s="88"/>
      <c r="PIN5" s="88"/>
      <c r="PIO5" s="88"/>
      <c r="PIP5" s="88"/>
      <c r="PIQ5" s="88"/>
      <c r="PIR5" s="88"/>
      <c r="PIS5" s="88"/>
      <c r="PIT5" s="88"/>
      <c r="PIU5" s="88"/>
      <c r="PIV5" s="88"/>
      <c r="PIW5" s="88"/>
      <c r="PIX5" s="88"/>
      <c r="PIY5" s="88"/>
      <c r="PIZ5" s="88"/>
      <c r="PJA5" s="88"/>
      <c r="PJB5" s="88"/>
      <c r="PJC5" s="88"/>
      <c r="PJD5" s="88"/>
      <c r="PJE5" s="88"/>
      <c r="PJF5" s="88"/>
      <c r="PJG5" s="88"/>
      <c r="PJH5" s="88"/>
      <c r="PJI5" s="88"/>
      <c r="PJJ5" s="88"/>
      <c r="PJK5" s="88"/>
      <c r="PJL5" s="88"/>
      <c r="PJM5" s="88"/>
      <c r="PJN5" s="88"/>
      <c r="PJO5" s="88"/>
      <c r="PJP5" s="88"/>
      <c r="PJQ5" s="88"/>
      <c r="PJR5" s="88"/>
      <c r="PJS5" s="88"/>
      <c r="PJT5" s="88"/>
      <c r="PJU5" s="88"/>
      <c r="PJV5" s="88"/>
      <c r="PJW5" s="88"/>
      <c r="PJX5" s="88"/>
      <c r="PJY5" s="88"/>
      <c r="PJZ5" s="88"/>
      <c r="PKA5" s="88"/>
      <c r="PKB5" s="88"/>
      <c r="PKC5" s="88"/>
      <c r="PKD5" s="88"/>
      <c r="PKE5" s="88"/>
      <c r="PKF5" s="88"/>
      <c r="PKG5" s="88"/>
      <c r="PKH5" s="88"/>
      <c r="PKI5" s="88"/>
      <c r="PKJ5" s="88"/>
      <c r="PKK5" s="88"/>
      <c r="PKL5" s="88"/>
      <c r="PKM5" s="88"/>
      <c r="PKN5" s="88"/>
      <c r="PKO5" s="88"/>
      <c r="PKP5" s="88"/>
      <c r="PKQ5" s="88"/>
      <c r="PKR5" s="88"/>
      <c r="PKS5" s="88"/>
      <c r="PKT5" s="88"/>
      <c r="PKU5" s="88"/>
      <c r="PKV5" s="88"/>
      <c r="PKW5" s="88"/>
      <c r="PKX5" s="88"/>
      <c r="PKY5" s="88"/>
      <c r="PKZ5" s="88"/>
      <c r="PLA5" s="88"/>
      <c r="PLB5" s="88"/>
      <c r="PLC5" s="88"/>
      <c r="PLD5" s="88"/>
      <c r="PLE5" s="88"/>
      <c r="PLF5" s="88"/>
      <c r="PLG5" s="88"/>
      <c r="PLH5" s="88"/>
      <c r="PLI5" s="88"/>
      <c r="PLJ5" s="88"/>
      <c r="PLK5" s="88"/>
      <c r="PLL5" s="88"/>
      <c r="PLM5" s="88"/>
      <c r="PLN5" s="88"/>
      <c r="PLO5" s="88"/>
      <c r="PLP5" s="88"/>
      <c r="PLQ5" s="88"/>
      <c r="PLR5" s="88"/>
      <c r="PLS5" s="88"/>
      <c r="PLT5" s="88"/>
      <c r="PLU5" s="88"/>
      <c r="PLV5" s="88"/>
      <c r="PLW5" s="88"/>
      <c r="PLX5" s="88"/>
      <c r="PLY5" s="88"/>
      <c r="PLZ5" s="88"/>
      <c r="PMA5" s="88"/>
      <c r="PMB5" s="88"/>
      <c r="PMC5" s="88"/>
      <c r="PMD5" s="88"/>
      <c r="PME5" s="88"/>
      <c r="PMF5" s="88"/>
      <c r="PMG5" s="88"/>
      <c r="PMH5" s="88"/>
      <c r="PMI5" s="88"/>
      <c r="PMJ5" s="88"/>
      <c r="PMK5" s="88"/>
      <c r="PML5" s="88"/>
      <c r="PMM5" s="88"/>
      <c r="PMN5" s="88"/>
      <c r="PMO5" s="88"/>
      <c r="PMP5" s="88"/>
      <c r="PMQ5" s="88"/>
      <c r="PMR5" s="88"/>
      <c r="PMS5" s="88"/>
      <c r="PMT5" s="88"/>
      <c r="PMU5" s="88"/>
      <c r="PMV5" s="88"/>
      <c r="PMW5" s="88"/>
      <c r="PMX5" s="88"/>
      <c r="PMY5" s="88"/>
      <c r="PMZ5" s="88"/>
      <c r="PNA5" s="88"/>
      <c r="PNB5" s="88"/>
      <c r="PNC5" s="88"/>
      <c r="PND5" s="88"/>
      <c r="PNE5" s="88"/>
      <c r="PNF5" s="88"/>
      <c r="PNG5" s="88"/>
      <c r="PNH5" s="88"/>
      <c r="PNI5" s="88"/>
      <c r="PNJ5" s="88"/>
      <c r="PNK5" s="88"/>
      <c r="PNL5" s="88"/>
      <c r="PNM5" s="88"/>
      <c r="PNN5" s="88"/>
      <c r="PNO5" s="88"/>
      <c r="PNP5" s="88"/>
      <c r="PNQ5" s="88"/>
      <c r="PNR5" s="88"/>
      <c r="PNS5" s="88"/>
      <c r="PNT5" s="88"/>
      <c r="PNU5" s="88"/>
      <c r="PNV5" s="88"/>
      <c r="PNW5" s="88"/>
      <c r="PNX5" s="88"/>
      <c r="PNY5" s="88"/>
      <c r="PNZ5" s="88"/>
      <c r="POA5" s="88"/>
      <c r="POB5" s="88"/>
      <c r="POC5" s="88"/>
      <c r="POD5" s="88"/>
      <c r="POE5" s="88"/>
      <c r="POF5" s="88"/>
      <c r="POG5" s="88"/>
      <c r="POH5" s="88"/>
      <c r="POI5" s="88"/>
      <c r="POJ5" s="88"/>
      <c r="POK5" s="88"/>
      <c r="POL5" s="88"/>
      <c r="POM5" s="88"/>
      <c r="PON5" s="88"/>
      <c r="POO5" s="88"/>
      <c r="POP5" s="88"/>
      <c r="POQ5" s="88"/>
      <c r="POR5" s="88"/>
      <c r="POS5" s="88"/>
      <c r="POT5" s="88"/>
      <c r="POU5" s="88"/>
      <c r="POV5" s="88"/>
      <c r="POW5" s="88"/>
      <c r="POX5" s="88"/>
      <c r="POY5" s="88"/>
      <c r="POZ5" s="88"/>
      <c r="PPA5" s="88"/>
      <c r="PPB5" s="88"/>
      <c r="PPC5" s="88"/>
      <c r="PPD5" s="88"/>
      <c r="PPE5" s="88"/>
      <c r="PPF5" s="88"/>
      <c r="PPG5" s="88"/>
      <c r="PPH5" s="88"/>
      <c r="PPI5" s="88"/>
      <c r="PPJ5" s="88"/>
      <c r="PPK5" s="88"/>
      <c r="PPL5" s="88"/>
      <c r="PPM5" s="88"/>
      <c r="PPN5" s="88"/>
      <c r="PPO5" s="88"/>
      <c r="PPP5" s="88"/>
      <c r="PPQ5" s="88"/>
      <c r="PPR5" s="88"/>
      <c r="PPS5" s="88"/>
      <c r="PPT5" s="88"/>
      <c r="PPU5" s="88"/>
      <c r="PPV5" s="88"/>
      <c r="PPW5" s="88"/>
      <c r="PPX5" s="88"/>
      <c r="PPY5" s="88"/>
      <c r="PPZ5" s="88"/>
      <c r="PQA5" s="88"/>
      <c r="PQB5" s="88"/>
      <c r="PQC5" s="88"/>
      <c r="PQD5" s="88"/>
      <c r="PQE5" s="88"/>
      <c r="PQF5" s="88"/>
      <c r="PQG5" s="88"/>
      <c r="PQH5" s="88"/>
      <c r="PQI5" s="88"/>
      <c r="PQJ5" s="88"/>
      <c r="PQK5" s="88"/>
      <c r="PQL5" s="88"/>
      <c r="PQM5" s="88"/>
      <c r="PQN5" s="88"/>
      <c r="PQO5" s="88"/>
      <c r="PQP5" s="88"/>
      <c r="PQQ5" s="88"/>
      <c r="PQR5" s="88"/>
      <c r="PQS5" s="88"/>
      <c r="PQT5" s="88"/>
      <c r="PQU5" s="88"/>
      <c r="PQV5" s="88"/>
      <c r="PQW5" s="88"/>
      <c r="PQX5" s="88"/>
      <c r="PQY5" s="88"/>
      <c r="PQZ5" s="88"/>
      <c r="PRA5" s="88"/>
      <c r="PRB5" s="88"/>
      <c r="PRC5" s="88"/>
      <c r="PRD5" s="88"/>
      <c r="PRE5" s="88"/>
      <c r="PRF5" s="88"/>
      <c r="PRG5" s="88"/>
      <c r="PRH5" s="88"/>
      <c r="PRI5" s="88"/>
      <c r="PRJ5" s="88"/>
      <c r="PRK5" s="88"/>
      <c r="PRL5" s="88"/>
      <c r="PRM5" s="88"/>
      <c r="PRN5" s="88"/>
      <c r="PRO5" s="88"/>
      <c r="PRP5" s="88"/>
      <c r="PRQ5" s="88"/>
      <c r="PRR5" s="88"/>
      <c r="PRS5" s="88"/>
      <c r="PRT5" s="88"/>
      <c r="PRU5" s="88"/>
      <c r="PRV5" s="88"/>
      <c r="PRW5" s="88"/>
      <c r="PRX5" s="88"/>
      <c r="PRY5" s="88"/>
      <c r="PRZ5" s="88"/>
      <c r="PSA5" s="88"/>
      <c r="PSB5" s="88"/>
      <c r="PSC5" s="88"/>
      <c r="PSD5" s="88"/>
      <c r="PSE5" s="88"/>
      <c r="PSF5" s="88"/>
      <c r="PSG5" s="88"/>
      <c r="PSH5" s="88"/>
      <c r="PSI5" s="88"/>
      <c r="PSJ5" s="88"/>
      <c r="PSK5" s="88"/>
      <c r="PSL5" s="88"/>
      <c r="PSM5" s="88"/>
      <c r="PSN5" s="88"/>
      <c r="PSO5" s="88"/>
      <c r="PSP5" s="88"/>
      <c r="PSQ5" s="88"/>
      <c r="PSR5" s="88"/>
      <c r="PSS5" s="88"/>
      <c r="PST5" s="88"/>
      <c r="PSU5" s="88"/>
      <c r="PSV5" s="88"/>
      <c r="PSW5" s="88"/>
      <c r="PSX5" s="88"/>
      <c r="PSY5" s="88"/>
      <c r="PSZ5" s="88"/>
      <c r="PTA5" s="88"/>
      <c r="PTB5" s="88"/>
      <c r="PTC5" s="88"/>
      <c r="PTD5" s="88"/>
      <c r="PTE5" s="88"/>
      <c r="PTF5" s="88"/>
      <c r="PTG5" s="88"/>
      <c r="PTH5" s="88"/>
      <c r="PTI5" s="88"/>
      <c r="PTJ5" s="88"/>
      <c r="PTK5" s="88"/>
      <c r="PTL5" s="88"/>
      <c r="PTM5" s="88"/>
      <c r="PTN5" s="88"/>
      <c r="PTO5" s="88"/>
      <c r="PTP5" s="88"/>
      <c r="PTQ5" s="88"/>
      <c r="PTR5" s="88"/>
      <c r="PTS5" s="88"/>
      <c r="PTT5" s="88"/>
      <c r="PTU5" s="88"/>
      <c r="PTV5" s="88"/>
      <c r="PTW5" s="88"/>
      <c r="PTX5" s="88"/>
      <c r="PTY5" s="88"/>
      <c r="PTZ5" s="88"/>
      <c r="PUA5" s="88"/>
      <c r="PUB5" s="88"/>
      <c r="PUC5" s="88"/>
      <c r="PUD5" s="88"/>
      <c r="PUE5" s="88"/>
      <c r="PUF5" s="88"/>
      <c r="PUG5" s="88"/>
      <c r="PUH5" s="88"/>
      <c r="PUI5" s="88"/>
      <c r="PUJ5" s="88"/>
      <c r="PUK5" s="88"/>
      <c r="PUL5" s="88"/>
      <c r="PUM5" s="88"/>
      <c r="PUN5" s="88"/>
      <c r="PUO5" s="88"/>
      <c r="PUP5" s="88"/>
      <c r="PUQ5" s="88"/>
      <c r="PUR5" s="88"/>
      <c r="PUS5" s="88"/>
      <c r="PUT5" s="88"/>
      <c r="PUU5" s="88"/>
      <c r="PUV5" s="88"/>
      <c r="PUW5" s="88"/>
      <c r="PUX5" s="88"/>
      <c r="PUY5" s="88"/>
      <c r="PUZ5" s="88"/>
      <c r="PVA5" s="88"/>
      <c r="PVB5" s="88"/>
      <c r="PVC5" s="88"/>
      <c r="PVD5" s="88"/>
      <c r="PVE5" s="88"/>
      <c r="PVF5" s="88"/>
      <c r="PVG5" s="88"/>
      <c r="PVH5" s="88"/>
      <c r="PVI5" s="88"/>
      <c r="PVJ5" s="88"/>
      <c r="PVK5" s="88"/>
      <c r="PVL5" s="88"/>
      <c r="PVM5" s="88"/>
      <c r="PVN5" s="88"/>
      <c r="PVO5" s="88"/>
      <c r="PVP5" s="88"/>
      <c r="PVQ5" s="88"/>
      <c r="PVR5" s="88"/>
      <c r="PVS5" s="88"/>
      <c r="PVT5" s="88"/>
      <c r="PVU5" s="88"/>
      <c r="PVV5" s="88"/>
      <c r="PVW5" s="88"/>
      <c r="PVX5" s="88"/>
      <c r="PVY5" s="88"/>
      <c r="PVZ5" s="88"/>
      <c r="PWA5" s="88"/>
      <c r="PWB5" s="88"/>
      <c r="PWC5" s="88"/>
      <c r="PWD5" s="88"/>
      <c r="PWE5" s="88"/>
      <c r="PWF5" s="88"/>
      <c r="PWG5" s="88"/>
      <c r="PWH5" s="88"/>
      <c r="PWI5" s="88"/>
      <c r="PWJ5" s="88"/>
      <c r="PWK5" s="88"/>
      <c r="PWL5" s="88"/>
      <c r="PWM5" s="88"/>
      <c r="PWN5" s="88"/>
      <c r="PWO5" s="88"/>
      <c r="PWP5" s="88"/>
      <c r="PWQ5" s="88"/>
      <c r="PWR5" s="88"/>
      <c r="PWS5" s="88"/>
      <c r="PWT5" s="88"/>
      <c r="PWU5" s="88"/>
      <c r="PWV5" s="88"/>
      <c r="PWW5" s="88"/>
      <c r="PWX5" s="88"/>
      <c r="PWY5" s="88"/>
      <c r="PWZ5" s="88"/>
      <c r="PXA5" s="88"/>
      <c r="PXB5" s="88"/>
      <c r="PXC5" s="88"/>
      <c r="PXD5" s="88"/>
      <c r="PXE5" s="88"/>
      <c r="PXF5" s="88"/>
      <c r="PXG5" s="88"/>
      <c r="PXH5" s="88"/>
      <c r="PXI5" s="88"/>
      <c r="PXJ5" s="88"/>
      <c r="PXK5" s="88"/>
      <c r="PXL5" s="88"/>
      <c r="PXM5" s="88"/>
      <c r="PXN5" s="88"/>
      <c r="PXO5" s="88"/>
      <c r="PXP5" s="88"/>
      <c r="PXQ5" s="88"/>
      <c r="PXR5" s="88"/>
      <c r="PXS5" s="88"/>
      <c r="PXT5" s="88"/>
      <c r="PXU5" s="88"/>
      <c r="PXV5" s="88"/>
      <c r="PXW5" s="88"/>
      <c r="PXX5" s="88"/>
      <c r="PXY5" s="88"/>
      <c r="PXZ5" s="88"/>
      <c r="PYA5" s="88"/>
      <c r="PYB5" s="88"/>
      <c r="PYC5" s="88"/>
      <c r="PYD5" s="88"/>
      <c r="PYE5" s="88"/>
      <c r="PYF5" s="88"/>
      <c r="PYG5" s="88"/>
      <c r="PYH5" s="88"/>
      <c r="PYI5" s="88"/>
      <c r="PYJ5" s="88"/>
      <c r="PYK5" s="88"/>
      <c r="PYL5" s="88"/>
      <c r="PYM5" s="88"/>
      <c r="PYN5" s="88"/>
      <c r="PYO5" s="88"/>
      <c r="PYP5" s="88"/>
      <c r="PYQ5" s="88"/>
      <c r="PYR5" s="88"/>
      <c r="PYS5" s="88"/>
      <c r="PYT5" s="88"/>
      <c r="PYU5" s="88"/>
      <c r="PYV5" s="88"/>
      <c r="PYW5" s="88"/>
      <c r="PYX5" s="88"/>
      <c r="PYY5" s="88"/>
      <c r="PYZ5" s="88"/>
      <c r="PZA5" s="88"/>
      <c r="PZB5" s="88"/>
      <c r="PZC5" s="88"/>
      <c r="PZD5" s="88"/>
      <c r="PZE5" s="88"/>
      <c r="PZF5" s="88"/>
      <c r="PZG5" s="88"/>
      <c r="PZH5" s="88"/>
      <c r="PZI5" s="88"/>
      <c r="PZJ5" s="88"/>
      <c r="PZK5" s="88"/>
      <c r="PZL5" s="88"/>
      <c r="PZM5" s="88"/>
      <c r="PZN5" s="88"/>
      <c r="PZO5" s="88"/>
      <c r="PZP5" s="88"/>
      <c r="PZQ5" s="88"/>
      <c r="PZR5" s="88"/>
      <c r="PZS5" s="88"/>
      <c r="PZT5" s="88"/>
      <c r="PZU5" s="88"/>
      <c r="PZV5" s="88"/>
      <c r="PZW5" s="88"/>
      <c r="PZX5" s="88"/>
      <c r="PZY5" s="88"/>
      <c r="PZZ5" s="88"/>
      <c r="QAA5" s="88"/>
      <c r="QAB5" s="88"/>
      <c r="QAC5" s="88"/>
      <c r="QAD5" s="88"/>
      <c r="QAE5" s="88"/>
      <c r="QAF5" s="88"/>
      <c r="QAG5" s="88"/>
      <c r="QAH5" s="88"/>
      <c r="QAI5" s="88"/>
      <c r="QAJ5" s="88"/>
      <c r="QAK5" s="88"/>
      <c r="QAL5" s="88"/>
      <c r="QAM5" s="88"/>
      <c r="QAN5" s="88"/>
      <c r="QAO5" s="88"/>
      <c r="QAP5" s="88"/>
      <c r="QAQ5" s="88"/>
      <c r="QAR5" s="88"/>
      <c r="QAS5" s="88"/>
      <c r="QAT5" s="88"/>
      <c r="QAU5" s="88"/>
      <c r="QAV5" s="88"/>
      <c r="QAW5" s="88"/>
      <c r="QAX5" s="88"/>
      <c r="QAY5" s="88"/>
      <c r="QAZ5" s="88"/>
      <c r="QBA5" s="88"/>
      <c r="QBB5" s="88"/>
      <c r="QBC5" s="88"/>
      <c r="QBD5" s="88"/>
      <c r="QBE5" s="88"/>
      <c r="QBF5" s="88"/>
      <c r="QBG5" s="88"/>
      <c r="QBH5" s="88"/>
      <c r="QBI5" s="88"/>
      <c r="QBJ5" s="88"/>
      <c r="QBK5" s="88"/>
      <c r="QBL5" s="88"/>
      <c r="QBM5" s="88"/>
      <c r="QBN5" s="88"/>
      <c r="QBO5" s="88"/>
      <c r="QBP5" s="88"/>
      <c r="QBQ5" s="88"/>
      <c r="QBR5" s="88"/>
      <c r="QBS5" s="88"/>
      <c r="QBT5" s="88"/>
      <c r="QBU5" s="88"/>
      <c r="QBV5" s="88"/>
      <c r="QBW5" s="88"/>
      <c r="QBX5" s="88"/>
      <c r="QBY5" s="88"/>
      <c r="QBZ5" s="88"/>
      <c r="QCA5" s="88"/>
      <c r="QCB5" s="88"/>
      <c r="QCC5" s="88"/>
      <c r="QCD5" s="88"/>
      <c r="QCE5" s="88"/>
      <c r="QCF5" s="88"/>
      <c r="QCG5" s="88"/>
      <c r="QCH5" s="88"/>
      <c r="QCI5" s="88"/>
      <c r="QCJ5" s="88"/>
      <c r="QCK5" s="88"/>
      <c r="QCL5" s="88"/>
      <c r="QCM5" s="88"/>
      <c r="QCN5" s="88"/>
      <c r="QCO5" s="88"/>
      <c r="QCP5" s="88"/>
      <c r="QCQ5" s="88"/>
      <c r="QCR5" s="88"/>
      <c r="QCS5" s="88"/>
      <c r="QCT5" s="88"/>
      <c r="QCU5" s="88"/>
      <c r="QCV5" s="88"/>
      <c r="QCW5" s="88"/>
      <c r="QCX5" s="88"/>
      <c r="QCY5" s="88"/>
      <c r="QCZ5" s="88"/>
      <c r="QDA5" s="88"/>
      <c r="QDB5" s="88"/>
      <c r="QDC5" s="88"/>
      <c r="QDD5" s="88"/>
      <c r="QDE5" s="88"/>
      <c r="QDF5" s="88"/>
      <c r="QDG5" s="88"/>
      <c r="QDH5" s="88"/>
      <c r="QDI5" s="88"/>
      <c r="QDJ5" s="88"/>
      <c r="QDK5" s="88"/>
      <c r="QDL5" s="88"/>
      <c r="QDM5" s="88"/>
      <c r="QDN5" s="88"/>
      <c r="QDO5" s="88"/>
      <c r="QDP5" s="88"/>
      <c r="QDQ5" s="88"/>
      <c r="QDR5" s="88"/>
      <c r="QDS5" s="88"/>
      <c r="QDT5" s="88"/>
      <c r="QDU5" s="88"/>
      <c r="QDV5" s="88"/>
      <c r="QDW5" s="88"/>
      <c r="QDX5" s="88"/>
      <c r="QDY5" s="88"/>
      <c r="QDZ5" s="88"/>
      <c r="QEA5" s="88"/>
      <c r="QEB5" s="88"/>
      <c r="QEC5" s="88"/>
      <c r="QED5" s="88"/>
      <c r="QEE5" s="88"/>
      <c r="QEF5" s="88"/>
      <c r="QEG5" s="88"/>
      <c r="QEH5" s="88"/>
      <c r="QEI5" s="88"/>
      <c r="QEJ5" s="88"/>
      <c r="QEK5" s="88"/>
      <c r="QEL5" s="88"/>
      <c r="QEM5" s="88"/>
      <c r="QEN5" s="88"/>
      <c r="QEO5" s="88"/>
      <c r="QEP5" s="88"/>
      <c r="QEQ5" s="88"/>
      <c r="QER5" s="88"/>
      <c r="QES5" s="88"/>
      <c r="QET5" s="88"/>
      <c r="QEU5" s="88"/>
      <c r="QEV5" s="88"/>
      <c r="QEW5" s="88"/>
      <c r="QEX5" s="88"/>
      <c r="QEY5" s="88"/>
      <c r="QEZ5" s="88"/>
      <c r="QFA5" s="88"/>
      <c r="QFB5" s="88"/>
      <c r="QFC5" s="88"/>
      <c r="QFD5" s="88"/>
      <c r="QFE5" s="88"/>
      <c r="QFF5" s="88"/>
      <c r="QFG5" s="88"/>
      <c r="QFH5" s="88"/>
      <c r="QFI5" s="88"/>
      <c r="QFJ5" s="88"/>
      <c r="QFK5" s="88"/>
      <c r="QFL5" s="88"/>
      <c r="QFM5" s="88"/>
      <c r="QFN5" s="88"/>
      <c r="QFO5" s="88"/>
      <c r="QFP5" s="88"/>
      <c r="QFQ5" s="88"/>
      <c r="QFR5" s="88"/>
      <c r="QFS5" s="88"/>
      <c r="QFT5" s="88"/>
      <c r="QFU5" s="88"/>
      <c r="QFV5" s="88"/>
      <c r="QFW5" s="88"/>
      <c r="QFX5" s="88"/>
      <c r="QFY5" s="88"/>
      <c r="QFZ5" s="88"/>
      <c r="QGA5" s="88"/>
      <c r="QGB5" s="88"/>
      <c r="QGC5" s="88"/>
      <c r="QGD5" s="88"/>
      <c r="QGE5" s="88"/>
      <c r="QGF5" s="88"/>
      <c r="QGG5" s="88"/>
      <c r="QGH5" s="88"/>
      <c r="QGI5" s="88"/>
      <c r="QGJ5" s="88"/>
      <c r="QGK5" s="88"/>
      <c r="QGL5" s="88"/>
      <c r="QGM5" s="88"/>
      <c r="QGN5" s="88"/>
      <c r="QGO5" s="88"/>
      <c r="QGP5" s="88"/>
      <c r="QGQ5" s="88"/>
      <c r="QGR5" s="88"/>
      <c r="QGS5" s="88"/>
      <c r="QGT5" s="88"/>
      <c r="QGU5" s="88"/>
      <c r="QGV5" s="88"/>
      <c r="QGW5" s="88"/>
      <c r="QGX5" s="88"/>
      <c r="QGY5" s="88"/>
      <c r="QGZ5" s="88"/>
      <c r="QHA5" s="88"/>
      <c r="QHB5" s="88"/>
      <c r="QHC5" s="88"/>
      <c r="QHD5" s="88"/>
      <c r="QHE5" s="88"/>
      <c r="QHF5" s="88"/>
      <c r="QHG5" s="88"/>
      <c r="QHH5" s="88"/>
      <c r="QHI5" s="88"/>
      <c r="QHJ5" s="88"/>
      <c r="QHK5" s="88"/>
      <c r="QHL5" s="88"/>
      <c r="QHM5" s="88"/>
      <c r="QHN5" s="88"/>
      <c r="QHO5" s="88"/>
      <c r="QHP5" s="88"/>
      <c r="QHQ5" s="88"/>
      <c r="QHR5" s="88"/>
      <c r="QHS5" s="88"/>
      <c r="QHT5" s="88"/>
      <c r="QHU5" s="88"/>
      <c r="QHV5" s="88"/>
      <c r="QHW5" s="88"/>
      <c r="QHX5" s="88"/>
      <c r="QHY5" s="88"/>
      <c r="QHZ5" s="88"/>
      <c r="QIA5" s="88"/>
      <c r="QIB5" s="88"/>
      <c r="QIC5" s="88"/>
      <c r="QID5" s="88"/>
      <c r="QIE5" s="88"/>
      <c r="QIF5" s="88"/>
      <c r="QIG5" s="88"/>
      <c r="QIH5" s="88"/>
      <c r="QII5" s="88"/>
      <c r="QIJ5" s="88"/>
      <c r="QIK5" s="88"/>
      <c r="QIL5" s="88"/>
      <c r="QIM5" s="88"/>
      <c r="QIN5" s="88"/>
      <c r="QIO5" s="88"/>
      <c r="QIP5" s="88"/>
      <c r="QIQ5" s="88"/>
      <c r="QIR5" s="88"/>
      <c r="QIS5" s="88"/>
      <c r="QIT5" s="88"/>
      <c r="QIU5" s="88"/>
      <c r="QIV5" s="88"/>
      <c r="QIW5" s="88"/>
      <c r="QIX5" s="88"/>
      <c r="QIY5" s="88"/>
      <c r="QIZ5" s="88"/>
      <c r="QJA5" s="88"/>
      <c r="QJB5" s="88"/>
      <c r="QJC5" s="88"/>
      <c r="QJD5" s="88"/>
      <c r="QJE5" s="88"/>
      <c r="QJF5" s="88"/>
      <c r="QJG5" s="88"/>
      <c r="QJH5" s="88"/>
      <c r="QJI5" s="88"/>
      <c r="QJJ5" s="88"/>
      <c r="QJK5" s="88"/>
      <c r="QJL5" s="88"/>
      <c r="QJM5" s="88"/>
      <c r="QJN5" s="88"/>
      <c r="QJO5" s="88"/>
      <c r="QJP5" s="88"/>
      <c r="QJQ5" s="88"/>
      <c r="QJR5" s="88"/>
      <c r="QJS5" s="88"/>
      <c r="QJT5" s="88"/>
      <c r="QJU5" s="88"/>
      <c r="QJV5" s="88"/>
      <c r="QJW5" s="88"/>
      <c r="QJX5" s="88"/>
      <c r="QJY5" s="88"/>
      <c r="QJZ5" s="88"/>
      <c r="QKA5" s="88"/>
      <c r="QKB5" s="88"/>
      <c r="QKC5" s="88"/>
      <c r="QKD5" s="88"/>
      <c r="QKE5" s="88"/>
      <c r="QKF5" s="88"/>
      <c r="QKG5" s="88"/>
      <c r="QKH5" s="88"/>
      <c r="QKI5" s="88"/>
      <c r="QKJ5" s="88"/>
      <c r="QKK5" s="88"/>
      <c r="QKL5" s="88"/>
      <c r="QKM5" s="88"/>
      <c r="QKN5" s="88"/>
      <c r="QKO5" s="88"/>
      <c r="QKP5" s="88"/>
      <c r="QKQ5" s="88"/>
      <c r="QKR5" s="88"/>
      <c r="QKS5" s="88"/>
      <c r="QKT5" s="88"/>
      <c r="QKU5" s="88"/>
      <c r="QKV5" s="88"/>
      <c r="QKW5" s="88"/>
      <c r="QKX5" s="88"/>
      <c r="QKY5" s="88"/>
      <c r="QKZ5" s="88"/>
      <c r="QLA5" s="88"/>
      <c r="QLB5" s="88"/>
      <c r="QLC5" s="88"/>
      <c r="QLD5" s="88"/>
      <c r="QLE5" s="88"/>
      <c r="QLF5" s="88"/>
      <c r="QLG5" s="88"/>
      <c r="QLH5" s="88"/>
      <c r="QLI5" s="88"/>
      <c r="QLJ5" s="88"/>
      <c r="QLK5" s="88"/>
      <c r="QLL5" s="88"/>
      <c r="QLM5" s="88"/>
      <c r="QLN5" s="88"/>
      <c r="QLO5" s="88"/>
      <c r="QLP5" s="88"/>
      <c r="QLQ5" s="88"/>
      <c r="QLR5" s="88"/>
      <c r="QLS5" s="88"/>
      <c r="QLT5" s="88"/>
      <c r="QLU5" s="88"/>
      <c r="QLV5" s="88"/>
      <c r="QLW5" s="88"/>
      <c r="QLX5" s="88"/>
      <c r="QLY5" s="88"/>
      <c r="QLZ5" s="88"/>
      <c r="QMA5" s="88"/>
      <c r="QMB5" s="88"/>
      <c r="QMC5" s="88"/>
      <c r="QMD5" s="88"/>
      <c r="QME5" s="88"/>
      <c r="QMF5" s="88"/>
      <c r="QMG5" s="88"/>
      <c r="QMH5" s="88"/>
      <c r="QMI5" s="88"/>
      <c r="QMJ5" s="88"/>
      <c r="QMK5" s="88"/>
      <c r="QML5" s="88"/>
      <c r="QMM5" s="88"/>
      <c r="QMN5" s="88"/>
      <c r="QMO5" s="88"/>
      <c r="QMP5" s="88"/>
      <c r="QMQ5" s="88"/>
      <c r="QMR5" s="88"/>
      <c r="QMS5" s="88"/>
      <c r="QMT5" s="88"/>
      <c r="QMU5" s="88"/>
      <c r="QMV5" s="88"/>
      <c r="QMW5" s="88"/>
      <c r="QMX5" s="88"/>
      <c r="QMY5" s="88"/>
      <c r="QMZ5" s="88"/>
      <c r="QNA5" s="88"/>
      <c r="QNB5" s="88"/>
      <c r="QNC5" s="88"/>
      <c r="QND5" s="88"/>
      <c r="QNE5" s="88"/>
      <c r="QNF5" s="88"/>
      <c r="QNG5" s="88"/>
      <c r="QNH5" s="88"/>
      <c r="QNI5" s="88"/>
      <c r="QNJ5" s="88"/>
      <c r="QNK5" s="88"/>
      <c r="QNL5" s="88"/>
      <c r="QNM5" s="88"/>
      <c r="QNN5" s="88"/>
      <c r="QNO5" s="88"/>
      <c r="QNP5" s="88"/>
      <c r="QNQ5" s="88"/>
      <c r="QNR5" s="88"/>
      <c r="QNS5" s="88"/>
      <c r="QNT5" s="88"/>
      <c r="QNU5" s="88"/>
      <c r="QNV5" s="88"/>
      <c r="QNW5" s="88"/>
      <c r="QNX5" s="88"/>
      <c r="QNY5" s="88"/>
      <c r="QNZ5" s="88"/>
      <c r="QOA5" s="88"/>
      <c r="QOB5" s="88"/>
      <c r="QOC5" s="88"/>
      <c r="QOD5" s="88"/>
      <c r="QOE5" s="88"/>
      <c r="QOF5" s="88"/>
      <c r="QOG5" s="88"/>
      <c r="QOH5" s="88"/>
      <c r="QOI5" s="88"/>
      <c r="QOJ5" s="88"/>
      <c r="QOK5" s="88"/>
      <c r="QOL5" s="88"/>
      <c r="QOM5" s="88"/>
      <c r="QON5" s="88"/>
      <c r="QOO5" s="88"/>
      <c r="QOP5" s="88"/>
      <c r="QOQ5" s="88"/>
      <c r="QOR5" s="88"/>
      <c r="QOS5" s="88"/>
      <c r="QOT5" s="88"/>
      <c r="QOU5" s="88"/>
      <c r="QOV5" s="88"/>
      <c r="QOW5" s="88"/>
      <c r="QOX5" s="88"/>
      <c r="QOY5" s="88"/>
      <c r="QOZ5" s="88"/>
      <c r="QPA5" s="88"/>
      <c r="QPB5" s="88"/>
      <c r="QPC5" s="88"/>
      <c r="QPD5" s="88"/>
      <c r="QPE5" s="88"/>
      <c r="QPF5" s="88"/>
      <c r="QPG5" s="88"/>
      <c r="QPH5" s="88"/>
      <c r="QPI5" s="88"/>
      <c r="QPJ5" s="88"/>
      <c r="QPK5" s="88"/>
      <c r="QPL5" s="88"/>
      <c r="QPM5" s="88"/>
      <c r="QPN5" s="88"/>
      <c r="QPO5" s="88"/>
      <c r="QPP5" s="88"/>
      <c r="QPQ5" s="88"/>
      <c r="QPR5" s="88"/>
      <c r="QPS5" s="88"/>
      <c r="QPT5" s="88"/>
      <c r="QPU5" s="88"/>
      <c r="QPV5" s="88"/>
      <c r="QPW5" s="88"/>
      <c r="QPX5" s="88"/>
      <c r="QPY5" s="88"/>
      <c r="QPZ5" s="88"/>
      <c r="QQA5" s="88"/>
      <c r="QQB5" s="88"/>
      <c r="QQC5" s="88"/>
      <c r="QQD5" s="88"/>
      <c r="QQE5" s="88"/>
      <c r="QQF5" s="88"/>
      <c r="QQG5" s="88"/>
      <c r="QQH5" s="88"/>
      <c r="QQI5" s="88"/>
      <c r="QQJ5" s="88"/>
      <c r="QQK5" s="88"/>
      <c r="QQL5" s="88"/>
      <c r="QQM5" s="88"/>
      <c r="QQN5" s="88"/>
      <c r="QQO5" s="88"/>
      <c r="QQP5" s="88"/>
      <c r="QQQ5" s="88"/>
      <c r="QQR5" s="88"/>
      <c r="QQS5" s="88"/>
      <c r="QQT5" s="88"/>
      <c r="QQU5" s="88"/>
      <c r="QQV5" s="88"/>
      <c r="QQW5" s="88"/>
      <c r="QQX5" s="88"/>
      <c r="QQY5" s="88"/>
      <c r="QQZ5" s="88"/>
      <c r="QRA5" s="88"/>
      <c r="QRB5" s="88"/>
      <c r="QRC5" s="88"/>
      <c r="QRD5" s="88"/>
      <c r="QRE5" s="88"/>
      <c r="QRF5" s="88"/>
      <c r="QRG5" s="88"/>
      <c r="QRH5" s="88"/>
      <c r="QRI5" s="88"/>
      <c r="QRJ5" s="88"/>
      <c r="QRK5" s="88"/>
      <c r="QRL5" s="88"/>
      <c r="QRM5" s="88"/>
      <c r="QRN5" s="88"/>
      <c r="QRO5" s="88"/>
      <c r="QRP5" s="88"/>
      <c r="QRQ5" s="88"/>
      <c r="QRR5" s="88"/>
      <c r="QRS5" s="88"/>
      <c r="QRT5" s="88"/>
      <c r="QRU5" s="88"/>
      <c r="QRV5" s="88"/>
      <c r="QRW5" s="88"/>
      <c r="QRX5" s="88"/>
      <c r="QRY5" s="88"/>
      <c r="QRZ5" s="88"/>
      <c r="QSA5" s="88"/>
      <c r="QSB5" s="88"/>
      <c r="QSC5" s="88"/>
      <c r="QSD5" s="88"/>
      <c r="QSE5" s="88"/>
      <c r="QSF5" s="88"/>
      <c r="QSG5" s="88"/>
      <c r="QSH5" s="88"/>
      <c r="QSI5" s="88"/>
      <c r="QSJ5" s="88"/>
      <c r="QSK5" s="88"/>
      <c r="QSL5" s="88"/>
      <c r="QSM5" s="88"/>
      <c r="QSN5" s="88"/>
      <c r="QSO5" s="88"/>
      <c r="QSP5" s="88"/>
      <c r="QSQ5" s="88"/>
      <c r="QSR5" s="88"/>
      <c r="QSS5" s="88"/>
      <c r="QST5" s="88"/>
      <c r="QSU5" s="88"/>
      <c r="QSV5" s="88"/>
      <c r="QSW5" s="88"/>
      <c r="QSX5" s="88"/>
      <c r="QSY5" s="88"/>
      <c r="QSZ5" s="88"/>
      <c r="QTA5" s="88"/>
      <c r="QTB5" s="88"/>
      <c r="QTC5" s="88"/>
      <c r="QTD5" s="88"/>
      <c r="QTE5" s="88"/>
      <c r="QTF5" s="88"/>
      <c r="QTG5" s="88"/>
      <c r="QTH5" s="88"/>
      <c r="QTI5" s="88"/>
      <c r="QTJ5" s="88"/>
      <c r="QTK5" s="88"/>
      <c r="QTL5" s="88"/>
      <c r="QTM5" s="88"/>
      <c r="QTN5" s="88"/>
      <c r="QTO5" s="88"/>
      <c r="QTP5" s="88"/>
      <c r="QTQ5" s="88"/>
      <c r="QTR5" s="88"/>
      <c r="QTS5" s="88"/>
      <c r="QTT5" s="88"/>
      <c r="QTU5" s="88"/>
      <c r="QTV5" s="88"/>
      <c r="QTW5" s="88"/>
      <c r="QTX5" s="88"/>
      <c r="QTY5" s="88"/>
      <c r="QTZ5" s="88"/>
      <c r="QUA5" s="88"/>
      <c r="QUB5" s="88"/>
      <c r="QUC5" s="88"/>
      <c r="QUD5" s="88"/>
      <c r="QUE5" s="88"/>
      <c r="QUF5" s="88"/>
      <c r="QUG5" s="88"/>
      <c r="QUH5" s="88"/>
      <c r="QUI5" s="88"/>
      <c r="QUJ5" s="88"/>
      <c r="QUK5" s="88"/>
      <c r="QUL5" s="88"/>
      <c r="QUM5" s="88"/>
      <c r="QUN5" s="88"/>
      <c r="QUO5" s="88"/>
      <c r="QUP5" s="88"/>
      <c r="QUQ5" s="88"/>
      <c r="QUR5" s="88"/>
      <c r="QUS5" s="88"/>
      <c r="QUT5" s="88"/>
      <c r="QUU5" s="88"/>
      <c r="QUV5" s="88"/>
      <c r="QUW5" s="88"/>
      <c r="QUX5" s="88"/>
      <c r="QUY5" s="88"/>
      <c r="QUZ5" s="88"/>
      <c r="QVA5" s="88"/>
      <c r="QVB5" s="88"/>
      <c r="QVC5" s="88"/>
      <c r="QVD5" s="88"/>
      <c r="QVE5" s="88"/>
      <c r="QVF5" s="88"/>
      <c r="QVG5" s="88"/>
      <c r="QVH5" s="88"/>
      <c r="QVI5" s="88"/>
      <c r="QVJ5" s="88"/>
      <c r="QVK5" s="88"/>
      <c r="QVL5" s="88"/>
      <c r="QVM5" s="88"/>
      <c r="QVN5" s="88"/>
      <c r="QVO5" s="88"/>
      <c r="QVP5" s="88"/>
      <c r="QVQ5" s="88"/>
      <c r="QVR5" s="88"/>
      <c r="QVS5" s="88"/>
      <c r="QVT5" s="88"/>
      <c r="QVU5" s="88"/>
      <c r="QVV5" s="88"/>
      <c r="QVW5" s="88"/>
      <c r="QVX5" s="88"/>
      <c r="QVY5" s="88"/>
      <c r="QVZ5" s="88"/>
      <c r="QWA5" s="88"/>
      <c r="QWB5" s="88"/>
      <c r="QWC5" s="88"/>
      <c r="QWD5" s="88"/>
      <c r="QWE5" s="88"/>
      <c r="QWF5" s="88"/>
      <c r="QWG5" s="88"/>
      <c r="QWH5" s="88"/>
      <c r="QWI5" s="88"/>
      <c r="QWJ5" s="88"/>
      <c r="QWK5" s="88"/>
      <c r="QWL5" s="88"/>
      <c r="QWM5" s="88"/>
      <c r="QWN5" s="88"/>
      <c r="QWO5" s="88"/>
      <c r="QWP5" s="88"/>
      <c r="QWQ5" s="88"/>
      <c r="QWR5" s="88"/>
      <c r="QWS5" s="88"/>
      <c r="QWT5" s="88"/>
      <c r="QWU5" s="88"/>
      <c r="QWV5" s="88"/>
      <c r="QWW5" s="88"/>
      <c r="QWX5" s="88"/>
      <c r="QWY5" s="88"/>
      <c r="QWZ5" s="88"/>
      <c r="QXA5" s="88"/>
      <c r="QXB5" s="88"/>
      <c r="QXC5" s="88"/>
      <c r="QXD5" s="88"/>
      <c r="QXE5" s="88"/>
      <c r="QXF5" s="88"/>
      <c r="QXG5" s="88"/>
      <c r="QXH5" s="88"/>
      <c r="QXI5" s="88"/>
      <c r="QXJ5" s="88"/>
      <c r="QXK5" s="88"/>
      <c r="QXL5" s="88"/>
      <c r="QXM5" s="88"/>
      <c r="QXN5" s="88"/>
      <c r="QXO5" s="88"/>
      <c r="QXP5" s="88"/>
      <c r="QXQ5" s="88"/>
      <c r="QXR5" s="88"/>
      <c r="QXS5" s="88"/>
      <c r="QXT5" s="88"/>
      <c r="QXU5" s="88"/>
      <c r="QXV5" s="88"/>
      <c r="QXW5" s="88"/>
      <c r="QXX5" s="88"/>
      <c r="QXY5" s="88"/>
      <c r="QXZ5" s="88"/>
      <c r="QYA5" s="88"/>
      <c r="QYB5" s="88"/>
      <c r="QYC5" s="88"/>
      <c r="QYD5" s="88"/>
      <c r="QYE5" s="88"/>
      <c r="QYF5" s="88"/>
      <c r="QYG5" s="88"/>
      <c r="QYH5" s="88"/>
      <c r="QYI5" s="88"/>
      <c r="QYJ5" s="88"/>
      <c r="QYK5" s="88"/>
      <c r="QYL5" s="88"/>
      <c r="QYM5" s="88"/>
      <c r="QYN5" s="88"/>
      <c r="QYO5" s="88"/>
      <c r="QYP5" s="88"/>
      <c r="QYQ5" s="88"/>
      <c r="QYR5" s="88"/>
      <c r="QYS5" s="88"/>
      <c r="QYT5" s="88"/>
      <c r="QYU5" s="88"/>
      <c r="QYV5" s="88"/>
      <c r="QYW5" s="88"/>
      <c r="QYX5" s="88"/>
      <c r="QYY5" s="88"/>
      <c r="QYZ5" s="88"/>
      <c r="QZA5" s="88"/>
      <c r="QZB5" s="88"/>
      <c r="QZC5" s="88"/>
      <c r="QZD5" s="88"/>
      <c r="QZE5" s="88"/>
      <c r="QZF5" s="88"/>
      <c r="QZG5" s="88"/>
      <c r="QZH5" s="88"/>
      <c r="QZI5" s="88"/>
      <c r="QZJ5" s="88"/>
      <c r="QZK5" s="88"/>
      <c r="QZL5" s="88"/>
      <c r="QZM5" s="88"/>
      <c r="QZN5" s="88"/>
      <c r="QZO5" s="88"/>
      <c r="QZP5" s="88"/>
      <c r="QZQ5" s="88"/>
      <c r="QZR5" s="88"/>
      <c r="QZS5" s="88"/>
      <c r="QZT5" s="88"/>
      <c r="QZU5" s="88"/>
      <c r="QZV5" s="88"/>
      <c r="QZW5" s="88"/>
      <c r="QZX5" s="88"/>
      <c r="QZY5" s="88"/>
      <c r="QZZ5" s="88"/>
      <c r="RAA5" s="88"/>
      <c r="RAB5" s="88"/>
      <c r="RAC5" s="88"/>
      <c r="RAD5" s="88"/>
      <c r="RAE5" s="88"/>
      <c r="RAF5" s="88"/>
      <c r="RAG5" s="88"/>
      <c r="RAH5" s="88"/>
      <c r="RAI5" s="88"/>
      <c r="RAJ5" s="88"/>
      <c r="RAK5" s="88"/>
      <c r="RAL5" s="88"/>
      <c r="RAM5" s="88"/>
      <c r="RAN5" s="88"/>
      <c r="RAO5" s="88"/>
      <c r="RAP5" s="88"/>
      <c r="RAQ5" s="88"/>
      <c r="RAR5" s="88"/>
      <c r="RAS5" s="88"/>
      <c r="RAT5" s="88"/>
      <c r="RAU5" s="88"/>
      <c r="RAV5" s="88"/>
      <c r="RAW5" s="88"/>
      <c r="RAX5" s="88"/>
      <c r="RAY5" s="88"/>
      <c r="RAZ5" s="88"/>
      <c r="RBA5" s="88"/>
      <c r="RBB5" s="88"/>
      <c r="RBC5" s="88"/>
      <c r="RBD5" s="88"/>
      <c r="RBE5" s="88"/>
      <c r="RBF5" s="88"/>
      <c r="RBG5" s="88"/>
      <c r="RBH5" s="88"/>
      <c r="RBI5" s="88"/>
      <c r="RBJ5" s="88"/>
      <c r="RBK5" s="88"/>
      <c r="RBL5" s="88"/>
      <c r="RBM5" s="88"/>
      <c r="RBN5" s="88"/>
      <c r="RBO5" s="88"/>
      <c r="RBP5" s="88"/>
      <c r="RBQ5" s="88"/>
      <c r="RBR5" s="88"/>
      <c r="RBS5" s="88"/>
      <c r="RBT5" s="88"/>
      <c r="RBU5" s="88"/>
      <c r="RBV5" s="88"/>
      <c r="RBW5" s="88"/>
      <c r="RBX5" s="88"/>
      <c r="RBY5" s="88"/>
      <c r="RBZ5" s="88"/>
      <c r="RCA5" s="88"/>
      <c r="RCB5" s="88"/>
      <c r="RCC5" s="88"/>
      <c r="RCD5" s="88"/>
      <c r="RCE5" s="88"/>
      <c r="RCF5" s="88"/>
      <c r="RCG5" s="88"/>
      <c r="RCH5" s="88"/>
      <c r="RCI5" s="88"/>
      <c r="RCJ5" s="88"/>
      <c r="RCK5" s="88"/>
      <c r="RCL5" s="88"/>
      <c r="RCM5" s="88"/>
      <c r="RCN5" s="88"/>
      <c r="RCO5" s="88"/>
      <c r="RCP5" s="88"/>
      <c r="RCQ5" s="88"/>
      <c r="RCR5" s="88"/>
      <c r="RCS5" s="88"/>
      <c r="RCT5" s="88"/>
      <c r="RCU5" s="88"/>
      <c r="RCV5" s="88"/>
      <c r="RCW5" s="88"/>
      <c r="RCX5" s="88"/>
      <c r="RCY5" s="88"/>
      <c r="RCZ5" s="88"/>
      <c r="RDA5" s="88"/>
      <c r="RDB5" s="88"/>
      <c r="RDC5" s="88"/>
      <c r="RDD5" s="88"/>
      <c r="RDE5" s="88"/>
      <c r="RDF5" s="88"/>
      <c r="RDG5" s="88"/>
      <c r="RDH5" s="88"/>
      <c r="RDI5" s="88"/>
      <c r="RDJ5" s="88"/>
      <c r="RDK5" s="88"/>
      <c r="RDL5" s="88"/>
      <c r="RDM5" s="88"/>
      <c r="RDN5" s="88"/>
      <c r="RDO5" s="88"/>
      <c r="RDP5" s="88"/>
      <c r="RDQ5" s="88"/>
      <c r="RDR5" s="88"/>
      <c r="RDS5" s="88"/>
      <c r="RDT5" s="88"/>
      <c r="RDU5" s="88"/>
      <c r="RDV5" s="88"/>
      <c r="RDW5" s="88"/>
      <c r="RDX5" s="88"/>
      <c r="RDY5" s="88"/>
      <c r="RDZ5" s="88"/>
      <c r="REA5" s="88"/>
      <c r="REB5" s="88"/>
      <c r="REC5" s="88"/>
      <c r="RED5" s="88"/>
      <c r="REE5" s="88"/>
      <c r="REF5" s="88"/>
      <c r="REG5" s="88"/>
      <c r="REH5" s="88"/>
      <c r="REI5" s="88"/>
      <c r="REJ5" s="88"/>
      <c r="REK5" s="88"/>
      <c r="REL5" s="88"/>
      <c r="REM5" s="88"/>
      <c r="REN5" s="88"/>
      <c r="REO5" s="88"/>
      <c r="REP5" s="88"/>
      <c r="REQ5" s="88"/>
      <c r="RER5" s="88"/>
      <c r="RES5" s="88"/>
      <c r="RET5" s="88"/>
      <c r="REU5" s="88"/>
      <c r="REV5" s="88"/>
      <c r="REW5" s="88"/>
      <c r="REX5" s="88"/>
      <c r="REY5" s="88"/>
      <c r="REZ5" s="88"/>
      <c r="RFA5" s="88"/>
      <c r="RFB5" s="88"/>
      <c r="RFC5" s="88"/>
      <c r="RFD5" s="88"/>
      <c r="RFE5" s="88"/>
      <c r="RFF5" s="88"/>
      <c r="RFG5" s="88"/>
      <c r="RFH5" s="88"/>
      <c r="RFI5" s="88"/>
      <c r="RFJ5" s="88"/>
      <c r="RFK5" s="88"/>
      <c r="RFL5" s="88"/>
      <c r="RFM5" s="88"/>
      <c r="RFN5" s="88"/>
      <c r="RFO5" s="88"/>
      <c r="RFP5" s="88"/>
      <c r="RFQ5" s="88"/>
      <c r="RFR5" s="88"/>
      <c r="RFS5" s="88"/>
      <c r="RFT5" s="88"/>
      <c r="RFU5" s="88"/>
      <c r="RFV5" s="88"/>
      <c r="RFW5" s="88"/>
      <c r="RFX5" s="88"/>
      <c r="RFY5" s="88"/>
      <c r="RFZ5" s="88"/>
      <c r="RGA5" s="88"/>
      <c r="RGB5" s="88"/>
      <c r="RGC5" s="88"/>
      <c r="RGD5" s="88"/>
      <c r="RGE5" s="88"/>
      <c r="RGF5" s="88"/>
      <c r="RGG5" s="88"/>
      <c r="RGH5" s="88"/>
      <c r="RGI5" s="88"/>
      <c r="RGJ5" s="88"/>
      <c r="RGK5" s="88"/>
      <c r="RGL5" s="88"/>
      <c r="RGM5" s="88"/>
      <c r="RGN5" s="88"/>
      <c r="RGO5" s="88"/>
      <c r="RGP5" s="88"/>
      <c r="RGQ5" s="88"/>
      <c r="RGR5" s="88"/>
      <c r="RGS5" s="88"/>
      <c r="RGT5" s="88"/>
      <c r="RGU5" s="88"/>
      <c r="RGV5" s="88"/>
      <c r="RGW5" s="88"/>
      <c r="RGX5" s="88"/>
      <c r="RGY5" s="88"/>
      <c r="RGZ5" s="88"/>
      <c r="RHA5" s="88"/>
      <c r="RHB5" s="88"/>
      <c r="RHC5" s="88"/>
      <c r="RHD5" s="88"/>
      <c r="RHE5" s="88"/>
      <c r="RHF5" s="88"/>
      <c r="RHG5" s="88"/>
      <c r="RHH5" s="88"/>
      <c r="RHI5" s="88"/>
      <c r="RHJ5" s="88"/>
      <c r="RHK5" s="88"/>
      <c r="RHL5" s="88"/>
      <c r="RHM5" s="88"/>
      <c r="RHN5" s="88"/>
      <c r="RHO5" s="88"/>
      <c r="RHP5" s="88"/>
      <c r="RHQ5" s="88"/>
      <c r="RHR5" s="88"/>
      <c r="RHS5" s="88"/>
      <c r="RHT5" s="88"/>
      <c r="RHU5" s="88"/>
      <c r="RHV5" s="88"/>
      <c r="RHW5" s="88"/>
      <c r="RHX5" s="88"/>
      <c r="RHY5" s="88"/>
      <c r="RHZ5" s="88"/>
      <c r="RIA5" s="88"/>
      <c r="RIB5" s="88"/>
      <c r="RIC5" s="88"/>
      <c r="RID5" s="88"/>
      <c r="RIE5" s="88"/>
      <c r="RIF5" s="88"/>
      <c r="RIG5" s="88"/>
      <c r="RIH5" s="88"/>
      <c r="RII5" s="88"/>
      <c r="RIJ5" s="88"/>
      <c r="RIK5" s="88"/>
      <c r="RIL5" s="88"/>
      <c r="RIM5" s="88"/>
      <c r="RIN5" s="88"/>
      <c r="RIO5" s="88"/>
      <c r="RIP5" s="88"/>
      <c r="RIQ5" s="88"/>
      <c r="RIR5" s="88"/>
      <c r="RIS5" s="88"/>
      <c r="RIT5" s="88"/>
      <c r="RIU5" s="88"/>
      <c r="RIV5" s="88"/>
      <c r="RIW5" s="88"/>
      <c r="RIX5" s="88"/>
      <c r="RIY5" s="88"/>
      <c r="RIZ5" s="88"/>
      <c r="RJA5" s="88"/>
      <c r="RJB5" s="88"/>
      <c r="RJC5" s="88"/>
      <c r="RJD5" s="88"/>
      <c r="RJE5" s="88"/>
      <c r="RJF5" s="88"/>
      <c r="RJG5" s="88"/>
      <c r="RJH5" s="88"/>
      <c r="RJI5" s="88"/>
      <c r="RJJ5" s="88"/>
      <c r="RJK5" s="88"/>
      <c r="RJL5" s="88"/>
      <c r="RJM5" s="88"/>
      <c r="RJN5" s="88"/>
      <c r="RJO5" s="88"/>
      <c r="RJP5" s="88"/>
      <c r="RJQ5" s="88"/>
      <c r="RJR5" s="88"/>
      <c r="RJS5" s="88"/>
      <c r="RJT5" s="88"/>
      <c r="RJU5" s="88"/>
      <c r="RJV5" s="88"/>
      <c r="RJW5" s="88"/>
      <c r="RJX5" s="88"/>
      <c r="RJY5" s="88"/>
      <c r="RJZ5" s="88"/>
      <c r="RKA5" s="88"/>
      <c r="RKB5" s="88"/>
      <c r="RKC5" s="88"/>
      <c r="RKD5" s="88"/>
      <c r="RKE5" s="88"/>
      <c r="RKF5" s="88"/>
      <c r="RKG5" s="88"/>
      <c r="RKH5" s="88"/>
      <c r="RKI5" s="88"/>
      <c r="RKJ5" s="88"/>
      <c r="RKK5" s="88"/>
      <c r="RKL5" s="88"/>
      <c r="RKM5" s="88"/>
      <c r="RKN5" s="88"/>
      <c r="RKO5" s="88"/>
      <c r="RKP5" s="88"/>
      <c r="RKQ5" s="88"/>
      <c r="RKR5" s="88"/>
      <c r="RKS5" s="88"/>
      <c r="RKT5" s="88"/>
      <c r="RKU5" s="88"/>
      <c r="RKV5" s="88"/>
      <c r="RKW5" s="88"/>
      <c r="RKX5" s="88"/>
      <c r="RKY5" s="88"/>
      <c r="RKZ5" s="88"/>
      <c r="RLA5" s="88"/>
      <c r="RLB5" s="88"/>
      <c r="RLC5" s="88"/>
      <c r="RLD5" s="88"/>
      <c r="RLE5" s="88"/>
      <c r="RLF5" s="88"/>
      <c r="RLG5" s="88"/>
      <c r="RLH5" s="88"/>
      <c r="RLI5" s="88"/>
      <c r="RLJ5" s="88"/>
      <c r="RLK5" s="88"/>
      <c r="RLL5" s="88"/>
      <c r="RLM5" s="88"/>
      <c r="RLN5" s="88"/>
      <c r="RLO5" s="88"/>
      <c r="RLP5" s="88"/>
      <c r="RLQ5" s="88"/>
      <c r="RLR5" s="88"/>
      <c r="RLS5" s="88"/>
      <c r="RLT5" s="88"/>
      <c r="RLU5" s="88"/>
      <c r="RLV5" s="88"/>
      <c r="RLW5" s="88"/>
      <c r="RLX5" s="88"/>
      <c r="RLY5" s="88"/>
      <c r="RLZ5" s="88"/>
      <c r="RMA5" s="88"/>
      <c r="RMB5" s="88"/>
      <c r="RMC5" s="88"/>
      <c r="RMD5" s="88"/>
      <c r="RME5" s="88"/>
      <c r="RMF5" s="88"/>
      <c r="RMG5" s="88"/>
      <c r="RMH5" s="88"/>
      <c r="RMI5" s="88"/>
      <c r="RMJ5" s="88"/>
      <c r="RMK5" s="88"/>
      <c r="RML5" s="88"/>
      <c r="RMM5" s="88"/>
      <c r="RMN5" s="88"/>
      <c r="RMO5" s="88"/>
      <c r="RMP5" s="88"/>
      <c r="RMQ5" s="88"/>
      <c r="RMR5" s="88"/>
      <c r="RMS5" s="88"/>
      <c r="RMT5" s="88"/>
      <c r="RMU5" s="88"/>
      <c r="RMV5" s="88"/>
      <c r="RMW5" s="88"/>
      <c r="RMX5" s="88"/>
      <c r="RMY5" s="88"/>
      <c r="RMZ5" s="88"/>
      <c r="RNA5" s="88"/>
      <c r="RNB5" s="88"/>
      <c r="RNC5" s="88"/>
      <c r="RND5" s="88"/>
      <c r="RNE5" s="88"/>
      <c r="RNF5" s="88"/>
      <c r="RNG5" s="88"/>
      <c r="RNH5" s="88"/>
      <c r="RNI5" s="88"/>
      <c r="RNJ5" s="88"/>
      <c r="RNK5" s="88"/>
      <c r="RNL5" s="88"/>
      <c r="RNM5" s="88"/>
      <c r="RNN5" s="88"/>
      <c r="RNO5" s="88"/>
      <c r="RNP5" s="88"/>
      <c r="RNQ5" s="88"/>
      <c r="RNR5" s="88"/>
      <c r="RNS5" s="88"/>
      <c r="RNT5" s="88"/>
      <c r="RNU5" s="88"/>
      <c r="RNV5" s="88"/>
      <c r="RNW5" s="88"/>
      <c r="RNX5" s="88"/>
      <c r="RNY5" s="88"/>
      <c r="RNZ5" s="88"/>
      <c r="ROA5" s="88"/>
      <c r="ROB5" s="88"/>
      <c r="ROC5" s="88"/>
      <c r="ROD5" s="88"/>
      <c r="ROE5" s="88"/>
      <c r="ROF5" s="88"/>
      <c r="ROG5" s="88"/>
      <c r="ROH5" s="88"/>
      <c r="ROI5" s="88"/>
      <c r="ROJ5" s="88"/>
      <c r="ROK5" s="88"/>
      <c r="ROL5" s="88"/>
      <c r="ROM5" s="88"/>
      <c r="RON5" s="88"/>
      <c r="ROO5" s="88"/>
      <c r="ROP5" s="88"/>
      <c r="ROQ5" s="88"/>
      <c r="ROR5" s="88"/>
      <c r="ROS5" s="88"/>
      <c r="ROT5" s="88"/>
      <c r="ROU5" s="88"/>
      <c r="ROV5" s="88"/>
      <c r="ROW5" s="88"/>
      <c r="ROX5" s="88"/>
      <c r="ROY5" s="88"/>
      <c r="ROZ5" s="88"/>
      <c r="RPA5" s="88"/>
      <c r="RPB5" s="88"/>
      <c r="RPC5" s="88"/>
      <c r="RPD5" s="88"/>
      <c r="RPE5" s="88"/>
      <c r="RPF5" s="88"/>
      <c r="RPG5" s="88"/>
      <c r="RPH5" s="88"/>
      <c r="RPI5" s="88"/>
      <c r="RPJ5" s="88"/>
      <c r="RPK5" s="88"/>
      <c r="RPL5" s="88"/>
      <c r="RPM5" s="88"/>
      <c r="RPN5" s="88"/>
      <c r="RPO5" s="88"/>
      <c r="RPP5" s="88"/>
      <c r="RPQ5" s="88"/>
      <c r="RPR5" s="88"/>
      <c r="RPS5" s="88"/>
      <c r="RPT5" s="88"/>
      <c r="RPU5" s="88"/>
      <c r="RPV5" s="88"/>
      <c r="RPW5" s="88"/>
      <c r="RPX5" s="88"/>
      <c r="RPY5" s="88"/>
      <c r="RPZ5" s="88"/>
      <c r="RQA5" s="88"/>
      <c r="RQB5" s="88"/>
      <c r="RQC5" s="88"/>
      <c r="RQD5" s="88"/>
      <c r="RQE5" s="88"/>
      <c r="RQF5" s="88"/>
      <c r="RQG5" s="88"/>
      <c r="RQH5" s="88"/>
      <c r="RQI5" s="88"/>
      <c r="RQJ5" s="88"/>
      <c r="RQK5" s="88"/>
      <c r="RQL5" s="88"/>
      <c r="RQM5" s="88"/>
      <c r="RQN5" s="88"/>
      <c r="RQO5" s="88"/>
      <c r="RQP5" s="88"/>
      <c r="RQQ5" s="88"/>
      <c r="RQR5" s="88"/>
      <c r="RQS5" s="88"/>
      <c r="RQT5" s="88"/>
      <c r="RQU5" s="88"/>
      <c r="RQV5" s="88"/>
      <c r="RQW5" s="88"/>
      <c r="RQX5" s="88"/>
      <c r="RQY5" s="88"/>
      <c r="RQZ5" s="88"/>
      <c r="RRA5" s="88"/>
      <c r="RRB5" s="88"/>
      <c r="RRC5" s="88"/>
      <c r="RRD5" s="88"/>
      <c r="RRE5" s="88"/>
      <c r="RRF5" s="88"/>
      <c r="RRG5" s="88"/>
      <c r="RRH5" s="88"/>
      <c r="RRI5" s="88"/>
      <c r="RRJ5" s="88"/>
      <c r="RRK5" s="88"/>
      <c r="RRL5" s="88"/>
      <c r="RRM5" s="88"/>
      <c r="RRN5" s="88"/>
      <c r="RRO5" s="88"/>
      <c r="RRP5" s="88"/>
      <c r="RRQ5" s="88"/>
      <c r="RRR5" s="88"/>
      <c r="RRS5" s="88"/>
      <c r="RRT5" s="88"/>
      <c r="RRU5" s="88"/>
      <c r="RRV5" s="88"/>
      <c r="RRW5" s="88"/>
      <c r="RRX5" s="88"/>
      <c r="RRY5" s="88"/>
      <c r="RRZ5" s="88"/>
      <c r="RSA5" s="88"/>
      <c r="RSB5" s="88"/>
      <c r="RSC5" s="88"/>
      <c r="RSD5" s="88"/>
      <c r="RSE5" s="88"/>
      <c r="RSF5" s="88"/>
      <c r="RSG5" s="88"/>
      <c r="RSH5" s="88"/>
      <c r="RSI5" s="88"/>
      <c r="RSJ5" s="88"/>
      <c r="RSK5" s="88"/>
      <c r="RSL5" s="88"/>
      <c r="RSM5" s="88"/>
      <c r="RSN5" s="88"/>
      <c r="RSO5" s="88"/>
      <c r="RSP5" s="88"/>
      <c r="RSQ5" s="88"/>
      <c r="RSR5" s="88"/>
      <c r="RSS5" s="88"/>
      <c r="RST5" s="88"/>
      <c r="RSU5" s="88"/>
      <c r="RSV5" s="88"/>
      <c r="RSW5" s="88"/>
      <c r="RSX5" s="88"/>
      <c r="RSY5" s="88"/>
      <c r="RSZ5" s="88"/>
      <c r="RTA5" s="88"/>
      <c r="RTB5" s="88"/>
      <c r="RTC5" s="88"/>
      <c r="RTD5" s="88"/>
      <c r="RTE5" s="88"/>
      <c r="RTF5" s="88"/>
      <c r="RTG5" s="88"/>
      <c r="RTH5" s="88"/>
      <c r="RTI5" s="88"/>
      <c r="RTJ5" s="88"/>
      <c r="RTK5" s="88"/>
      <c r="RTL5" s="88"/>
      <c r="RTM5" s="88"/>
      <c r="RTN5" s="88"/>
      <c r="RTO5" s="88"/>
      <c r="RTP5" s="88"/>
      <c r="RTQ5" s="88"/>
      <c r="RTR5" s="88"/>
      <c r="RTS5" s="88"/>
      <c r="RTT5" s="88"/>
      <c r="RTU5" s="88"/>
      <c r="RTV5" s="88"/>
      <c r="RTW5" s="88"/>
      <c r="RTX5" s="88"/>
      <c r="RTY5" s="88"/>
      <c r="RTZ5" s="88"/>
      <c r="RUA5" s="88"/>
      <c r="RUB5" s="88"/>
      <c r="RUC5" s="88"/>
      <c r="RUD5" s="88"/>
      <c r="RUE5" s="88"/>
      <c r="RUF5" s="88"/>
      <c r="RUG5" s="88"/>
      <c r="RUH5" s="88"/>
      <c r="RUI5" s="88"/>
      <c r="RUJ5" s="88"/>
      <c r="RUK5" s="88"/>
      <c r="RUL5" s="88"/>
      <c r="RUM5" s="88"/>
      <c r="RUN5" s="88"/>
      <c r="RUO5" s="88"/>
      <c r="RUP5" s="88"/>
      <c r="RUQ5" s="88"/>
      <c r="RUR5" s="88"/>
      <c r="RUS5" s="88"/>
      <c r="RUT5" s="88"/>
      <c r="RUU5" s="88"/>
      <c r="RUV5" s="88"/>
      <c r="RUW5" s="88"/>
      <c r="RUX5" s="88"/>
      <c r="RUY5" s="88"/>
      <c r="RUZ5" s="88"/>
      <c r="RVA5" s="88"/>
      <c r="RVB5" s="88"/>
      <c r="RVC5" s="88"/>
      <c r="RVD5" s="88"/>
      <c r="RVE5" s="88"/>
      <c r="RVF5" s="88"/>
      <c r="RVG5" s="88"/>
      <c r="RVH5" s="88"/>
      <c r="RVI5" s="88"/>
      <c r="RVJ5" s="88"/>
      <c r="RVK5" s="88"/>
      <c r="RVL5" s="88"/>
      <c r="RVM5" s="88"/>
      <c r="RVN5" s="88"/>
      <c r="RVO5" s="88"/>
      <c r="RVP5" s="88"/>
      <c r="RVQ5" s="88"/>
      <c r="RVR5" s="88"/>
      <c r="RVS5" s="88"/>
      <c r="RVT5" s="88"/>
      <c r="RVU5" s="88"/>
      <c r="RVV5" s="88"/>
      <c r="RVW5" s="88"/>
      <c r="RVX5" s="88"/>
      <c r="RVY5" s="88"/>
      <c r="RVZ5" s="88"/>
      <c r="RWA5" s="88"/>
      <c r="RWB5" s="88"/>
      <c r="RWC5" s="88"/>
      <c r="RWD5" s="88"/>
      <c r="RWE5" s="88"/>
      <c r="RWF5" s="88"/>
      <c r="RWG5" s="88"/>
      <c r="RWH5" s="88"/>
      <c r="RWI5" s="88"/>
      <c r="RWJ5" s="88"/>
      <c r="RWK5" s="88"/>
      <c r="RWL5" s="88"/>
      <c r="RWM5" s="88"/>
      <c r="RWN5" s="88"/>
      <c r="RWO5" s="88"/>
      <c r="RWP5" s="88"/>
      <c r="RWQ5" s="88"/>
      <c r="RWR5" s="88"/>
      <c r="RWS5" s="88"/>
      <c r="RWT5" s="88"/>
      <c r="RWU5" s="88"/>
      <c r="RWV5" s="88"/>
      <c r="RWW5" s="88"/>
      <c r="RWX5" s="88"/>
      <c r="RWY5" s="88"/>
      <c r="RWZ5" s="88"/>
      <c r="RXA5" s="88"/>
      <c r="RXB5" s="88"/>
      <c r="RXC5" s="88"/>
      <c r="RXD5" s="88"/>
      <c r="RXE5" s="88"/>
      <c r="RXF5" s="88"/>
      <c r="RXG5" s="88"/>
      <c r="RXH5" s="88"/>
      <c r="RXI5" s="88"/>
      <c r="RXJ5" s="88"/>
      <c r="RXK5" s="88"/>
      <c r="RXL5" s="88"/>
      <c r="RXM5" s="88"/>
      <c r="RXN5" s="88"/>
      <c r="RXO5" s="88"/>
      <c r="RXP5" s="88"/>
      <c r="RXQ5" s="88"/>
      <c r="RXR5" s="88"/>
      <c r="RXS5" s="88"/>
      <c r="RXT5" s="88"/>
      <c r="RXU5" s="88"/>
      <c r="RXV5" s="88"/>
      <c r="RXW5" s="88"/>
      <c r="RXX5" s="88"/>
      <c r="RXY5" s="88"/>
      <c r="RXZ5" s="88"/>
      <c r="RYA5" s="88"/>
      <c r="RYB5" s="88"/>
      <c r="RYC5" s="88"/>
      <c r="RYD5" s="88"/>
      <c r="RYE5" s="88"/>
      <c r="RYF5" s="88"/>
      <c r="RYG5" s="88"/>
      <c r="RYH5" s="88"/>
      <c r="RYI5" s="88"/>
      <c r="RYJ5" s="88"/>
      <c r="RYK5" s="88"/>
      <c r="RYL5" s="88"/>
      <c r="RYM5" s="88"/>
      <c r="RYN5" s="88"/>
      <c r="RYO5" s="88"/>
      <c r="RYP5" s="88"/>
      <c r="RYQ5" s="88"/>
      <c r="RYR5" s="88"/>
      <c r="RYS5" s="88"/>
      <c r="RYT5" s="88"/>
      <c r="RYU5" s="88"/>
      <c r="RYV5" s="88"/>
      <c r="RYW5" s="88"/>
      <c r="RYX5" s="88"/>
      <c r="RYY5" s="88"/>
      <c r="RYZ5" s="88"/>
      <c r="RZA5" s="88"/>
      <c r="RZB5" s="88"/>
      <c r="RZC5" s="88"/>
      <c r="RZD5" s="88"/>
      <c r="RZE5" s="88"/>
      <c r="RZF5" s="88"/>
      <c r="RZG5" s="88"/>
      <c r="RZH5" s="88"/>
      <c r="RZI5" s="88"/>
      <c r="RZJ5" s="88"/>
      <c r="RZK5" s="88"/>
      <c r="RZL5" s="88"/>
      <c r="RZM5" s="88"/>
      <c r="RZN5" s="88"/>
      <c r="RZO5" s="88"/>
      <c r="RZP5" s="88"/>
      <c r="RZQ5" s="88"/>
      <c r="RZR5" s="88"/>
      <c r="RZS5" s="88"/>
      <c r="RZT5" s="88"/>
      <c r="RZU5" s="88"/>
      <c r="RZV5" s="88"/>
      <c r="RZW5" s="88"/>
      <c r="RZX5" s="88"/>
      <c r="RZY5" s="88"/>
      <c r="RZZ5" s="88"/>
      <c r="SAA5" s="88"/>
      <c r="SAB5" s="88"/>
      <c r="SAC5" s="88"/>
      <c r="SAD5" s="88"/>
      <c r="SAE5" s="88"/>
      <c r="SAF5" s="88"/>
      <c r="SAG5" s="88"/>
      <c r="SAH5" s="88"/>
      <c r="SAI5" s="88"/>
      <c r="SAJ5" s="88"/>
      <c r="SAK5" s="88"/>
      <c r="SAL5" s="88"/>
      <c r="SAM5" s="88"/>
      <c r="SAN5" s="88"/>
      <c r="SAO5" s="88"/>
      <c r="SAP5" s="88"/>
      <c r="SAQ5" s="88"/>
      <c r="SAR5" s="88"/>
      <c r="SAS5" s="88"/>
      <c r="SAT5" s="88"/>
      <c r="SAU5" s="88"/>
      <c r="SAV5" s="88"/>
      <c r="SAW5" s="88"/>
      <c r="SAX5" s="88"/>
      <c r="SAY5" s="88"/>
      <c r="SAZ5" s="88"/>
      <c r="SBA5" s="88"/>
      <c r="SBB5" s="88"/>
      <c r="SBC5" s="88"/>
      <c r="SBD5" s="88"/>
      <c r="SBE5" s="88"/>
      <c r="SBF5" s="88"/>
      <c r="SBG5" s="88"/>
      <c r="SBH5" s="88"/>
      <c r="SBI5" s="88"/>
      <c r="SBJ5" s="88"/>
      <c r="SBK5" s="88"/>
      <c r="SBL5" s="88"/>
      <c r="SBM5" s="88"/>
      <c r="SBN5" s="88"/>
      <c r="SBO5" s="88"/>
      <c r="SBP5" s="88"/>
      <c r="SBQ5" s="88"/>
      <c r="SBR5" s="88"/>
      <c r="SBS5" s="88"/>
      <c r="SBT5" s="88"/>
      <c r="SBU5" s="88"/>
      <c r="SBV5" s="88"/>
      <c r="SBW5" s="88"/>
      <c r="SBX5" s="88"/>
      <c r="SBY5" s="88"/>
      <c r="SBZ5" s="88"/>
      <c r="SCA5" s="88"/>
      <c r="SCB5" s="88"/>
      <c r="SCC5" s="88"/>
      <c r="SCD5" s="88"/>
      <c r="SCE5" s="88"/>
      <c r="SCF5" s="88"/>
      <c r="SCG5" s="88"/>
      <c r="SCH5" s="88"/>
      <c r="SCI5" s="88"/>
      <c r="SCJ5" s="88"/>
      <c r="SCK5" s="88"/>
      <c r="SCL5" s="88"/>
      <c r="SCM5" s="88"/>
      <c r="SCN5" s="88"/>
      <c r="SCO5" s="88"/>
      <c r="SCP5" s="88"/>
      <c r="SCQ5" s="88"/>
      <c r="SCR5" s="88"/>
      <c r="SCS5" s="88"/>
      <c r="SCT5" s="88"/>
      <c r="SCU5" s="88"/>
      <c r="SCV5" s="88"/>
      <c r="SCW5" s="88"/>
      <c r="SCX5" s="88"/>
      <c r="SCY5" s="88"/>
      <c r="SCZ5" s="88"/>
      <c r="SDA5" s="88"/>
      <c r="SDB5" s="88"/>
      <c r="SDC5" s="88"/>
      <c r="SDD5" s="88"/>
      <c r="SDE5" s="88"/>
      <c r="SDF5" s="88"/>
      <c r="SDG5" s="88"/>
      <c r="SDH5" s="88"/>
      <c r="SDI5" s="88"/>
      <c r="SDJ5" s="88"/>
      <c r="SDK5" s="88"/>
      <c r="SDL5" s="88"/>
      <c r="SDM5" s="88"/>
      <c r="SDN5" s="88"/>
      <c r="SDO5" s="88"/>
      <c r="SDP5" s="88"/>
      <c r="SDQ5" s="88"/>
      <c r="SDR5" s="88"/>
      <c r="SDS5" s="88"/>
      <c r="SDT5" s="88"/>
      <c r="SDU5" s="88"/>
      <c r="SDV5" s="88"/>
      <c r="SDW5" s="88"/>
      <c r="SDX5" s="88"/>
      <c r="SDY5" s="88"/>
      <c r="SDZ5" s="88"/>
      <c r="SEA5" s="88"/>
      <c r="SEB5" s="88"/>
      <c r="SEC5" s="88"/>
      <c r="SED5" s="88"/>
      <c r="SEE5" s="88"/>
      <c r="SEF5" s="88"/>
      <c r="SEG5" s="88"/>
      <c r="SEH5" s="88"/>
      <c r="SEI5" s="88"/>
      <c r="SEJ5" s="88"/>
      <c r="SEK5" s="88"/>
      <c r="SEL5" s="88"/>
      <c r="SEM5" s="88"/>
      <c r="SEN5" s="88"/>
      <c r="SEO5" s="88"/>
      <c r="SEP5" s="88"/>
      <c r="SEQ5" s="88"/>
      <c r="SER5" s="88"/>
      <c r="SES5" s="88"/>
      <c r="SET5" s="88"/>
      <c r="SEU5" s="88"/>
      <c r="SEV5" s="88"/>
      <c r="SEW5" s="88"/>
      <c r="SEX5" s="88"/>
      <c r="SEY5" s="88"/>
      <c r="SEZ5" s="88"/>
      <c r="SFA5" s="88"/>
      <c r="SFB5" s="88"/>
      <c r="SFC5" s="88"/>
      <c r="SFD5" s="88"/>
      <c r="SFE5" s="88"/>
      <c r="SFF5" s="88"/>
      <c r="SFG5" s="88"/>
      <c r="SFH5" s="88"/>
      <c r="SFI5" s="88"/>
      <c r="SFJ5" s="88"/>
      <c r="SFK5" s="88"/>
      <c r="SFL5" s="88"/>
      <c r="SFM5" s="88"/>
      <c r="SFN5" s="88"/>
      <c r="SFO5" s="88"/>
      <c r="SFP5" s="88"/>
      <c r="SFQ5" s="88"/>
      <c r="SFR5" s="88"/>
      <c r="SFS5" s="88"/>
      <c r="SFT5" s="88"/>
      <c r="SFU5" s="88"/>
      <c r="SFV5" s="88"/>
      <c r="SFW5" s="88"/>
      <c r="SFX5" s="88"/>
      <c r="SFY5" s="88"/>
      <c r="SFZ5" s="88"/>
      <c r="SGA5" s="88"/>
      <c r="SGB5" s="88"/>
      <c r="SGC5" s="88"/>
      <c r="SGD5" s="88"/>
      <c r="SGE5" s="88"/>
      <c r="SGF5" s="88"/>
      <c r="SGG5" s="88"/>
      <c r="SGH5" s="88"/>
      <c r="SGI5" s="88"/>
      <c r="SGJ5" s="88"/>
      <c r="SGK5" s="88"/>
      <c r="SGL5" s="88"/>
      <c r="SGM5" s="88"/>
      <c r="SGN5" s="88"/>
      <c r="SGO5" s="88"/>
      <c r="SGP5" s="88"/>
      <c r="SGQ5" s="88"/>
      <c r="SGR5" s="88"/>
      <c r="SGS5" s="88"/>
      <c r="SGT5" s="88"/>
      <c r="SGU5" s="88"/>
      <c r="SGV5" s="88"/>
      <c r="SGW5" s="88"/>
      <c r="SGX5" s="88"/>
      <c r="SGY5" s="88"/>
      <c r="SGZ5" s="88"/>
      <c r="SHA5" s="88"/>
      <c r="SHB5" s="88"/>
      <c r="SHC5" s="88"/>
      <c r="SHD5" s="88"/>
      <c r="SHE5" s="88"/>
      <c r="SHF5" s="88"/>
      <c r="SHG5" s="88"/>
      <c r="SHH5" s="88"/>
      <c r="SHI5" s="88"/>
      <c r="SHJ5" s="88"/>
      <c r="SHK5" s="88"/>
      <c r="SHL5" s="88"/>
      <c r="SHM5" s="88"/>
      <c r="SHN5" s="88"/>
      <c r="SHO5" s="88"/>
      <c r="SHP5" s="88"/>
      <c r="SHQ5" s="88"/>
      <c r="SHR5" s="88"/>
      <c r="SHS5" s="88"/>
      <c r="SHT5" s="88"/>
      <c r="SHU5" s="88"/>
      <c r="SHV5" s="88"/>
      <c r="SHW5" s="88"/>
      <c r="SHX5" s="88"/>
      <c r="SHY5" s="88"/>
      <c r="SHZ5" s="88"/>
      <c r="SIA5" s="88"/>
      <c r="SIB5" s="88"/>
      <c r="SIC5" s="88"/>
      <c r="SID5" s="88"/>
      <c r="SIE5" s="88"/>
      <c r="SIF5" s="88"/>
      <c r="SIG5" s="88"/>
      <c r="SIH5" s="88"/>
      <c r="SII5" s="88"/>
      <c r="SIJ5" s="88"/>
      <c r="SIK5" s="88"/>
      <c r="SIL5" s="88"/>
      <c r="SIM5" s="88"/>
      <c r="SIN5" s="88"/>
      <c r="SIO5" s="88"/>
      <c r="SIP5" s="88"/>
      <c r="SIQ5" s="88"/>
      <c r="SIR5" s="88"/>
      <c r="SIS5" s="88"/>
      <c r="SIT5" s="88"/>
      <c r="SIU5" s="88"/>
      <c r="SIV5" s="88"/>
      <c r="SIW5" s="88"/>
      <c r="SIX5" s="88"/>
      <c r="SIY5" s="88"/>
      <c r="SIZ5" s="88"/>
      <c r="SJA5" s="88"/>
      <c r="SJB5" s="88"/>
      <c r="SJC5" s="88"/>
      <c r="SJD5" s="88"/>
      <c r="SJE5" s="88"/>
      <c r="SJF5" s="88"/>
      <c r="SJG5" s="88"/>
      <c r="SJH5" s="88"/>
      <c r="SJI5" s="88"/>
      <c r="SJJ5" s="88"/>
      <c r="SJK5" s="88"/>
      <c r="SJL5" s="88"/>
      <c r="SJM5" s="88"/>
      <c r="SJN5" s="88"/>
      <c r="SJO5" s="88"/>
      <c r="SJP5" s="88"/>
      <c r="SJQ5" s="88"/>
      <c r="SJR5" s="88"/>
      <c r="SJS5" s="88"/>
      <c r="SJT5" s="88"/>
      <c r="SJU5" s="88"/>
      <c r="SJV5" s="88"/>
      <c r="SJW5" s="88"/>
      <c r="SJX5" s="88"/>
      <c r="SJY5" s="88"/>
      <c r="SJZ5" s="88"/>
      <c r="SKA5" s="88"/>
      <c r="SKB5" s="88"/>
      <c r="SKC5" s="88"/>
      <c r="SKD5" s="88"/>
      <c r="SKE5" s="88"/>
      <c r="SKF5" s="88"/>
      <c r="SKG5" s="88"/>
      <c r="SKH5" s="88"/>
      <c r="SKI5" s="88"/>
      <c r="SKJ5" s="88"/>
      <c r="SKK5" s="88"/>
      <c r="SKL5" s="88"/>
      <c r="SKM5" s="88"/>
      <c r="SKN5" s="88"/>
      <c r="SKO5" s="88"/>
      <c r="SKP5" s="88"/>
      <c r="SKQ5" s="88"/>
      <c r="SKR5" s="88"/>
      <c r="SKS5" s="88"/>
      <c r="SKT5" s="88"/>
      <c r="SKU5" s="88"/>
      <c r="SKV5" s="88"/>
      <c r="SKW5" s="88"/>
      <c r="SKX5" s="88"/>
      <c r="SKY5" s="88"/>
      <c r="SKZ5" s="88"/>
      <c r="SLA5" s="88"/>
      <c r="SLB5" s="88"/>
      <c r="SLC5" s="88"/>
      <c r="SLD5" s="88"/>
      <c r="SLE5" s="88"/>
      <c r="SLF5" s="88"/>
      <c r="SLG5" s="88"/>
      <c r="SLH5" s="88"/>
      <c r="SLI5" s="88"/>
      <c r="SLJ5" s="88"/>
      <c r="SLK5" s="88"/>
      <c r="SLL5" s="88"/>
      <c r="SLM5" s="88"/>
      <c r="SLN5" s="88"/>
      <c r="SLO5" s="88"/>
      <c r="SLP5" s="88"/>
      <c r="SLQ5" s="88"/>
      <c r="SLR5" s="88"/>
      <c r="SLS5" s="88"/>
      <c r="SLT5" s="88"/>
      <c r="SLU5" s="88"/>
      <c r="SLV5" s="88"/>
      <c r="SLW5" s="88"/>
      <c r="SLX5" s="88"/>
      <c r="SLY5" s="88"/>
      <c r="SLZ5" s="88"/>
      <c r="SMA5" s="88"/>
      <c r="SMB5" s="88"/>
      <c r="SMC5" s="88"/>
      <c r="SMD5" s="88"/>
      <c r="SME5" s="88"/>
      <c r="SMF5" s="88"/>
      <c r="SMG5" s="88"/>
      <c r="SMH5" s="88"/>
      <c r="SMI5" s="88"/>
      <c r="SMJ5" s="88"/>
      <c r="SMK5" s="88"/>
      <c r="SML5" s="88"/>
      <c r="SMM5" s="88"/>
      <c r="SMN5" s="88"/>
      <c r="SMO5" s="88"/>
      <c r="SMP5" s="88"/>
      <c r="SMQ5" s="88"/>
      <c r="SMR5" s="88"/>
      <c r="SMS5" s="88"/>
      <c r="SMT5" s="88"/>
      <c r="SMU5" s="88"/>
      <c r="SMV5" s="88"/>
      <c r="SMW5" s="88"/>
      <c r="SMX5" s="88"/>
      <c r="SMY5" s="88"/>
      <c r="SMZ5" s="88"/>
      <c r="SNA5" s="88"/>
      <c r="SNB5" s="88"/>
      <c r="SNC5" s="88"/>
      <c r="SND5" s="88"/>
      <c r="SNE5" s="88"/>
      <c r="SNF5" s="88"/>
      <c r="SNG5" s="88"/>
      <c r="SNH5" s="88"/>
      <c r="SNI5" s="88"/>
      <c r="SNJ5" s="88"/>
      <c r="SNK5" s="88"/>
      <c r="SNL5" s="88"/>
      <c r="SNM5" s="88"/>
      <c r="SNN5" s="88"/>
      <c r="SNO5" s="88"/>
      <c r="SNP5" s="88"/>
      <c r="SNQ5" s="88"/>
      <c r="SNR5" s="88"/>
      <c r="SNS5" s="88"/>
      <c r="SNT5" s="88"/>
      <c r="SNU5" s="88"/>
      <c r="SNV5" s="88"/>
      <c r="SNW5" s="88"/>
      <c r="SNX5" s="88"/>
      <c r="SNY5" s="88"/>
      <c r="SNZ5" s="88"/>
      <c r="SOA5" s="88"/>
      <c r="SOB5" s="88"/>
      <c r="SOC5" s="88"/>
      <c r="SOD5" s="88"/>
      <c r="SOE5" s="88"/>
      <c r="SOF5" s="88"/>
      <c r="SOG5" s="88"/>
      <c r="SOH5" s="88"/>
      <c r="SOI5" s="88"/>
      <c r="SOJ5" s="88"/>
      <c r="SOK5" s="88"/>
      <c r="SOL5" s="88"/>
      <c r="SOM5" s="88"/>
      <c r="SON5" s="88"/>
      <c r="SOO5" s="88"/>
      <c r="SOP5" s="88"/>
      <c r="SOQ5" s="88"/>
      <c r="SOR5" s="88"/>
      <c r="SOS5" s="88"/>
      <c r="SOT5" s="88"/>
      <c r="SOU5" s="88"/>
      <c r="SOV5" s="88"/>
      <c r="SOW5" s="88"/>
      <c r="SOX5" s="88"/>
      <c r="SOY5" s="88"/>
      <c r="SOZ5" s="88"/>
      <c r="SPA5" s="88"/>
      <c r="SPB5" s="88"/>
      <c r="SPC5" s="88"/>
      <c r="SPD5" s="88"/>
      <c r="SPE5" s="88"/>
      <c r="SPF5" s="88"/>
      <c r="SPG5" s="88"/>
      <c r="SPH5" s="88"/>
      <c r="SPI5" s="88"/>
      <c r="SPJ5" s="88"/>
      <c r="SPK5" s="88"/>
      <c r="SPL5" s="88"/>
      <c r="SPM5" s="88"/>
      <c r="SPN5" s="88"/>
      <c r="SPO5" s="88"/>
      <c r="SPP5" s="88"/>
      <c r="SPQ5" s="88"/>
      <c r="SPR5" s="88"/>
      <c r="SPS5" s="88"/>
      <c r="SPT5" s="88"/>
      <c r="SPU5" s="88"/>
      <c r="SPV5" s="88"/>
      <c r="SPW5" s="88"/>
      <c r="SPX5" s="88"/>
      <c r="SPY5" s="88"/>
      <c r="SPZ5" s="88"/>
      <c r="SQA5" s="88"/>
      <c r="SQB5" s="88"/>
      <c r="SQC5" s="88"/>
      <c r="SQD5" s="88"/>
      <c r="SQE5" s="88"/>
      <c r="SQF5" s="88"/>
      <c r="SQG5" s="88"/>
      <c r="SQH5" s="88"/>
      <c r="SQI5" s="88"/>
      <c r="SQJ5" s="88"/>
      <c r="SQK5" s="88"/>
      <c r="SQL5" s="88"/>
      <c r="SQM5" s="88"/>
      <c r="SQN5" s="88"/>
      <c r="SQO5" s="88"/>
      <c r="SQP5" s="88"/>
      <c r="SQQ5" s="88"/>
      <c r="SQR5" s="88"/>
      <c r="SQS5" s="88"/>
      <c r="SQT5" s="88"/>
      <c r="SQU5" s="88"/>
      <c r="SQV5" s="88"/>
      <c r="SQW5" s="88"/>
      <c r="SQX5" s="88"/>
      <c r="SQY5" s="88"/>
      <c r="SQZ5" s="88"/>
      <c r="SRA5" s="88"/>
      <c r="SRB5" s="88"/>
      <c r="SRC5" s="88"/>
      <c r="SRD5" s="88"/>
      <c r="SRE5" s="88"/>
      <c r="SRF5" s="88"/>
      <c r="SRG5" s="88"/>
      <c r="SRH5" s="88"/>
      <c r="SRI5" s="88"/>
      <c r="SRJ5" s="88"/>
      <c r="SRK5" s="88"/>
      <c r="SRL5" s="88"/>
      <c r="SRM5" s="88"/>
      <c r="SRN5" s="88"/>
      <c r="SRO5" s="88"/>
      <c r="SRP5" s="88"/>
      <c r="SRQ5" s="88"/>
      <c r="SRR5" s="88"/>
      <c r="SRS5" s="88"/>
      <c r="SRT5" s="88"/>
      <c r="SRU5" s="88"/>
      <c r="SRV5" s="88"/>
      <c r="SRW5" s="88"/>
      <c r="SRX5" s="88"/>
      <c r="SRY5" s="88"/>
      <c r="SRZ5" s="88"/>
      <c r="SSA5" s="88"/>
      <c r="SSB5" s="88"/>
      <c r="SSC5" s="88"/>
      <c r="SSD5" s="88"/>
      <c r="SSE5" s="88"/>
      <c r="SSF5" s="88"/>
      <c r="SSG5" s="88"/>
      <c r="SSH5" s="88"/>
      <c r="SSI5" s="88"/>
      <c r="SSJ5" s="88"/>
      <c r="SSK5" s="88"/>
      <c r="SSL5" s="88"/>
      <c r="SSM5" s="88"/>
      <c r="SSN5" s="88"/>
      <c r="SSO5" s="88"/>
      <c r="SSP5" s="88"/>
      <c r="SSQ5" s="88"/>
      <c r="SSR5" s="88"/>
      <c r="SSS5" s="88"/>
      <c r="SST5" s="88"/>
      <c r="SSU5" s="88"/>
      <c r="SSV5" s="88"/>
      <c r="SSW5" s="88"/>
      <c r="SSX5" s="88"/>
      <c r="SSY5" s="88"/>
      <c r="SSZ5" s="88"/>
      <c r="STA5" s="88"/>
      <c r="STB5" s="88"/>
      <c r="STC5" s="88"/>
      <c r="STD5" s="88"/>
      <c r="STE5" s="88"/>
      <c r="STF5" s="88"/>
      <c r="STG5" s="88"/>
      <c r="STH5" s="88"/>
      <c r="STI5" s="88"/>
      <c r="STJ5" s="88"/>
      <c r="STK5" s="88"/>
      <c r="STL5" s="88"/>
      <c r="STM5" s="88"/>
      <c r="STN5" s="88"/>
      <c r="STO5" s="88"/>
      <c r="STP5" s="88"/>
      <c r="STQ5" s="88"/>
      <c r="STR5" s="88"/>
      <c r="STS5" s="88"/>
      <c r="STT5" s="88"/>
      <c r="STU5" s="88"/>
      <c r="STV5" s="88"/>
      <c r="STW5" s="88"/>
      <c r="STX5" s="88"/>
      <c r="STY5" s="88"/>
      <c r="STZ5" s="88"/>
      <c r="SUA5" s="88"/>
      <c r="SUB5" s="88"/>
      <c r="SUC5" s="88"/>
      <c r="SUD5" s="88"/>
      <c r="SUE5" s="88"/>
      <c r="SUF5" s="88"/>
      <c r="SUG5" s="88"/>
      <c r="SUH5" s="88"/>
      <c r="SUI5" s="88"/>
      <c r="SUJ5" s="88"/>
      <c r="SUK5" s="88"/>
      <c r="SUL5" s="88"/>
      <c r="SUM5" s="88"/>
      <c r="SUN5" s="88"/>
      <c r="SUO5" s="88"/>
      <c r="SUP5" s="88"/>
      <c r="SUQ5" s="88"/>
      <c r="SUR5" s="88"/>
      <c r="SUS5" s="88"/>
      <c r="SUT5" s="88"/>
      <c r="SUU5" s="88"/>
      <c r="SUV5" s="88"/>
      <c r="SUW5" s="88"/>
      <c r="SUX5" s="88"/>
      <c r="SUY5" s="88"/>
      <c r="SUZ5" s="88"/>
      <c r="SVA5" s="88"/>
      <c r="SVB5" s="88"/>
      <c r="SVC5" s="88"/>
      <c r="SVD5" s="88"/>
      <c r="SVE5" s="88"/>
      <c r="SVF5" s="88"/>
      <c r="SVG5" s="88"/>
      <c r="SVH5" s="88"/>
      <c r="SVI5" s="88"/>
      <c r="SVJ5" s="88"/>
      <c r="SVK5" s="88"/>
      <c r="SVL5" s="88"/>
      <c r="SVM5" s="88"/>
      <c r="SVN5" s="88"/>
      <c r="SVO5" s="88"/>
      <c r="SVP5" s="88"/>
      <c r="SVQ5" s="88"/>
      <c r="SVR5" s="88"/>
      <c r="SVS5" s="88"/>
      <c r="SVT5" s="88"/>
      <c r="SVU5" s="88"/>
      <c r="SVV5" s="88"/>
      <c r="SVW5" s="88"/>
      <c r="SVX5" s="88"/>
      <c r="SVY5" s="88"/>
      <c r="SVZ5" s="88"/>
      <c r="SWA5" s="88"/>
      <c r="SWB5" s="88"/>
      <c r="SWC5" s="88"/>
      <c r="SWD5" s="88"/>
      <c r="SWE5" s="88"/>
      <c r="SWF5" s="88"/>
      <c r="SWG5" s="88"/>
      <c r="SWH5" s="88"/>
      <c r="SWI5" s="88"/>
      <c r="SWJ5" s="88"/>
      <c r="SWK5" s="88"/>
      <c r="SWL5" s="88"/>
      <c r="SWM5" s="88"/>
      <c r="SWN5" s="88"/>
      <c r="SWO5" s="88"/>
      <c r="SWP5" s="88"/>
      <c r="SWQ5" s="88"/>
      <c r="SWR5" s="88"/>
      <c r="SWS5" s="88"/>
      <c r="SWT5" s="88"/>
      <c r="SWU5" s="88"/>
      <c r="SWV5" s="88"/>
      <c r="SWW5" s="88"/>
      <c r="SWX5" s="88"/>
      <c r="SWY5" s="88"/>
      <c r="SWZ5" s="88"/>
      <c r="SXA5" s="88"/>
      <c r="SXB5" s="88"/>
      <c r="SXC5" s="88"/>
      <c r="SXD5" s="88"/>
      <c r="SXE5" s="88"/>
      <c r="SXF5" s="88"/>
      <c r="SXG5" s="88"/>
      <c r="SXH5" s="88"/>
      <c r="SXI5" s="88"/>
      <c r="SXJ5" s="88"/>
      <c r="SXK5" s="88"/>
      <c r="SXL5" s="88"/>
      <c r="SXM5" s="88"/>
      <c r="SXN5" s="88"/>
      <c r="SXO5" s="88"/>
      <c r="SXP5" s="88"/>
      <c r="SXQ5" s="88"/>
      <c r="SXR5" s="88"/>
      <c r="SXS5" s="88"/>
      <c r="SXT5" s="88"/>
      <c r="SXU5" s="88"/>
      <c r="SXV5" s="88"/>
      <c r="SXW5" s="88"/>
      <c r="SXX5" s="88"/>
      <c r="SXY5" s="88"/>
      <c r="SXZ5" s="88"/>
      <c r="SYA5" s="88"/>
      <c r="SYB5" s="88"/>
      <c r="SYC5" s="88"/>
      <c r="SYD5" s="88"/>
      <c r="SYE5" s="88"/>
      <c r="SYF5" s="88"/>
      <c r="SYG5" s="88"/>
      <c r="SYH5" s="88"/>
      <c r="SYI5" s="88"/>
      <c r="SYJ5" s="88"/>
      <c r="SYK5" s="88"/>
      <c r="SYL5" s="88"/>
      <c r="SYM5" s="88"/>
      <c r="SYN5" s="88"/>
      <c r="SYO5" s="88"/>
      <c r="SYP5" s="88"/>
      <c r="SYQ5" s="88"/>
      <c r="SYR5" s="88"/>
      <c r="SYS5" s="88"/>
      <c r="SYT5" s="88"/>
      <c r="SYU5" s="88"/>
      <c r="SYV5" s="88"/>
      <c r="SYW5" s="88"/>
      <c r="SYX5" s="88"/>
      <c r="SYY5" s="88"/>
      <c r="SYZ5" s="88"/>
      <c r="SZA5" s="88"/>
      <c r="SZB5" s="88"/>
      <c r="SZC5" s="88"/>
      <c r="SZD5" s="88"/>
      <c r="SZE5" s="88"/>
      <c r="SZF5" s="88"/>
      <c r="SZG5" s="88"/>
      <c r="SZH5" s="88"/>
      <c r="SZI5" s="88"/>
      <c r="SZJ5" s="88"/>
      <c r="SZK5" s="88"/>
      <c r="SZL5" s="88"/>
      <c r="SZM5" s="88"/>
      <c r="SZN5" s="88"/>
      <c r="SZO5" s="88"/>
      <c r="SZP5" s="88"/>
      <c r="SZQ5" s="88"/>
      <c r="SZR5" s="88"/>
      <c r="SZS5" s="88"/>
      <c r="SZT5" s="88"/>
      <c r="SZU5" s="88"/>
      <c r="SZV5" s="88"/>
      <c r="SZW5" s="88"/>
      <c r="SZX5" s="88"/>
      <c r="SZY5" s="88"/>
      <c r="SZZ5" s="88"/>
      <c r="TAA5" s="88"/>
      <c r="TAB5" s="88"/>
      <c r="TAC5" s="88"/>
      <c r="TAD5" s="88"/>
      <c r="TAE5" s="88"/>
      <c r="TAF5" s="88"/>
      <c r="TAG5" s="88"/>
      <c r="TAH5" s="88"/>
      <c r="TAI5" s="88"/>
      <c r="TAJ5" s="88"/>
      <c r="TAK5" s="88"/>
      <c r="TAL5" s="88"/>
      <c r="TAM5" s="88"/>
      <c r="TAN5" s="88"/>
      <c r="TAO5" s="88"/>
      <c r="TAP5" s="88"/>
      <c r="TAQ5" s="88"/>
      <c r="TAR5" s="88"/>
      <c r="TAS5" s="88"/>
      <c r="TAT5" s="88"/>
      <c r="TAU5" s="88"/>
      <c r="TAV5" s="88"/>
      <c r="TAW5" s="88"/>
      <c r="TAX5" s="88"/>
      <c r="TAY5" s="88"/>
      <c r="TAZ5" s="88"/>
      <c r="TBA5" s="88"/>
      <c r="TBB5" s="88"/>
      <c r="TBC5" s="88"/>
      <c r="TBD5" s="88"/>
      <c r="TBE5" s="88"/>
      <c r="TBF5" s="88"/>
      <c r="TBG5" s="88"/>
      <c r="TBH5" s="88"/>
      <c r="TBI5" s="88"/>
      <c r="TBJ5" s="88"/>
      <c r="TBK5" s="88"/>
      <c r="TBL5" s="88"/>
      <c r="TBM5" s="88"/>
      <c r="TBN5" s="88"/>
      <c r="TBO5" s="88"/>
      <c r="TBP5" s="88"/>
      <c r="TBQ5" s="88"/>
      <c r="TBR5" s="88"/>
      <c r="TBS5" s="88"/>
      <c r="TBT5" s="88"/>
      <c r="TBU5" s="88"/>
      <c r="TBV5" s="88"/>
      <c r="TBW5" s="88"/>
      <c r="TBX5" s="88"/>
      <c r="TBY5" s="88"/>
      <c r="TBZ5" s="88"/>
      <c r="TCA5" s="88"/>
      <c r="TCB5" s="88"/>
      <c r="TCC5" s="88"/>
      <c r="TCD5" s="88"/>
      <c r="TCE5" s="88"/>
      <c r="TCF5" s="88"/>
      <c r="TCG5" s="88"/>
      <c r="TCH5" s="88"/>
      <c r="TCI5" s="88"/>
      <c r="TCJ5" s="88"/>
      <c r="TCK5" s="88"/>
      <c r="TCL5" s="88"/>
      <c r="TCM5" s="88"/>
      <c r="TCN5" s="88"/>
      <c r="TCO5" s="88"/>
      <c r="TCP5" s="88"/>
      <c r="TCQ5" s="88"/>
      <c r="TCR5" s="88"/>
      <c r="TCS5" s="88"/>
      <c r="TCT5" s="88"/>
      <c r="TCU5" s="88"/>
      <c r="TCV5" s="88"/>
      <c r="TCW5" s="88"/>
      <c r="TCX5" s="88"/>
      <c r="TCY5" s="88"/>
      <c r="TCZ5" s="88"/>
      <c r="TDA5" s="88"/>
      <c r="TDB5" s="88"/>
      <c r="TDC5" s="88"/>
      <c r="TDD5" s="88"/>
      <c r="TDE5" s="88"/>
      <c r="TDF5" s="88"/>
      <c r="TDG5" s="88"/>
      <c r="TDH5" s="88"/>
      <c r="TDI5" s="88"/>
      <c r="TDJ5" s="88"/>
      <c r="TDK5" s="88"/>
      <c r="TDL5" s="88"/>
      <c r="TDM5" s="88"/>
      <c r="TDN5" s="88"/>
      <c r="TDO5" s="88"/>
      <c r="TDP5" s="88"/>
      <c r="TDQ5" s="88"/>
      <c r="TDR5" s="88"/>
      <c r="TDS5" s="88"/>
      <c r="TDT5" s="88"/>
      <c r="TDU5" s="88"/>
      <c r="TDV5" s="88"/>
      <c r="TDW5" s="88"/>
      <c r="TDX5" s="88"/>
      <c r="TDY5" s="88"/>
      <c r="TDZ5" s="88"/>
      <c r="TEA5" s="88"/>
      <c r="TEB5" s="88"/>
      <c r="TEC5" s="88"/>
      <c r="TED5" s="88"/>
      <c r="TEE5" s="88"/>
      <c r="TEF5" s="88"/>
      <c r="TEG5" s="88"/>
      <c r="TEH5" s="88"/>
      <c r="TEI5" s="88"/>
      <c r="TEJ5" s="88"/>
      <c r="TEK5" s="88"/>
      <c r="TEL5" s="88"/>
      <c r="TEM5" s="88"/>
      <c r="TEN5" s="88"/>
      <c r="TEO5" s="88"/>
      <c r="TEP5" s="88"/>
      <c r="TEQ5" s="88"/>
      <c r="TER5" s="88"/>
      <c r="TES5" s="88"/>
      <c r="TET5" s="88"/>
      <c r="TEU5" s="88"/>
      <c r="TEV5" s="88"/>
      <c r="TEW5" s="88"/>
      <c r="TEX5" s="88"/>
      <c r="TEY5" s="88"/>
      <c r="TEZ5" s="88"/>
      <c r="TFA5" s="88"/>
      <c r="TFB5" s="88"/>
      <c r="TFC5" s="88"/>
      <c r="TFD5" s="88"/>
      <c r="TFE5" s="88"/>
      <c r="TFF5" s="88"/>
      <c r="TFG5" s="88"/>
      <c r="TFH5" s="88"/>
      <c r="TFI5" s="88"/>
      <c r="TFJ5" s="88"/>
      <c r="TFK5" s="88"/>
      <c r="TFL5" s="88"/>
      <c r="TFM5" s="88"/>
      <c r="TFN5" s="88"/>
      <c r="TFO5" s="88"/>
      <c r="TFP5" s="88"/>
      <c r="TFQ5" s="88"/>
      <c r="TFR5" s="88"/>
      <c r="TFS5" s="88"/>
      <c r="TFT5" s="88"/>
      <c r="TFU5" s="88"/>
      <c r="TFV5" s="88"/>
      <c r="TFW5" s="88"/>
      <c r="TFX5" s="88"/>
      <c r="TFY5" s="88"/>
      <c r="TFZ5" s="88"/>
      <c r="TGA5" s="88"/>
      <c r="TGB5" s="88"/>
      <c r="TGC5" s="88"/>
      <c r="TGD5" s="88"/>
      <c r="TGE5" s="88"/>
      <c r="TGF5" s="88"/>
      <c r="TGG5" s="88"/>
      <c r="TGH5" s="88"/>
      <c r="TGI5" s="88"/>
      <c r="TGJ5" s="88"/>
      <c r="TGK5" s="88"/>
      <c r="TGL5" s="88"/>
      <c r="TGM5" s="88"/>
      <c r="TGN5" s="88"/>
      <c r="TGO5" s="88"/>
      <c r="TGP5" s="88"/>
      <c r="TGQ5" s="88"/>
      <c r="TGR5" s="88"/>
      <c r="TGS5" s="88"/>
      <c r="TGT5" s="88"/>
      <c r="TGU5" s="88"/>
      <c r="TGV5" s="88"/>
      <c r="TGW5" s="88"/>
      <c r="TGX5" s="88"/>
      <c r="TGY5" s="88"/>
      <c r="TGZ5" s="88"/>
      <c r="THA5" s="88"/>
      <c r="THB5" s="88"/>
      <c r="THC5" s="88"/>
      <c r="THD5" s="88"/>
      <c r="THE5" s="88"/>
      <c r="THF5" s="88"/>
      <c r="THG5" s="88"/>
      <c r="THH5" s="88"/>
      <c r="THI5" s="88"/>
      <c r="THJ5" s="88"/>
      <c r="THK5" s="88"/>
      <c r="THL5" s="88"/>
      <c r="THM5" s="88"/>
      <c r="THN5" s="88"/>
      <c r="THO5" s="88"/>
      <c r="THP5" s="88"/>
      <c r="THQ5" s="88"/>
      <c r="THR5" s="88"/>
      <c r="THS5" s="88"/>
      <c r="THT5" s="88"/>
      <c r="THU5" s="88"/>
      <c r="THV5" s="88"/>
      <c r="THW5" s="88"/>
      <c r="THX5" s="88"/>
      <c r="THY5" s="88"/>
      <c r="THZ5" s="88"/>
      <c r="TIA5" s="88"/>
      <c r="TIB5" s="88"/>
      <c r="TIC5" s="88"/>
      <c r="TID5" s="88"/>
      <c r="TIE5" s="88"/>
      <c r="TIF5" s="88"/>
      <c r="TIG5" s="88"/>
      <c r="TIH5" s="88"/>
      <c r="TII5" s="88"/>
      <c r="TIJ5" s="88"/>
      <c r="TIK5" s="88"/>
      <c r="TIL5" s="88"/>
      <c r="TIM5" s="88"/>
      <c r="TIN5" s="88"/>
      <c r="TIO5" s="88"/>
      <c r="TIP5" s="88"/>
      <c r="TIQ5" s="88"/>
      <c r="TIR5" s="88"/>
      <c r="TIS5" s="88"/>
      <c r="TIT5" s="88"/>
      <c r="TIU5" s="88"/>
      <c r="TIV5" s="88"/>
      <c r="TIW5" s="88"/>
      <c r="TIX5" s="88"/>
      <c r="TIY5" s="88"/>
      <c r="TIZ5" s="88"/>
      <c r="TJA5" s="88"/>
      <c r="TJB5" s="88"/>
      <c r="TJC5" s="88"/>
      <c r="TJD5" s="88"/>
      <c r="TJE5" s="88"/>
      <c r="TJF5" s="88"/>
      <c r="TJG5" s="88"/>
      <c r="TJH5" s="88"/>
      <c r="TJI5" s="88"/>
      <c r="TJJ5" s="88"/>
      <c r="TJK5" s="88"/>
      <c r="TJL5" s="88"/>
      <c r="TJM5" s="88"/>
      <c r="TJN5" s="88"/>
      <c r="TJO5" s="88"/>
      <c r="TJP5" s="88"/>
      <c r="TJQ5" s="88"/>
      <c r="TJR5" s="88"/>
      <c r="TJS5" s="88"/>
      <c r="TJT5" s="88"/>
      <c r="TJU5" s="88"/>
      <c r="TJV5" s="88"/>
      <c r="TJW5" s="88"/>
      <c r="TJX5" s="88"/>
      <c r="TJY5" s="88"/>
      <c r="TJZ5" s="88"/>
      <c r="TKA5" s="88"/>
      <c r="TKB5" s="88"/>
      <c r="TKC5" s="88"/>
      <c r="TKD5" s="88"/>
      <c r="TKE5" s="88"/>
      <c r="TKF5" s="88"/>
      <c r="TKG5" s="88"/>
      <c r="TKH5" s="88"/>
      <c r="TKI5" s="88"/>
      <c r="TKJ5" s="88"/>
      <c r="TKK5" s="88"/>
      <c r="TKL5" s="88"/>
      <c r="TKM5" s="88"/>
      <c r="TKN5" s="88"/>
      <c r="TKO5" s="88"/>
      <c r="TKP5" s="88"/>
      <c r="TKQ5" s="88"/>
      <c r="TKR5" s="88"/>
      <c r="TKS5" s="88"/>
      <c r="TKT5" s="88"/>
      <c r="TKU5" s="88"/>
      <c r="TKV5" s="88"/>
      <c r="TKW5" s="88"/>
      <c r="TKX5" s="88"/>
      <c r="TKY5" s="88"/>
      <c r="TKZ5" s="88"/>
      <c r="TLA5" s="88"/>
      <c r="TLB5" s="88"/>
      <c r="TLC5" s="88"/>
      <c r="TLD5" s="88"/>
      <c r="TLE5" s="88"/>
      <c r="TLF5" s="88"/>
      <c r="TLG5" s="88"/>
      <c r="TLH5" s="88"/>
      <c r="TLI5" s="88"/>
      <c r="TLJ5" s="88"/>
      <c r="TLK5" s="88"/>
      <c r="TLL5" s="88"/>
      <c r="TLM5" s="88"/>
      <c r="TLN5" s="88"/>
      <c r="TLO5" s="88"/>
      <c r="TLP5" s="88"/>
      <c r="TLQ5" s="88"/>
      <c r="TLR5" s="88"/>
      <c r="TLS5" s="88"/>
      <c r="TLT5" s="88"/>
      <c r="TLU5" s="88"/>
      <c r="TLV5" s="88"/>
      <c r="TLW5" s="88"/>
      <c r="TLX5" s="88"/>
      <c r="TLY5" s="88"/>
      <c r="TLZ5" s="88"/>
      <c r="TMA5" s="88"/>
      <c r="TMB5" s="88"/>
      <c r="TMC5" s="88"/>
      <c r="TMD5" s="88"/>
      <c r="TME5" s="88"/>
      <c r="TMF5" s="88"/>
      <c r="TMG5" s="88"/>
      <c r="TMH5" s="88"/>
      <c r="TMI5" s="88"/>
      <c r="TMJ5" s="88"/>
      <c r="TMK5" s="88"/>
      <c r="TML5" s="88"/>
      <c r="TMM5" s="88"/>
      <c r="TMN5" s="88"/>
      <c r="TMO5" s="88"/>
      <c r="TMP5" s="88"/>
      <c r="TMQ5" s="88"/>
      <c r="TMR5" s="88"/>
      <c r="TMS5" s="88"/>
      <c r="TMT5" s="88"/>
      <c r="TMU5" s="88"/>
      <c r="TMV5" s="88"/>
      <c r="TMW5" s="88"/>
      <c r="TMX5" s="88"/>
      <c r="TMY5" s="88"/>
      <c r="TMZ5" s="88"/>
      <c r="TNA5" s="88"/>
      <c r="TNB5" s="88"/>
      <c r="TNC5" s="88"/>
      <c r="TND5" s="88"/>
      <c r="TNE5" s="88"/>
      <c r="TNF5" s="88"/>
      <c r="TNG5" s="88"/>
      <c r="TNH5" s="88"/>
      <c r="TNI5" s="88"/>
      <c r="TNJ5" s="88"/>
      <c r="TNK5" s="88"/>
      <c r="TNL5" s="88"/>
      <c r="TNM5" s="88"/>
      <c r="TNN5" s="88"/>
      <c r="TNO5" s="88"/>
      <c r="TNP5" s="88"/>
      <c r="TNQ5" s="88"/>
      <c r="TNR5" s="88"/>
      <c r="TNS5" s="88"/>
      <c r="TNT5" s="88"/>
      <c r="TNU5" s="88"/>
      <c r="TNV5" s="88"/>
      <c r="TNW5" s="88"/>
      <c r="TNX5" s="88"/>
      <c r="TNY5" s="88"/>
      <c r="TNZ5" s="88"/>
      <c r="TOA5" s="88"/>
      <c r="TOB5" s="88"/>
      <c r="TOC5" s="88"/>
      <c r="TOD5" s="88"/>
      <c r="TOE5" s="88"/>
      <c r="TOF5" s="88"/>
      <c r="TOG5" s="88"/>
      <c r="TOH5" s="88"/>
      <c r="TOI5" s="88"/>
      <c r="TOJ5" s="88"/>
      <c r="TOK5" s="88"/>
      <c r="TOL5" s="88"/>
      <c r="TOM5" s="88"/>
      <c r="TON5" s="88"/>
      <c r="TOO5" s="88"/>
      <c r="TOP5" s="88"/>
      <c r="TOQ5" s="88"/>
      <c r="TOR5" s="88"/>
      <c r="TOS5" s="88"/>
      <c r="TOT5" s="88"/>
      <c r="TOU5" s="88"/>
      <c r="TOV5" s="88"/>
      <c r="TOW5" s="88"/>
      <c r="TOX5" s="88"/>
      <c r="TOY5" s="88"/>
      <c r="TOZ5" s="88"/>
      <c r="TPA5" s="88"/>
      <c r="TPB5" s="88"/>
      <c r="TPC5" s="88"/>
      <c r="TPD5" s="88"/>
      <c r="TPE5" s="88"/>
      <c r="TPF5" s="88"/>
      <c r="TPG5" s="88"/>
      <c r="TPH5" s="88"/>
      <c r="TPI5" s="88"/>
      <c r="TPJ5" s="88"/>
      <c r="TPK5" s="88"/>
      <c r="TPL5" s="88"/>
      <c r="TPM5" s="88"/>
      <c r="TPN5" s="88"/>
      <c r="TPO5" s="88"/>
      <c r="TPP5" s="88"/>
      <c r="TPQ5" s="88"/>
      <c r="TPR5" s="88"/>
      <c r="TPS5" s="88"/>
      <c r="TPT5" s="88"/>
      <c r="TPU5" s="88"/>
      <c r="TPV5" s="88"/>
      <c r="TPW5" s="88"/>
      <c r="TPX5" s="88"/>
      <c r="TPY5" s="88"/>
      <c r="TPZ5" s="88"/>
      <c r="TQA5" s="88"/>
      <c r="TQB5" s="88"/>
      <c r="TQC5" s="88"/>
      <c r="TQD5" s="88"/>
      <c r="TQE5" s="88"/>
      <c r="TQF5" s="88"/>
      <c r="TQG5" s="88"/>
      <c r="TQH5" s="88"/>
      <c r="TQI5" s="88"/>
      <c r="TQJ5" s="88"/>
      <c r="TQK5" s="88"/>
      <c r="TQL5" s="88"/>
      <c r="TQM5" s="88"/>
      <c r="TQN5" s="88"/>
      <c r="TQO5" s="88"/>
      <c r="TQP5" s="88"/>
      <c r="TQQ5" s="88"/>
      <c r="TQR5" s="88"/>
      <c r="TQS5" s="88"/>
      <c r="TQT5" s="88"/>
      <c r="TQU5" s="88"/>
      <c r="TQV5" s="88"/>
      <c r="TQW5" s="88"/>
      <c r="TQX5" s="88"/>
      <c r="TQY5" s="88"/>
      <c r="TQZ5" s="88"/>
      <c r="TRA5" s="88"/>
      <c r="TRB5" s="88"/>
      <c r="TRC5" s="88"/>
      <c r="TRD5" s="88"/>
      <c r="TRE5" s="88"/>
      <c r="TRF5" s="88"/>
      <c r="TRG5" s="88"/>
      <c r="TRH5" s="88"/>
      <c r="TRI5" s="88"/>
      <c r="TRJ5" s="88"/>
      <c r="TRK5" s="88"/>
      <c r="TRL5" s="88"/>
      <c r="TRM5" s="88"/>
      <c r="TRN5" s="88"/>
      <c r="TRO5" s="88"/>
      <c r="TRP5" s="88"/>
      <c r="TRQ5" s="88"/>
      <c r="TRR5" s="88"/>
      <c r="TRS5" s="88"/>
      <c r="TRT5" s="88"/>
      <c r="TRU5" s="88"/>
      <c r="TRV5" s="88"/>
      <c r="TRW5" s="88"/>
      <c r="TRX5" s="88"/>
      <c r="TRY5" s="88"/>
      <c r="TRZ5" s="88"/>
      <c r="TSA5" s="88"/>
      <c r="TSB5" s="88"/>
      <c r="TSC5" s="88"/>
      <c r="TSD5" s="88"/>
      <c r="TSE5" s="88"/>
      <c r="TSF5" s="88"/>
      <c r="TSG5" s="88"/>
      <c r="TSH5" s="88"/>
      <c r="TSI5" s="88"/>
      <c r="TSJ5" s="88"/>
      <c r="TSK5" s="88"/>
      <c r="TSL5" s="88"/>
      <c r="TSM5" s="88"/>
      <c r="TSN5" s="88"/>
      <c r="TSO5" s="88"/>
      <c r="TSP5" s="88"/>
      <c r="TSQ5" s="88"/>
      <c r="TSR5" s="88"/>
      <c r="TSS5" s="88"/>
      <c r="TST5" s="88"/>
      <c r="TSU5" s="88"/>
      <c r="TSV5" s="88"/>
      <c r="TSW5" s="88"/>
      <c r="TSX5" s="88"/>
      <c r="TSY5" s="88"/>
      <c r="TSZ5" s="88"/>
      <c r="TTA5" s="88"/>
      <c r="TTB5" s="88"/>
      <c r="TTC5" s="88"/>
      <c r="TTD5" s="88"/>
      <c r="TTE5" s="88"/>
      <c r="TTF5" s="88"/>
      <c r="TTG5" s="88"/>
      <c r="TTH5" s="88"/>
      <c r="TTI5" s="88"/>
      <c r="TTJ5" s="88"/>
      <c r="TTK5" s="88"/>
      <c r="TTL5" s="88"/>
      <c r="TTM5" s="88"/>
      <c r="TTN5" s="88"/>
      <c r="TTO5" s="88"/>
      <c r="TTP5" s="88"/>
      <c r="TTQ5" s="88"/>
      <c r="TTR5" s="88"/>
      <c r="TTS5" s="88"/>
      <c r="TTT5" s="88"/>
      <c r="TTU5" s="88"/>
      <c r="TTV5" s="88"/>
      <c r="TTW5" s="88"/>
      <c r="TTX5" s="88"/>
      <c r="TTY5" s="88"/>
      <c r="TTZ5" s="88"/>
      <c r="TUA5" s="88"/>
      <c r="TUB5" s="88"/>
      <c r="TUC5" s="88"/>
      <c r="TUD5" s="88"/>
      <c r="TUE5" s="88"/>
      <c r="TUF5" s="88"/>
      <c r="TUG5" s="88"/>
      <c r="TUH5" s="88"/>
      <c r="TUI5" s="88"/>
      <c r="TUJ5" s="88"/>
      <c r="TUK5" s="88"/>
      <c r="TUL5" s="88"/>
      <c r="TUM5" s="88"/>
      <c r="TUN5" s="88"/>
      <c r="TUO5" s="88"/>
      <c r="TUP5" s="88"/>
      <c r="TUQ5" s="88"/>
      <c r="TUR5" s="88"/>
      <c r="TUS5" s="88"/>
      <c r="TUT5" s="88"/>
      <c r="TUU5" s="88"/>
      <c r="TUV5" s="88"/>
      <c r="TUW5" s="88"/>
      <c r="TUX5" s="88"/>
      <c r="TUY5" s="88"/>
      <c r="TUZ5" s="88"/>
      <c r="TVA5" s="88"/>
      <c r="TVB5" s="88"/>
      <c r="TVC5" s="88"/>
      <c r="TVD5" s="88"/>
      <c r="TVE5" s="88"/>
      <c r="TVF5" s="88"/>
      <c r="TVG5" s="88"/>
      <c r="TVH5" s="88"/>
      <c r="TVI5" s="88"/>
      <c r="TVJ5" s="88"/>
      <c r="TVK5" s="88"/>
      <c r="TVL5" s="88"/>
      <c r="TVM5" s="88"/>
      <c r="TVN5" s="88"/>
      <c r="TVO5" s="88"/>
      <c r="TVP5" s="88"/>
      <c r="TVQ5" s="88"/>
      <c r="TVR5" s="88"/>
      <c r="TVS5" s="88"/>
      <c r="TVT5" s="88"/>
      <c r="TVU5" s="88"/>
      <c r="TVV5" s="88"/>
      <c r="TVW5" s="88"/>
      <c r="TVX5" s="88"/>
      <c r="TVY5" s="88"/>
      <c r="TVZ5" s="88"/>
      <c r="TWA5" s="88"/>
      <c r="TWB5" s="88"/>
      <c r="TWC5" s="88"/>
      <c r="TWD5" s="88"/>
      <c r="TWE5" s="88"/>
      <c r="TWF5" s="88"/>
      <c r="TWG5" s="88"/>
      <c r="TWH5" s="88"/>
      <c r="TWI5" s="88"/>
      <c r="TWJ5" s="88"/>
      <c r="TWK5" s="88"/>
      <c r="TWL5" s="88"/>
      <c r="TWM5" s="88"/>
      <c r="TWN5" s="88"/>
      <c r="TWO5" s="88"/>
      <c r="TWP5" s="88"/>
      <c r="TWQ5" s="88"/>
      <c r="TWR5" s="88"/>
      <c r="TWS5" s="88"/>
      <c r="TWT5" s="88"/>
      <c r="TWU5" s="88"/>
      <c r="TWV5" s="88"/>
      <c r="TWW5" s="88"/>
      <c r="TWX5" s="88"/>
      <c r="TWY5" s="88"/>
      <c r="TWZ5" s="88"/>
      <c r="TXA5" s="88"/>
      <c r="TXB5" s="88"/>
      <c r="TXC5" s="88"/>
      <c r="TXD5" s="88"/>
      <c r="TXE5" s="88"/>
      <c r="TXF5" s="88"/>
      <c r="TXG5" s="88"/>
      <c r="TXH5" s="88"/>
      <c r="TXI5" s="88"/>
      <c r="TXJ5" s="88"/>
      <c r="TXK5" s="88"/>
      <c r="TXL5" s="88"/>
      <c r="TXM5" s="88"/>
      <c r="TXN5" s="88"/>
      <c r="TXO5" s="88"/>
      <c r="TXP5" s="88"/>
      <c r="TXQ5" s="88"/>
      <c r="TXR5" s="88"/>
      <c r="TXS5" s="88"/>
      <c r="TXT5" s="88"/>
      <c r="TXU5" s="88"/>
      <c r="TXV5" s="88"/>
      <c r="TXW5" s="88"/>
      <c r="TXX5" s="88"/>
      <c r="TXY5" s="88"/>
      <c r="TXZ5" s="88"/>
      <c r="TYA5" s="88"/>
      <c r="TYB5" s="88"/>
      <c r="TYC5" s="88"/>
      <c r="TYD5" s="88"/>
      <c r="TYE5" s="88"/>
      <c r="TYF5" s="88"/>
      <c r="TYG5" s="88"/>
      <c r="TYH5" s="88"/>
      <c r="TYI5" s="88"/>
      <c r="TYJ5" s="88"/>
      <c r="TYK5" s="88"/>
      <c r="TYL5" s="88"/>
      <c r="TYM5" s="88"/>
      <c r="TYN5" s="88"/>
      <c r="TYO5" s="88"/>
      <c r="TYP5" s="88"/>
      <c r="TYQ5" s="88"/>
      <c r="TYR5" s="88"/>
      <c r="TYS5" s="88"/>
      <c r="TYT5" s="88"/>
      <c r="TYU5" s="88"/>
      <c r="TYV5" s="88"/>
      <c r="TYW5" s="88"/>
      <c r="TYX5" s="88"/>
      <c r="TYY5" s="88"/>
      <c r="TYZ5" s="88"/>
      <c r="TZA5" s="88"/>
      <c r="TZB5" s="88"/>
      <c r="TZC5" s="88"/>
      <c r="TZD5" s="88"/>
      <c r="TZE5" s="88"/>
      <c r="TZF5" s="88"/>
      <c r="TZG5" s="88"/>
      <c r="TZH5" s="88"/>
      <c r="TZI5" s="88"/>
      <c r="TZJ5" s="88"/>
      <c r="TZK5" s="88"/>
      <c r="TZL5" s="88"/>
      <c r="TZM5" s="88"/>
      <c r="TZN5" s="88"/>
      <c r="TZO5" s="88"/>
      <c r="TZP5" s="88"/>
      <c r="TZQ5" s="88"/>
      <c r="TZR5" s="88"/>
      <c r="TZS5" s="88"/>
      <c r="TZT5" s="88"/>
      <c r="TZU5" s="88"/>
      <c r="TZV5" s="88"/>
      <c r="TZW5" s="88"/>
      <c r="TZX5" s="88"/>
      <c r="TZY5" s="88"/>
      <c r="TZZ5" s="88"/>
      <c r="UAA5" s="88"/>
      <c r="UAB5" s="88"/>
      <c r="UAC5" s="88"/>
      <c r="UAD5" s="88"/>
      <c r="UAE5" s="88"/>
      <c r="UAF5" s="88"/>
      <c r="UAG5" s="88"/>
      <c r="UAH5" s="88"/>
      <c r="UAI5" s="88"/>
      <c r="UAJ5" s="88"/>
      <c r="UAK5" s="88"/>
      <c r="UAL5" s="88"/>
      <c r="UAM5" s="88"/>
      <c r="UAN5" s="88"/>
      <c r="UAO5" s="88"/>
      <c r="UAP5" s="88"/>
      <c r="UAQ5" s="88"/>
      <c r="UAR5" s="88"/>
      <c r="UAS5" s="88"/>
      <c r="UAT5" s="88"/>
      <c r="UAU5" s="88"/>
      <c r="UAV5" s="88"/>
      <c r="UAW5" s="88"/>
      <c r="UAX5" s="88"/>
      <c r="UAY5" s="88"/>
      <c r="UAZ5" s="88"/>
      <c r="UBA5" s="88"/>
      <c r="UBB5" s="88"/>
      <c r="UBC5" s="88"/>
      <c r="UBD5" s="88"/>
      <c r="UBE5" s="88"/>
      <c r="UBF5" s="88"/>
      <c r="UBG5" s="88"/>
      <c r="UBH5" s="88"/>
      <c r="UBI5" s="88"/>
      <c r="UBJ5" s="88"/>
      <c r="UBK5" s="88"/>
      <c r="UBL5" s="88"/>
      <c r="UBM5" s="88"/>
      <c r="UBN5" s="88"/>
      <c r="UBO5" s="88"/>
      <c r="UBP5" s="88"/>
      <c r="UBQ5" s="88"/>
      <c r="UBR5" s="88"/>
      <c r="UBS5" s="88"/>
      <c r="UBT5" s="88"/>
      <c r="UBU5" s="88"/>
      <c r="UBV5" s="88"/>
      <c r="UBW5" s="88"/>
      <c r="UBX5" s="88"/>
      <c r="UBY5" s="88"/>
      <c r="UBZ5" s="88"/>
      <c r="UCA5" s="88"/>
      <c r="UCB5" s="88"/>
      <c r="UCC5" s="88"/>
      <c r="UCD5" s="88"/>
      <c r="UCE5" s="88"/>
      <c r="UCF5" s="88"/>
      <c r="UCG5" s="88"/>
      <c r="UCH5" s="88"/>
      <c r="UCI5" s="88"/>
      <c r="UCJ5" s="88"/>
      <c r="UCK5" s="88"/>
      <c r="UCL5" s="88"/>
      <c r="UCM5" s="88"/>
      <c r="UCN5" s="88"/>
      <c r="UCO5" s="88"/>
      <c r="UCP5" s="88"/>
      <c r="UCQ5" s="88"/>
      <c r="UCR5" s="88"/>
      <c r="UCS5" s="88"/>
      <c r="UCT5" s="88"/>
      <c r="UCU5" s="88"/>
      <c r="UCV5" s="88"/>
      <c r="UCW5" s="88"/>
      <c r="UCX5" s="88"/>
      <c r="UCY5" s="88"/>
      <c r="UCZ5" s="88"/>
      <c r="UDA5" s="88"/>
      <c r="UDB5" s="88"/>
      <c r="UDC5" s="88"/>
      <c r="UDD5" s="88"/>
      <c r="UDE5" s="88"/>
      <c r="UDF5" s="88"/>
      <c r="UDG5" s="88"/>
      <c r="UDH5" s="88"/>
      <c r="UDI5" s="88"/>
      <c r="UDJ5" s="88"/>
      <c r="UDK5" s="88"/>
      <c r="UDL5" s="88"/>
      <c r="UDM5" s="88"/>
      <c r="UDN5" s="88"/>
      <c r="UDO5" s="88"/>
      <c r="UDP5" s="88"/>
      <c r="UDQ5" s="88"/>
      <c r="UDR5" s="88"/>
      <c r="UDS5" s="88"/>
      <c r="UDT5" s="88"/>
      <c r="UDU5" s="88"/>
      <c r="UDV5" s="88"/>
      <c r="UDW5" s="88"/>
      <c r="UDX5" s="88"/>
      <c r="UDY5" s="88"/>
      <c r="UDZ5" s="88"/>
      <c r="UEA5" s="88"/>
      <c r="UEB5" s="88"/>
      <c r="UEC5" s="88"/>
      <c r="UED5" s="88"/>
      <c r="UEE5" s="88"/>
      <c r="UEF5" s="88"/>
      <c r="UEG5" s="88"/>
      <c r="UEH5" s="88"/>
      <c r="UEI5" s="88"/>
      <c r="UEJ5" s="88"/>
      <c r="UEK5" s="88"/>
      <c r="UEL5" s="88"/>
      <c r="UEM5" s="88"/>
      <c r="UEN5" s="88"/>
      <c r="UEO5" s="88"/>
      <c r="UEP5" s="88"/>
      <c r="UEQ5" s="88"/>
      <c r="UER5" s="88"/>
      <c r="UES5" s="88"/>
      <c r="UET5" s="88"/>
      <c r="UEU5" s="88"/>
      <c r="UEV5" s="88"/>
      <c r="UEW5" s="88"/>
      <c r="UEX5" s="88"/>
      <c r="UEY5" s="88"/>
      <c r="UEZ5" s="88"/>
      <c r="UFA5" s="88"/>
      <c r="UFB5" s="88"/>
      <c r="UFC5" s="88"/>
      <c r="UFD5" s="88"/>
      <c r="UFE5" s="88"/>
      <c r="UFF5" s="88"/>
      <c r="UFG5" s="88"/>
      <c r="UFH5" s="88"/>
      <c r="UFI5" s="88"/>
      <c r="UFJ5" s="88"/>
      <c r="UFK5" s="88"/>
      <c r="UFL5" s="88"/>
      <c r="UFM5" s="88"/>
      <c r="UFN5" s="88"/>
      <c r="UFO5" s="88"/>
      <c r="UFP5" s="88"/>
      <c r="UFQ5" s="88"/>
      <c r="UFR5" s="88"/>
      <c r="UFS5" s="88"/>
      <c r="UFT5" s="88"/>
      <c r="UFU5" s="88"/>
      <c r="UFV5" s="88"/>
      <c r="UFW5" s="88"/>
      <c r="UFX5" s="88"/>
      <c r="UFY5" s="88"/>
      <c r="UFZ5" s="88"/>
      <c r="UGA5" s="88"/>
      <c r="UGB5" s="88"/>
      <c r="UGC5" s="88"/>
      <c r="UGD5" s="88"/>
      <c r="UGE5" s="88"/>
      <c r="UGF5" s="88"/>
      <c r="UGG5" s="88"/>
      <c r="UGH5" s="88"/>
      <c r="UGI5" s="88"/>
      <c r="UGJ5" s="88"/>
      <c r="UGK5" s="88"/>
      <c r="UGL5" s="88"/>
      <c r="UGM5" s="88"/>
      <c r="UGN5" s="88"/>
      <c r="UGO5" s="88"/>
      <c r="UGP5" s="88"/>
      <c r="UGQ5" s="88"/>
      <c r="UGR5" s="88"/>
      <c r="UGS5" s="88"/>
      <c r="UGT5" s="88"/>
      <c r="UGU5" s="88"/>
      <c r="UGV5" s="88"/>
      <c r="UGW5" s="88"/>
      <c r="UGX5" s="88"/>
      <c r="UGY5" s="88"/>
      <c r="UGZ5" s="88"/>
      <c r="UHA5" s="88"/>
      <c r="UHB5" s="88"/>
      <c r="UHC5" s="88"/>
      <c r="UHD5" s="88"/>
      <c r="UHE5" s="88"/>
      <c r="UHF5" s="88"/>
      <c r="UHG5" s="88"/>
      <c r="UHH5" s="88"/>
      <c r="UHI5" s="88"/>
      <c r="UHJ5" s="88"/>
      <c r="UHK5" s="88"/>
      <c r="UHL5" s="88"/>
      <c r="UHM5" s="88"/>
      <c r="UHN5" s="88"/>
      <c r="UHO5" s="88"/>
      <c r="UHP5" s="88"/>
      <c r="UHQ5" s="88"/>
      <c r="UHR5" s="88"/>
      <c r="UHS5" s="88"/>
      <c r="UHT5" s="88"/>
      <c r="UHU5" s="88"/>
      <c r="UHV5" s="88"/>
      <c r="UHW5" s="88"/>
      <c r="UHX5" s="88"/>
      <c r="UHY5" s="88"/>
      <c r="UHZ5" s="88"/>
      <c r="UIA5" s="88"/>
      <c r="UIB5" s="88"/>
      <c r="UIC5" s="88"/>
      <c r="UID5" s="88"/>
      <c r="UIE5" s="88"/>
      <c r="UIF5" s="88"/>
      <c r="UIG5" s="88"/>
      <c r="UIH5" s="88"/>
      <c r="UII5" s="88"/>
      <c r="UIJ5" s="88"/>
      <c r="UIK5" s="88"/>
      <c r="UIL5" s="88"/>
      <c r="UIM5" s="88"/>
      <c r="UIN5" s="88"/>
      <c r="UIO5" s="88"/>
      <c r="UIP5" s="88"/>
      <c r="UIQ5" s="88"/>
      <c r="UIR5" s="88"/>
      <c r="UIS5" s="88"/>
      <c r="UIT5" s="88"/>
      <c r="UIU5" s="88"/>
      <c r="UIV5" s="88"/>
      <c r="UIW5" s="88"/>
      <c r="UIX5" s="88"/>
      <c r="UIY5" s="88"/>
      <c r="UIZ5" s="88"/>
      <c r="UJA5" s="88"/>
      <c r="UJB5" s="88"/>
      <c r="UJC5" s="88"/>
      <c r="UJD5" s="88"/>
      <c r="UJE5" s="88"/>
      <c r="UJF5" s="88"/>
      <c r="UJG5" s="88"/>
      <c r="UJH5" s="88"/>
      <c r="UJI5" s="88"/>
      <c r="UJJ5" s="88"/>
      <c r="UJK5" s="88"/>
      <c r="UJL5" s="88"/>
      <c r="UJM5" s="88"/>
      <c r="UJN5" s="88"/>
      <c r="UJO5" s="88"/>
      <c r="UJP5" s="88"/>
      <c r="UJQ5" s="88"/>
      <c r="UJR5" s="88"/>
      <c r="UJS5" s="88"/>
      <c r="UJT5" s="88"/>
      <c r="UJU5" s="88"/>
      <c r="UJV5" s="88"/>
      <c r="UJW5" s="88"/>
      <c r="UJX5" s="88"/>
      <c r="UJY5" s="88"/>
      <c r="UJZ5" s="88"/>
      <c r="UKA5" s="88"/>
      <c r="UKB5" s="88"/>
      <c r="UKC5" s="88"/>
      <c r="UKD5" s="88"/>
      <c r="UKE5" s="88"/>
      <c r="UKF5" s="88"/>
      <c r="UKG5" s="88"/>
      <c r="UKH5" s="88"/>
      <c r="UKI5" s="88"/>
      <c r="UKJ5" s="88"/>
      <c r="UKK5" s="88"/>
      <c r="UKL5" s="88"/>
      <c r="UKM5" s="88"/>
      <c r="UKN5" s="88"/>
      <c r="UKO5" s="88"/>
      <c r="UKP5" s="88"/>
      <c r="UKQ5" s="88"/>
      <c r="UKR5" s="88"/>
      <c r="UKS5" s="88"/>
      <c r="UKT5" s="88"/>
      <c r="UKU5" s="88"/>
      <c r="UKV5" s="88"/>
      <c r="UKW5" s="88"/>
      <c r="UKX5" s="88"/>
      <c r="UKY5" s="88"/>
      <c r="UKZ5" s="88"/>
      <c r="ULA5" s="88"/>
      <c r="ULB5" s="88"/>
      <c r="ULC5" s="88"/>
      <c r="ULD5" s="88"/>
      <c r="ULE5" s="88"/>
      <c r="ULF5" s="88"/>
      <c r="ULG5" s="88"/>
      <c r="ULH5" s="88"/>
      <c r="ULI5" s="88"/>
      <c r="ULJ5" s="88"/>
      <c r="ULK5" s="88"/>
      <c r="ULL5" s="88"/>
      <c r="ULM5" s="88"/>
      <c r="ULN5" s="88"/>
      <c r="ULO5" s="88"/>
      <c r="ULP5" s="88"/>
      <c r="ULQ5" s="88"/>
      <c r="ULR5" s="88"/>
      <c r="ULS5" s="88"/>
      <c r="ULT5" s="88"/>
      <c r="ULU5" s="88"/>
      <c r="ULV5" s="88"/>
      <c r="ULW5" s="88"/>
      <c r="ULX5" s="88"/>
      <c r="ULY5" s="88"/>
      <c r="ULZ5" s="88"/>
      <c r="UMA5" s="88"/>
      <c r="UMB5" s="88"/>
      <c r="UMC5" s="88"/>
      <c r="UMD5" s="88"/>
      <c r="UME5" s="88"/>
      <c r="UMF5" s="88"/>
      <c r="UMG5" s="88"/>
      <c r="UMH5" s="88"/>
      <c r="UMI5" s="88"/>
      <c r="UMJ5" s="88"/>
      <c r="UMK5" s="88"/>
      <c r="UML5" s="88"/>
      <c r="UMM5" s="88"/>
      <c r="UMN5" s="88"/>
      <c r="UMO5" s="88"/>
      <c r="UMP5" s="88"/>
      <c r="UMQ5" s="88"/>
      <c r="UMR5" s="88"/>
      <c r="UMS5" s="88"/>
      <c r="UMT5" s="88"/>
      <c r="UMU5" s="88"/>
      <c r="UMV5" s="88"/>
      <c r="UMW5" s="88"/>
      <c r="UMX5" s="88"/>
      <c r="UMY5" s="88"/>
      <c r="UMZ5" s="88"/>
      <c r="UNA5" s="88"/>
      <c r="UNB5" s="88"/>
      <c r="UNC5" s="88"/>
      <c r="UND5" s="88"/>
      <c r="UNE5" s="88"/>
      <c r="UNF5" s="88"/>
      <c r="UNG5" s="88"/>
      <c r="UNH5" s="88"/>
      <c r="UNI5" s="88"/>
      <c r="UNJ5" s="88"/>
      <c r="UNK5" s="88"/>
      <c r="UNL5" s="88"/>
      <c r="UNM5" s="88"/>
      <c r="UNN5" s="88"/>
      <c r="UNO5" s="88"/>
      <c r="UNP5" s="88"/>
      <c r="UNQ5" s="88"/>
      <c r="UNR5" s="88"/>
      <c r="UNS5" s="88"/>
      <c r="UNT5" s="88"/>
      <c r="UNU5" s="88"/>
      <c r="UNV5" s="88"/>
      <c r="UNW5" s="88"/>
      <c r="UNX5" s="88"/>
      <c r="UNY5" s="88"/>
      <c r="UNZ5" s="88"/>
      <c r="UOA5" s="88"/>
      <c r="UOB5" s="88"/>
      <c r="UOC5" s="88"/>
      <c r="UOD5" s="88"/>
      <c r="UOE5" s="88"/>
      <c r="UOF5" s="88"/>
      <c r="UOG5" s="88"/>
      <c r="UOH5" s="88"/>
      <c r="UOI5" s="88"/>
      <c r="UOJ5" s="88"/>
      <c r="UOK5" s="88"/>
      <c r="UOL5" s="88"/>
      <c r="UOM5" s="88"/>
      <c r="UON5" s="88"/>
      <c r="UOO5" s="88"/>
      <c r="UOP5" s="88"/>
      <c r="UOQ5" s="88"/>
      <c r="UOR5" s="88"/>
      <c r="UOS5" s="88"/>
      <c r="UOT5" s="88"/>
      <c r="UOU5" s="88"/>
      <c r="UOV5" s="88"/>
      <c r="UOW5" s="88"/>
      <c r="UOX5" s="88"/>
      <c r="UOY5" s="88"/>
      <c r="UOZ5" s="88"/>
      <c r="UPA5" s="88"/>
      <c r="UPB5" s="88"/>
      <c r="UPC5" s="88"/>
      <c r="UPD5" s="88"/>
      <c r="UPE5" s="88"/>
      <c r="UPF5" s="88"/>
      <c r="UPG5" s="88"/>
      <c r="UPH5" s="88"/>
      <c r="UPI5" s="88"/>
      <c r="UPJ5" s="88"/>
      <c r="UPK5" s="88"/>
      <c r="UPL5" s="88"/>
      <c r="UPM5" s="88"/>
      <c r="UPN5" s="88"/>
      <c r="UPO5" s="88"/>
      <c r="UPP5" s="88"/>
      <c r="UPQ5" s="88"/>
      <c r="UPR5" s="88"/>
      <c r="UPS5" s="88"/>
      <c r="UPT5" s="88"/>
      <c r="UPU5" s="88"/>
      <c r="UPV5" s="88"/>
      <c r="UPW5" s="88"/>
      <c r="UPX5" s="88"/>
      <c r="UPY5" s="88"/>
      <c r="UPZ5" s="88"/>
      <c r="UQA5" s="88"/>
      <c r="UQB5" s="88"/>
      <c r="UQC5" s="88"/>
      <c r="UQD5" s="88"/>
      <c r="UQE5" s="88"/>
      <c r="UQF5" s="88"/>
      <c r="UQG5" s="88"/>
      <c r="UQH5" s="88"/>
      <c r="UQI5" s="88"/>
      <c r="UQJ5" s="88"/>
      <c r="UQK5" s="88"/>
      <c r="UQL5" s="88"/>
      <c r="UQM5" s="88"/>
      <c r="UQN5" s="88"/>
      <c r="UQO5" s="88"/>
      <c r="UQP5" s="88"/>
      <c r="UQQ5" s="88"/>
      <c r="UQR5" s="88"/>
      <c r="UQS5" s="88"/>
      <c r="UQT5" s="88"/>
      <c r="UQU5" s="88"/>
      <c r="UQV5" s="88"/>
      <c r="UQW5" s="88"/>
      <c r="UQX5" s="88"/>
      <c r="UQY5" s="88"/>
      <c r="UQZ5" s="88"/>
      <c r="URA5" s="88"/>
      <c r="URB5" s="88"/>
      <c r="URC5" s="88"/>
      <c r="URD5" s="88"/>
      <c r="URE5" s="88"/>
      <c r="URF5" s="88"/>
      <c r="URG5" s="88"/>
      <c r="URH5" s="88"/>
      <c r="URI5" s="88"/>
      <c r="URJ5" s="88"/>
      <c r="URK5" s="88"/>
      <c r="URL5" s="88"/>
      <c r="URM5" s="88"/>
      <c r="URN5" s="88"/>
      <c r="URO5" s="88"/>
      <c r="URP5" s="88"/>
      <c r="URQ5" s="88"/>
      <c r="URR5" s="88"/>
      <c r="URS5" s="88"/>
      <c r="URT5" s="88"/>
      <c r="URU5" s="88"/>
      <c r="URV5" s="88"/>
      <c r="URW5" s="88"/>
      <c r="URX5" s="88"/>
      <c r="URY5" s="88"/>
      <c r="URZ5" s="88"/>
      <c r="USA5" s="88"/>
      <c r="USB5" s="88"/>
      <c r="USC5" s="88"/>
      <c r="USD5" s="88"/>
      <c r="USE5" s="88"/>
      <c r="USF5" s="88"/>
      <c r="USG5" s="88"/>
      <c r="USH5" s="88"/>
      <c r="USI5" s="88"/>
      <c r="USJ5" s="88"/>
      <c r="USK5" s="88"/>
      <c r="USL5" s="88"/>
      <c r="USM5" s="88"/>
      <c r="USN5" s="88"/>
      <c r="USO5" s="88"/>
      <c r="USP5" s="88"/>
      <c r="USQ5" s="88"/>
      <c r="USR5" s="88"/>
      <c r="USS5" s="88"/>
      <c r="UST5" s="88"/>
      <c r="USU5" s="88"/>
      <c r="USV5" s="88"/>
      <c r="USW5" s="88"/>
      <c r="USX5" s="88"/>
      <c r="USY5" s="88"/>
      <c r="USZ5" s="88"/>
      <c r="UTA5" s="88"/>
      <c r="UTB5" s="88"/>
      <c r="UTC5" s="88"/>
      <c r="UTD5" s="88"/>
      <c r="UTE5" s="88"/>
      <c r="UTF5" s="88"/>
      <c r="UTG5" s="88"/>
      <c r="UTH5" s="88"/>
      <c r="UTI5" s="88"/>
      <c r="UTJ5" s="88"/>
      <c r="UTK5" s="88"/>
      <c r="UTL5" s="88"/>
      <c r="UTM5" s="88"/>
      <c r="UTN5" s="88"/>
      <c r="UTO5" s="88"/>
      <c r="UTP5" s="88"/>
      <c r="UTQ5" s="88"/>
      <c r="UTR5" s="88"/>
      <c r="UTS5" s="88"/>
      <c r="UTT5" s="88"/>
      <c r="UTU5" s="88"/>
      <c r="UTV5" s="88"/>
      <c r="UTW5" s="88"/>
      <c r="UTX5" s="88"/>
      <c r="UTY5" s="88"/>
      <c r="UTZ5" s="88"/>
      <c r="UUA5" s="88"/>
      <c r="UUB5" s="88"/>
      <c r="UUC5" s="88"/>
      <c r="UUD5" s="88"/>
      <c r="UUE5" s="88"/>
      <c r="UUF5" s="88"/>
      <c r="UUG5" s="88"/>
      <c r="UUH5" s="88"/>
      <c r="UUI5" s="88"/>
      <c r="UUJ5" s="88"/>
      <c r="UUK5" s="88"/>
      <c r="UUL5" s="88"/>
      <c r="UUM5" s="88"/>
      <c r="UUN5" s="88"/>
      <c r="UUO5" s="88"/>
      <c r="UUP5" s="88"/>
      <c r="UUQ5" s="88"/>
      <c r="UUR5" s="88"/>
      <c r="UUS5" s="88"/>
      <c r="UUT5" s="88"/>
      <c r="UUU5" s="88"/>
      <c r="UUV5" s="88"/>
      <c r="UUW5" s="88"/>
      <c r="UUX5" s="88"/>
      <c r="UUY5" s="88"/>
      <c r="UUZ5" s="88"/>
      <c r="UVA5" s="88"/>
      <c r="UVB5" s="88"/>
      <c r="UVC5" s="88"/>
      <c r="UVD5" s="88"/>
      <c r="UVE5" s="88"/>
      <c r="UVF5" s="88"/>
      <c r="UVG5" s="88"/>
      <c r="UVH5" s="88"/>
      <c r="UVI5" s="88"/>
      <c r="UVJ5" s="88"/>
      <c r="UVK5" s="88"/>
      <c r="UVL5" s="88"/>
      <c r="UVM5" s="88"/>
      <c r="UVN5" s="88"/>
      <c r="UVO5" s="88"/>
      <c r="UVP5" s="88"/>
      <c r="UVQ5" s="88"/>
      <c r="UVR5" s="88"/>
      <c r="UVS5" s="88"/>
      <c r="UVT5" s="88"/>
      <c r="UVU5" s="88"/>
      <c r="UVV5" s="88"/>
      <c r="UVW5" s="88"/>
      <c r="UVX5" s="88"/>
      <c r="UVY5" s="88"/>
      <c r="UVZ5" s="88"/>
      <c r="UWA5" s="88"/>
      <c r="UWB5" s="88"/>
      <c r="UWC5" s="88"/>
      <c r="UWD5" s="88"/>
      <c r="UWE5" s="88"/>
      <c r="UWF5" s="88"/>
      <c r="UWG5" s="88"/>
      <c r="UWH5" s="88"/>
      <c r="UWI5" s="88"/>
      <c r="UWJ5" s="88"/>
      <c r="UWK5" s="88"/>
      <c r="UWL5" s="88"/>
      <c r="UWM5" s="88"/>
      <c r="UWN5" s="88"/>
      <c r="UWO5" s="88"/>
      <c r="UWP5" s="88"/>
      <c r="UWQ5" s="88"/>
      <c r="UWR5" s="88"/>
      <c r="UWS5" s="88"/>
      <c r="UWT5" s="88"/>
      <c r="UWU5" s="88"/>
      <c r="UWV5" s="88"/>
      <c r="UWW5" s="88"/>
      <c r="UWX5" s="88"/>
      <c r="UWY5" s="88"/>
      <c r="UWZ5" s="88"/>
      <c r="UXA5" s="88"/>
      <c r="UXB5" s="88"/>
      <c r="UXC5" s="88"/>
      <c r="UXD5" s="88"/>
      <c r="UXE5" s="88"/>
      <c r="UXF5" s="88"/>
      <c r="UXG5" s="88"/>
      <c r="UXH5" s="88"/>
      <c r="UXI5" s="88"/>
      <c r="UXJ5" s="88"/>
      <c r="UXK5" s="88"/>
      <c r="UXL5" s="88"/>
      <c r="UXM5" s="88"/>
      <c r="UXN5" s="88"/>
      <c r="UXO5" s="88"/>
      <c r="UXP5" s="88"/>
      <c r="UXQ5" s="88"/>
      <c r="UXR5" s="88"/>
      <c r="UXS5" s="88"/>
      <c r="UXT5" s="88"/>
      <c r="UXU5" s="88"/>
      <c r="UXV5" s="88"/>
      <c r="UXW5" s="88"/>
      <c r="UXX5" s="88"/>
      <c r="UXY5" s="88"/>
      <c r="UXZ5" s="88"/>
      <c r="UYA5" s="88"/>
      <c r="UYB5" s="88"/>
      <c r="UYC5" s="88"/>
      <c r="UYD5" s="88"/>
      <c r="UYE5" s="88"/>
      <c r="UYF5" s="88"/>
      <c r="UYG5" s="88"/>
      <c r="UYH5" s="88"/>
      <c r="UYI5" s="88"/>
      <c r="UYJ5" s="88"/>
      <c r="UYK5" s="88"/>
      <c r="UYL5" s="88"/>
      <c r="UYM5" s="88"/>
      <c r="UYN5" s="88"/>
      <c r="UYO5" s="88"/>
      <c r="UYP5" s="88"/>
      <c r="UYQ5" s="88"/>
      <c r="UYR5" s="88"/>
      <c r="UYS5" s="88"/>
      <c r="UYT5" s="88"/>
      <c r="UYU5" s="88"/>
      <c r="UYV5" s="88"/>
      <c r="UYW5" s="88"/>
      <c r="UYX5" s="88"/>
      <c r="UYY5" s="88"/>
      <c r="UYZ5" s="88"/>
      <c r="UZA5" s="88"/>
      <c r="UZB5" s="88"/>
      <c r="UZC5" s="88"/>
      <c r="UZD5" s="88"/>
      <c r="UZE5" s="88"/>
      <c r="UZF5" s="88"/>
      <c r="UZG5" s="88"/>
      <c r="UZH5" s="88"/>
      <c r="UZI5" s="88"/>
      <c r="UZJ5" s="88"/>
      <c r="UZK5" s="88"/>
      <c r="UZL5" s="88"/>
      <c r="UZM5" s="88"/>
      <c r="UZN5" s="88"/>
      <c r="UZO5" s="88"/>
      <c r="UZP5" s="88"/>
      <c r="UZQ5" s="88"/>
      <c r="UZR5" s="88"/>
      <c r="UZS5" s="88"/>
      <c r="UZT5" s="88"/>
      <c r="UZU5" s="88"/>
      <c r="UZV5" s="88"/>
      <c r="UZW5" s="88"/>
      <c r="UZX5" s="88"/>
      <c r="UZY5" s="88"/>
      <c r="UZZ5" s="88"/>
      <c r="VAA5" s="88"/>
      <c r="VAB5" s="88"/>
      <c r="VAC5" s="88"/>
      <c r="VAD5" s="88"/>
      <c r="VAE5" s="88"/>
      <c r="VAF5" s="88"/>
      <c r="VAG5" s="88"/>
      <c r="VAH5" s="88"/>
      <c r="VAI5" s="88"/>
      <c r="VAJ5" s="88"/>
      <c r="VAK5" s="88"/>
      <c r="VAL5" s="88"/>
      <c r="VAM5" s="88"/>
      <c r="VAN5" s="88"/>
      <c r="VAO5" s="88"/>
      <c r="VAP5" s="88"/>
      <c r="VAQ5" s="88"/>
      <c r="VAR5" s="88"/>
      <c r="VAS5" s="88"/>
      <c r="VAT5" s="88"/>
      <c r="VAU5" s="88"/>
      <c r="VAV5" s="88"/>
      <c r="VAW5" s="88"/>
      <c r="VAX5" s="88"/>
      <c r="VAY5" s="88"/>
      <c r="VAZ5" s="88"/>
      <c r="VBA5" s="88"/>
      <c r="VBB5" s="88"/>
      <c r="VBC5" s="88"/>
      <c r="VBD5" s="88"/>
      <c r="VBE5" s="88"/>
      <c r="VBF5" s="88"/>
      <c r="VBG5" s="88"/>
      <c r="VBH5" s="88"/>
      <c r="VBI5" s="88"/>
      <c r="VBJ5" s="88"/>
      <c r="VBK5" s="88"/>
      <c r="VBL5" s="88"/>
      <c r="VBM5" s="88"/>
      <c r="VBN5" s="88"/>
      <c r="VBO5" s="88"/>
      <c r="VBP5" s="88"/>
      <c r="VBQ5" s="88"/>
      <c r="VBR5" s="88"/>
      <c r="VBS5" s="88"/>
      <c r="VBT5" s="88"/>
      <c r="VBU5" s="88"/>
      <c r="VBV5" s="88"/>
      <c r="VBW5" s="88"/>
      <c r="VBX5" s="88"/>
      <c r="VBY5" s="88"/>
      <c r="VBZ5" s="88"/>
      <c r="VCA5" s="88"/>
      <c r="VCB5" s="88"/>
      <c r="VCC5" s="88"/>
      <c r="VCD5" s="88"/>
      <c r="VCE5" s="88"/>
      <c r="VCF5" s="88"/>
      <c r="VCG5" s="88"/>
      <c r="VCH5" s="88"/>
      <c r="VCI5" s="88"/>
      <c r="VCJ5" s="88"/>
      <c r="VCK5" s="88"/>
      <c r="VCL5" s="88"/>
      <c r="VCM5" s="88"/>
      <c r="VCN5" s="88"/>
      <c r="VCO5" s="88"/>
      <c r="VCP5" s="88"/>
      <c r="VCQ5" s="88"/>
      <c r="VCR5" s="88"/>
      <c r="VCS5" s="88"/>
      <c r="VCT5" s="88"/>
      <c r="VCU5" s="88"/>
      <c r="VCV5" s="88"/>
      <c r="VCW5" s="88"/>
      <c r="VCX5" s="88"/>
      <c r="VCY5" s="88"/>
      <c r="VCZ5" s="88"/>
      <c r="VDA5" s="88"/>
      <c r="VDB5" s="88"/>
      <c r="VDC5" s="88"/>
      <c r="VDD5" s="88"/>
      <c r="VDE5" s="88"/>
      <c r="VDF5" s="88"/>
      <c r="VDG5" s="88"/>
      <c r="VDH5" s="88"/>
      <c r="VDI5" s="88"/>
      <c r="VDJ5" s="88"/>
      <c r="VDK5" s="88"/>
      <c r="VDL5" s="88"/>
      <c r="VDM5" s="88"/>
      <c r="VDN5" s="88"/>
      <c r="VDO5" s="88"/>
      <c r="VDP5" s="88"/>
      <c r="VDQ5" s="88"/>
      <c r="VDR5" s="88"/>
      <c r="VDS5" s="88"/>
      <c r="VDT5" s="88"/>
      <c r="VDU5" s="88"/>
      <c r="VDV5" s="88"/>
      <c r="VDW5" s="88"/>
      <c r="VDX5" s="88"/>
      <c r="VDY5" s="88"/>
      <c r="VDZ5" s="88"/>
      <c r="VEA5" s="88"/>
      <c r="VEB5" s="88"/>
      <c r="VEC5" s="88"/>
      <c r="VED5" s="88"/>
      <c r="VEE5" s="88"/>
      <c r="VEF5" s="88"/>
      <c r="VEG5" s="88"/>
      <c r="VEH5" s="88"/>
      <c r="VEI5" s="88"/>
      <c r="VEJ5" s="88"/>
      <c r="VEK5" s="88"/>
      <c r="VEL5" s="88"/>
      <c r="VEM5" s="88"/>
      <c r="VEN5" s="88"/>
      <c r="VEO5" s="88"/>
      <c r="VEP5" s="88"/>
      <c r="VEQ5" s="88"/>
      <c r="VER5" s="88"/>
      <c r="VES5" s="88"/>
      <c r="VET5" s="88"/>
      <c r="VEU5" s="88"/>
      <c r="VEV5" s="88"/>
      <c r="VEW5" s="88"/>
      <c r="VEX5" s="88"/>
      <c r="VEY5" s="88"/>
      <c r="VEZ5" s="88"/>
      <c r="VFA5" s="88"/>
      <c r="VFB5" s="88"/>
      <c r="VFC5" s="88"/>
      <c r="VFD5" s="88"/>
      <c r="VFE5" s="88"/>
      <c r="VFF5" s="88"/>
      <c r="VFG5" s="88"/>
      <c r="VFH5" s="88"/>
      <c r="VFI5" s="88"/>
      <c r="VFJ5" s="88"/>
      <c r="VFK5" s="88"/>
      <c r="VFL5" s="88"/>
      <c r="VFM5" s="88"/>
      <c r="VFN5" s="88"/>
      <c r="VFO5" s="88"/>
      <c r="VFP5" s="88"/>
      <c r="VFQ5" s="88"/>
      <c r="VFR5" s="88"/>
      <c r="VFS5" s="88"/>
      <c r="VFT5" s="88"/>
      <c r="VFU5" s="88"/>
      <c r="VFV5" s="88"/>
      <c r="VFW5" s="88"/>
      <c r="VFX5" s="88"/>
      <c r="VFY5" s="88"/>
      <c r="VFZ5" s="88"/>
      <c r="VGA5" s="88"/>
      <c r="VGB5" s="88"/>
      <c r="VGC5" s="88"/>
      <c r="VGD5" s="88"/>
      <c r="VGE5" s="88"/>
      <c r="VGF5" s="88"/>
      <c r="VGG5" s="88"/>
      <c r="VGH5" s="88"/>
      <c r="VGI5" s="88"/>
      <c r="VGJ5" s="88"/>
      <c r="VGK5" s="88"/>
      <c r="VGL5" s="88"/>
      <c r="VGM5" s="88"/>
      <c r="VGN5" s="88"/>
      <c r="VGO5" s="88"/>
      <c r="VGP5" s="88"/>
      <c r="VGQ5" s="88"/>
      <c r="VGR5" s="88"/>
      <c r="VGS5" s="88"/>
      <c r="VGT5" s="88"/>
      <c r="VGU5" s="88"/>
      <c r="VGV5" s="88"/>
      <c r="VGW5" s="88"/>
      <c r="VGX5" s="88"/>
      <c r="VGY5" s="88"/>
      <c r="VGZ5" s="88"/>
      <c r="VHA5" s="88"/>
      <c r="VHB5" s="88"/>
      <c r="VHC5" s="88"/>
      <c r="VHD5" s="88"/>
      <c r="VHE5" s="88"/>
      <c r="VHF5" s="88"/>
      <c r="VHG5" s="88"/>
      <c r="VHH5" s="88"/>
      <c r="VHI5" s="88"/>
      <c r="VHJ5" s="88"/>
      <c r="VHK5" s="88"/>
      <c r="VHL5" s="88"/>
      <c r="VHM5" s="88"/>
      <c r="VHN5" s="88"/>
      <c r="VHO5" s="88"/>
      <c r="VHP5" s="88"/>
      <c r="VHQ5" s="88"/>
      <c r="VHR5" s="88"/>
      <c r="VHS5" s="88"/>
      <c r="VHT5" s="88"/>
      <c r="VHU5" s="88"/>
      <c r="VHV5" s="88"/>
      <c r="VHW5" s="88"/>
      <c r="VHX5" s="88"/>
      <c r="VHY5" s="88"/>
      <c r="VHZ5" s="88"/>
      <c r="VIA5" s="88"/>
      <c r="VIB5" s="88"/>
      <c r="VIC5" s="88"/>
      <c r="VID5" s="88"/>
      <c r="VIE5" s="88"/>
      <c r="VIF5" s="88"/>
      <c r="VIG5" s="88"/>
      <c r="VIH5" s="88"/>
      <c r="VII5" s="88"/>
      <c r="VIJ5" s="88"/>
      <c r="VIK5" s="88"/>
      <c r="VIL5" s="88"/>
      <c r="VIM5" s="88"/>
      <c r="VIN5" s="88"/>
      <c r="VIO5" s="88"/>
      <c r="VIP5" s="88"/>
      <c r="VIQ5" s="88"/>
      <c r="VIR5" s="88"/>
      <c r="VIS5" s="88"/>
      <c r="VIT5" s="88"/>
      <c r="VIU5" s="88"/>
      <c r="VIV5" s="88"/>
      <c r="VIW5" s="88"/>
      <c r="VIX5" s="88"/>
      <c r="VIY5" s="88"/>
      <c r="VIZ5" s="88"/>
      <c r="VJA5" s="88"/>
      <c r="VJB5" s="88"/>
      <c r="VJC5" s="88"/>
      <c r="VJD5" s="88"/>
      <c r="VJE5" s="88"/>
      <c r="VJF5" s="88"/>
      <c r="VJG5" s="88"/>
      <c r="VJH5" s="88"/>
      <c r="VJI5" s="88"/>
      <c r="VJJ5" s="88"/>
      <c r="VJK5" s="88"/>
      <c r="VJL5" s="88"/>
      <c r="VJM5" s="88"/>
      <c r="VJN5" s="88"/>
      <c r="VJO5" s="88"/>
      <c r="VJP5" s="88"/>
      <c r="VJQ5" s="88"/>
      <c r="VJR5" s="88"/>
      <c r="VJS5" s="88"/>
      <c r="VJT5" s="88"/>
      <c r="VJU5" s="88"/>
      <c r="VJV5" s="88"/>
      <c r="VJW5" s="88"/>
      <c r="VJX5" s="88"/>
      <c r="VJY5" s="88"/>
      <c r="VJZ5" s="88"/>
      <c r="VKA5" s="88"/>
      <c r="VKB5" s="88"/>
      <c r="VKC5" s="88"/>
      <c r="VKD5" s="88"/>
      <c r="VKE5" s="88"/>
      <c r="VKF5" s="88"/>
      <c r="VKG5" s="88"/>
      <c r="VKH5" s="88"/>
      <c r="VKI5" s="88"/>
      <c r="VKJ5" s="88"/>
      <c r="VKK5" s="88"/>
      <c r="VKL5" s="88"/>
      <c r="VKM5" s="88"/>
      <c r="VKN5" s="88"/>
      <c r="VKO5" s="88"/>
      <c r="VKP5" s="88"/>
      <c r="VKQ5" s="88"/>
      <c r="VKR5" s="88"/>
      <c r="VKS5" s="88"/>
      <c r="VKT5" s="88"/>
      <c r="VKU5" s="88"/>
      <c r="VKV5" s="88"/>
      <c r="VKW5" s="88"/>
      <c r="VKX5" s="88"/>
      <c r="VKY5" s="88"/>
      <c r="VKZ5" s="88"/>
      <c r="VLA5" s="88"/>
      <c r="VLB5" s="88"/>
      <c r="VLC5" s="88"/>
      <c r="VLD5" s="88"/>
      <c r="VLE5" s="88"/>
      <c r="VLF5" s="88"/>
      <c r="VLG5" s="88"/>
      <c r="VLH5" s="88"/>
      <c r="VLI5" s="88"/>
      <c r="VLJ5" s="88"/>
      <c r="VLK5" s="88"/>
      <c r="VLL5" s="88"/>
      <c r="VLM5" s="88"/>
      <c r="VLN5" s="88"/>
      <c r="VLO5" s="88"/>
      <c r="VLP5" s="88"/>
      <c r="VLQ5" s="88"/>
      <c r="VLR5" s="88"/>
      <c r="VLS5" s="88"/>
      <c r="VLT5" s="88"/>
      <c r="VLU5" s="88"/>
      <c r="VLV5" s="88"/>
      <c r="VLW5" s="88"/>
      <c r="VLX5" s="88"/>
      <c r="VLY5" s="88"/>
      <c r="VLZ5" s="88"/>
      <c r="VMA5" s="88"/>
      <c r="VMB5" s="88"/>
      <c r="VMC5" s="88"/>
      <c r="VMD5" s="88"/>
      <c r="VME5" s="88"/>
      <c r="VMF5" s="88"/>
      <c r="VMG5" s="88"/>
      <c r="VMH5" s="88"/>
      <c r="VMI5" s="88"/>
      <c r="VMJ5" s="88"/>
      <c r="VMK5" s="88"/>
      <c r="VML5" s="88"/>
      <c r="VMM5" s="88"/>
      <c r="VMN5" s="88"/>
      <c r="VMO5" s="88"/>
      <c r="VMP5" s="88"/>
      <c r="VMQ5" s="88"/>
      <c r="VMR5" s="88"/>
      <c r="VMS5" s="88"/>
      <c r="VMT5" s="88"/>
      <c r="VMU5" s="88"/>
      <c r="VMV5" s="88"/>
      <c r="VMW5" s="88"/>
      <c r="VMX5" s="88"/>
      <c r="VMY5" s="88"/>
      <c r="VMZ5" s="88"/>
      <c r="VNA5" s="88"/>
      <c r="VNB5" s="88"/>
      <c r="VNC5" s="88"/>
      <c r="VND5" s="88"/>
      <c r="VNE5" s="88"/>
      <c r="VNF5" s="88"/>
      <c r="VNG5" s="88"/>
      <c r="VNH5" s="88"/>
      <c r="VNI5" s="88"/>
      <c r="VNJ5" s="88"/>
      <c r="VNK5" s="88"/>
      <c r="VNL5" s="88"/>
      <c r="VNM5" s="88"/>
      <c r="VNN5" s="88"/>
      <c r="VNO5" s="88"/>
      <c r="VNP5" s="88"/>
      <c r="VNQ5" s="88"/>
      <c r="VNR5" s="88"/>
      <c r="VNS5" s="88"/>
      <c r="VNT5" s="88"/>
      <c r="VNU5" s="88"/>
      <c r="VNV5" s="88"/>
      <c r="VNW5" s="88"/>
      <c r="VNX5" s="88"/>
      <c r="VNY5" s="88"/>
      <c r="VNZ5" s="88"/>
      <c r="VOA5" s="88"/>
      <c r="VOB5" s="88"/>
      <c r="VOC5" s="88"/>
      <c r="VOD5" s="88"/>
      <c r="VOE5" s="88"/>
      <c r="VOF5" s="88"/>
      <c r="VOG5" s="88"/>
      <c r="VOH5" s="88"/>
      <c r="VOI5" s="88"/>
      <c r="VOJ5" s="88"/>
      <c r="VOK5" s="88"/>
      <c r="VOL5" s="88"/>
      <c r="VOM5" s="88"/>
      <c r="VON5" s="88"/>
      <c r="VOO5" s="88"/>
      <c r="VOP5" s="88"/>
      <c r="VOQ5" s="88"/>
      <c r="VOR5" s="88"/>
      <c r="VOS5" s="88"/>
      <c r="VOT5" s="88"/>
      <c r="VOU5" s="88"/>
      <c r="VOV5" s="88"/>
      <c r="VOW5" s="88"/>
      <c r="VOX5" s="88"/>
      <c r="VOY5" s="88"/>
      <c r="VOZ5" s="88"/>
      <c r="VPA5" s="88"/>
      <c r="VPB5" s="88"/>
      <c r="VPC5" s="88"/>
      <c r="VPD5" s="88"/>
      <c r="VPE5" s="88"/>
      <c r="VPF5" s="88"/>
      <c r="VPG5" s="88"/>
      <c r="VPH5" s="88"/>
      <c r="VPI5" s="88"/>
      <c r="VPJ5" s="88"/>
      <c r="VPK5" s="88"/>
      <c r="VPL5" s="88"/>
      <c r="VPM5" s="88"/>
      <c r="VPN5" s="88"/>
      <c r="VPO5" s="88"/>
      <c r="VPP5" s="88"/>
      <c r="VPQ5" s="88"/>
      <c r="VPR5" s="88"/>
      <c r="VPS5" s="88"/>
      <c r="VPT5" s="88"/>
      <c r="VPU5" s="88"/>
      <c r="VPV5" s="88"/>
      <c r="VPW5" s="88"/>
      <c r="VPX5" s="88"/>
      <c r="VPY5" s="88"/>
      <c r="VPZ5" s="88"/>
      <c r="VQA5" s="88"/>
      <c r="VQB5" s="88"/>
      <c r="VQC5" s="88"/>
      <c r="VQD5" s="88"/>
      <c r="VQE5" s="88"/>
      <c r="VQF5" s="88"/>
      <c r="VQG5" s="88"/>
      <c r="VQH5" s="88"/>
      <c r="VQI5" s="88"/>
      <c r="VQJ5" s="88"/>
      <c r="VQK5" s="88"/>
      <c r="VQL5" s="88"/>
      <c r="VQM5" s="88"/>
      <c r="VQN5" s="88"/>
      <c r="VQO5" s="88"/>
      <c r="VQP5" s="88"/>
      <c r="VQQ5" s="88"/>
      <c r="VQR5" s="88"/>
      <c r="VQS5" s="88"/>
      <c r="VQT5" s="88"/>
      <c r="VQU5" s="88"/>
      <c r="VQV5" s="88"/>
      <c r="VQW5" s="88"/>
      <c r="VQX5" s="88"/>
      <c r="VQY5" s="88"/>
      <c r="VQZ5" s="88"/>
      <c r="VRA5" s="88"/>
      <c r="VRB5" s="88"/>
      <c r="VRC5" s="88"/>
      <c r="VRD5" s="88"/>
      <c r="VRE5" s="88"/>
      <c r="VRF5" s="88"/>
      <c r="VRG5" s="88"/>
      <c r="VRH5" s="88"/>
      <c r="VRI5" s="88"/>
      <c r="VRJ5" s="88"/>
      <c r="VRK5" s="88"/>
      <c r="VRL5" s="88"/>
      <c r="VRM5" s="88"/>
      <c r="VRN5" s="88"/>
      <c r="VRO5" s="88"/>
      <c r="VRP5" s="88"/>
      <c r="VRQ5" s="88"/>
      <c r="VRR5" s="88"/>
      <c r="VRS5" s="88"/>
      <c r="VRT5" s="88"/>
      <c r="VRU5" s="88"/>
      <c r="VRV5" s="88"/>
      <c r="VRW5" s="88"/>
      <c r="VRX5" s="88"/>
      <c r="VRY5" s="88"/>
      <c r="VRZ5" s="88"/>
      <c r="VSA5" s="88"/>
      <c r="VSB5" s="88"/>
      <c r="VSC5" s="88"/>
      <c r="VSD5" s="88"/>
      <c r="VSE5" s="88"/>
      <c r="VSF5" s="88"/>
      <c r="VSG5" s="88"/>
      <c r="VSH5" s="88"/>
      <c r="VSI5" s="88"/>
      <c r="VSJ5" s="88"/>
      <c r="VSK5" s="88"/>
      <c r="VSL5" s="88"/>
      <c r="VSM5" s="88"/>
      <c r="VSN5" s="88"/>
      <c r="VSO5" s="88"/>
      <c r="VSP5" s="88"/>
      <c r="VSQ5" s="88"/>
      <c r="VSR5" s="88"/>
      <c r="VSS5" s="88"/>
      <c r="VST5" s="88"/>
      <c r="VSU5" s="88"/>
      <c r="VSV5" s="88"/>
      <c r="VSW5" s="88"/>
      <c r="VSX5" s="88"/>
      <c r="VSY5" s="88"/>
      <c r="VSZ5" s="88"/>
      <c r="VTA5" s="88"/>
      <c r="VTB5" s="88"/>
      <c r="VTC5" s="88"/>
      <c r="VTD5" s="88"/>
      <c r="VTE5" s="88"/>
      <c r="VTF5" s="88"/>
      <c r="VTG5" s="88"/>
      <c r="VTH5" s="88"/>
      <c r="VTI5" s="88"/>
      <c r="VTJ5" s="88"/>
      <c r="VTK5" s="88"/>
      <c r="VTL5" s="88"/>
      <c r="VTM5" s="88"/>
      <c r="VTN5" s="88"/>
      <c r="VTO5" s="88"/>
      <c r="VTP5" s="88"/>
      <c r="VTQ5" s="88"/>
      <c r="VTR5" s="88"/>
      <c r="VTS5" s="88"/>
      <c r="VTT5" s="88"/>
      <c r="VTU5" s="88"/>
      <c r="VTV5" s="88"/>
      <c r="VTW5" s="88"/>
      <c r="VTX5" s="88"/>
      <c r="VTY5" s="88"/>
      <c r="VTZ5" s="88"/>
      <c r="VUA5" s="88"/>
      <c r="VUB5" s="88"/>
      <c r="VUC5" s="88"/>
      <c r="VUD5" s="88"/>
      <c r="VUE5" s="88"/>
      <c r="VUF5" s="88"/>
      <c r="VUG5" s="88"/>
      <c r="VUH5" s="88"/>
      <c r="VUI5" s="88"/>
      <c r="VUJ5" s="88"/>
      <c r="VUK5" s="88"/>
      <c r="VUL5" s="88"/>
      <c r="VUM5" s="88"/>
      <c r="VUN5" s="88"/>
      <c r="VUO5" s="88"/>
      <c r="VUP5" s="88"/>
      <c r="VUQ5" s="88"/>
      <c r="VUR5" s="88"/>
      <c r="VUS5" s="88"/>
      <c r="VUT5" s="88"/>
      <c r="VUU5" s="88"/>
      <c r="VUV5" s="88"/>
      <c r="VUW5" s="88"/>
      <c r="VUX5" s="88"/>
      <c r="VUY5" s="88"/>
      <c r="VUZ5" s="88"/>
      <c r="VVA5" s="88"/>
      <c r="VVB5" s="88"/>
      <c r="VVC5" s="88"/>
      <c r="VVD5" s="88"/>
      <c r="VVE5" s="88"/>
      <c r="VVF5" s="88"/>
      <c r="VVG5" s="88"/>
      <c r="VVH5" s="88"/>
      <c r="VVI5" s="88"/>
      <c r="VVJ5" s="88"/>
      <c r="VVK5" s="88"/>
      <c r="VVL5" s="88"/>
      <c r="VVM5" s="88"/>
      <c r="VVN5" s="88"/>
      <c r="VVO5" s="88"/>
      <c r="VVP5" s="88"/>
      <c r="VVQ5" s="88"/>
      <c r="VVR5" s="88"/>
      <c r="VVS5" s="88"/>
      <c r="VVT5" s="88"/>
      <c r="VVU5" s="88"/>
      <c r="VVV5" s="88"/>
      <c r="VVW5" s="88"/>
      <c r="VVX5" s="88"/>
      <c r="VVY5" s="88"/>
      <c r="VVZ5" s="88"/>
      <c r="VWA5" s="88"/>
      <c r="VWB5" s="88"/>
      <c r="VWC5" s="88"/>
      <c r="VWD5" s="88"/>
      <c r="VWE5" s="88"/>
      <c r="VWF5" s="88"/>
      <c r="VWG5" s="88"/>
      <c r="VWH5" s="88"/>
      <c r="VWI5" s="88"/>
      <c r="VWJ5" s="88"/>
      <c r="VWK5" s="88"/>
      <c r="VWL5" s="88"/>
      <c r="VWM5" s="88"/>
      <c r="VWN5" s="88"/>
      <c r="VWO5" s="88"/>
      <c r="VWP5" s="88"/>
      <c r="VWQ5" s="88"/>
      <c r="VWR5" s="88"/>
      <c r="VWS5" s="88"/>
      <c r="VWT5" s="88"/>
      <c r="VWU5" s="88"/>
      <c r="VWV5" s="88"/>
      <c r="VWW5" s="88"/>
      <c r="VWX5" s="88"/>
      <c r="VWY5" s="88"/>
      <c r="VWZ5" s="88"/>
      <c r="VXA5" s="88"/>
      <c r="VXB5" s="88"/>
      <c r="VXC5" s="88"/>
      <c r="VXD5" s="88"/>
      <c r="VXE5" s="88"/>
      <c r="VXF5" s="88"/>
      <c r="VXG5" s="88"/>
      <c r="VXH5" s="88"/>
      <c r="VXI5" s="88"/>
      <c r="VXJ5" s="88"/>
      <c r="VXK5" s="88"/>
      <c r="VXL5" s="88"/>
      <c r="VXM5" s="88"/>
      <c r="VXN5" s="88"/>
      <c r="VXO5" s="88"/>
      <c r="VXP5" s="88"/>
      <c r="VXQ5" s="88"/>
      <c r="VXR5" s="88"/>
      <c r="VXS5" s="88"/>
      <c r="VXT5" s="88"/>
      <c r="VXU5" s="88"/>
      <c r="VXV5" s="88"/>
      <c r="VXW5" s="88"/>
      <c r="VXX5" s="88"/>
      <c r="VXY5" s="88"/>
      <c r="VXZ5" s="88"/>
      <c r="VYA5" s="88"/>
      <c r="VYB5" s="88"/>
      <c r="VYC5" s="88"/>
      <c r="VYD5" s="88"/>
      <c r="VYE5" s="88"/>
      <c r="VYF5" s="88"/>
      <c r="VYG5" s="88"/>
      <c r="VYH5" s="88"/>
      <c r="VYI5" s="88"/>
      <c r="VYJ5" s="88"/>
      <c r="VYK5" s="88"/>
      <c r="VYL5" s="88"/>
      <c r="VYM5" s="88"/>
      <c r="VYN5" s="88"/>
      <c r="VYO5" s="88"/>
      <c r="VYP5" s="88"/>
      <c r="VYQ5" s="88"/>
      <c r="VYR5" s="88"/>
      <c r="VYS5" s="88"/>
      <c r="VYT5" s="88"/>
      <c r="VYU5" s="88"/>
      <c r="VYV5" s="88"/>
      <c r="VYW5" s="88"/>
      <c r="VYX5" s="88"/>
      <c r="VYY5" s="88"/>
      <c r="VYZ5" s="88"/>
      <c r="VZA5" s="88"/>
      <c r="VZB5" s="88"/>
      <c r="VZC5" s="88"/>
      <c r="VZD5" s="88"/>
      <c r="VZE5" s="88"/>
      <c r="VZF5" s="88"/>
      <c r="VZG5" s="88"/>
      <c r="VZH5" s="88"/>
      <c r="VZI5" s="88"/>
      <c r="VZJ5" s="88"/>
      <c r="VZK5" s="88"/>
      <c r="VZL5" s="88"/>
      <c r="VZM5" s="88"/>
      <c r="VZN5" s="88"/>
      <c r="VZO5" s="88"/>
      <c r="VZP5" s="88"/>
      <c r="VZQ5" s="88"/>
      <c r="VZR5" s="88"/>
      <c r="VZS5" s="88"/>
      <c r="VZT5" s="88"/>
      <c r="VZU5" s="88"/>
      <c r="VZV5" s="88"/>
      <c r="VZW5" s="88"/>
      <c r="VZX5" s="88"/>
      <c r="VZY5" s="88"/>
      <c r="VZZ5" s="88"/>
      <c r="WAA5" s="88"/>
      <c r="WAB5" s="88"/>
      <c r="WAC5" s="88"/>
      <c r="WAD5" s="88"/>
      <c r="WAE5" s="88"/>
      <c r="WAF5" s="88"/>
      <c r="WAG5" s="88"/>
      <c r="WAH5" s="88"/>
      <c r="WAI5" s="88"/>
      <c r="WAJ5" s="88"/>
      <c r="WAK5" s="88"/>
      <c r="WAL5" s="88"/>
      <c r="WAM5" s="88"/>
      <c r="WAN5" s="88"/>
      <c r="WAO5" s="88"/>
      <c r="WAP5" s="88"/>
      <c r="WAQ5" s="88"/>
      <c r="WAR5" s="88"/>
      <c r="WAS5" s="88"/>
      <c r="WAT5" s="88"/>
      <c r="WAU5" s="88"/>
      <c r="WAV5" s="88"/>
      <c r="WAW5" s="88"/>
      <c r="WAX5" s="88"/>
      <c r="WAY5" s="88"/>
      <c r="WAZ5" s="88"/>
      <c r="WBA5" s="88"/>
      <c r="WBB5" s="88"/>
      <c r="WBC5" s="88"/>
      <c r="WBD5" s="88"/>
      <c r="WBE5" s="88"/>
      <c r="WBF5" s="88"/>
      <c r="WBG5" s="88"/>
      <c r="WBH5" s="88"/>
      <c r="WBI5" s="88"/>
      <c r="WBJ5" s="88"/>
      <c r="WBK5" s="88"/>
      <c r="WBL5" s="88"/>
      <c r="WBM5" s="88"/>
      <c r="WBN5" s="88"/>
      <c r="WBO5" s="88"/>
      <c r="WBP5" s="88"/>
      <c r="WBQ5" s="88"/>
      <c r="WBR5" s="88"/>
      <c r="WBS5" s="88"/>
      <c r="WBT5" s="88"/>
      <c r="WBU5" s="88"/>
      <c r="WBV5" s="88"/>
      <c r="WBW5" s="88"/>
      <c r="WBX5" s="88"/>
      <c r="WBY5" s="88"/>
      <c r="WBZ5" s="88"/>
      <c r="WCA5" s="88"/>
      <c r="WCB5" s="88"/>
      <c r="WCC5" s="88"/>
      <c r="WCD5" s="88"/>
      <c r="WCE5" s="88"/>
      <c r="WCF5" s="88"/>
      <c r="WCG5" s="88"/>
      <c r="WCH5" s="88"/>
      <c r="WCI5" s="88"/>
      <c r="WCJ5" s="88"/>
      <c r="WCK5" s="88"/>
      <c r="WCL5" s="88"/>
      <c r="WCM5" s="88"/>
      <c r="WCN5" s="88"/>
      <c r="WCO5" s="88"/>
      <c r="WCP5" s="88"/>
      <c r="WCQ5" s="88"/>
      <c r="WCR5" s="88"/>
      <c r="WCS5" s="88"/>
      <c r="WCT5" s="88"/>
      <c r="WCU5" s="88"/>
      <c r="WCV5" s="88"/>
      <c r="WCW5" s="88"/>
      <c r="WCX5" s="88"/>
      <c r="WCY5" s="88"/>
      <c r="WCZ5" s="88"/>
      <c r="WDA5" s="88"/>
      <c r="WDB5" s="88"/>
      <c r="WDC5" s="88"/>
      <c r="WDD5" s="88"/>
      <c r="WDE5" s="88"/>
      <c r="WDF5" s="88"/>
      <c r="WDG5" s="88"/>
      <c r="WDH5" s="88"/>
      <c r="WDI5" s="88"/>
      <c r="WDJ5" s="88"/>
      <c r="WDK5" s="88"/>
      <c r="WDL5" s="88"/>
      <c r="WDM5" s="88"/>
      <c r="WDN5" s="88"/>
      <c r="WDO5" s="88"/>
      <c r="WDP5" s="88"/>
      <c r="WDQ5" s="88"/>
      <c r="WDR5" s="88"/>
      <c r="WDS5" s="88"/>
      <c r="WDT5" s="88"/>
      <c r="WDU5" s="88"/>
      <c r="WDV5" s="88"/>
      <c r="WDW5" s="88"/>
      <c r="WDX5" s="88"/>
      <c r="WDY5" s="88"/>
      <c r="WDZ5" s="88"/>
      <c r="WEA5" s="88"/>
      <c r="WEB5" s="88"/>
      <c r="WEC5" s="88"/>
      <c r="WED5" s="88"/>
      <c r="WEE5" s="88"/>
      <c r="WEF5" s="88"/>
      <c r="WEG5" s="88"/>
      <c r="WEH5" s="88"/>
      <c r="WEI5" s="88"/>
      <c r="WEJ5" s="88"/>
      <c r="WEK5" s="88"/>
      <c r="WEL5" s="88"/>
      <c r="WEM5" s="88"/>
      <c r="WEN5" s="88"/>
      <c r="WEO5" s="88"/>
      <c r="WEP5" s="88"/>
      <c r="WEQ5" s="88"/>
      <c r="WER5" s="88"/>
      <c r="WES5" s="88"/>
      <c r="WET5" s="88"/>
      <c r="WEU5" s="88"/>
      <c r="WEV5" s="88"/>
      <c r="WEW5" s="88"/>
      <c r="WEX5" s="88"/>
      <c r="WEY5" s="88"/>
      <c r="WEZ5" s="88"/>
      <c r="WFA5" s="88"/>
      <c r="WFB5" s="88"/>
      <c r="WFC5" s="88"/>
      <c r="WFD5" s="88"/>
      <c r="WFE5" s="88"/>
      <c r="WFF5" s="88"/>
      <c r="WFG5" s="88"/>
      <c r="WFH5" s="88"/>
      <c r="WFI5" s="88"/>
      <c r="WFJ5" s="88"/>
      <c r="WFK5" s="88"/>
      <c r="WFL5" s="88"/>
      <c r="WFM5" s="88"/>
      <c r="WFN5" s="88"/>
      <c r="WFO5" s="88"/>
      <c r="WFP5" s="88"/>
      <c r="WFQ5" s="88"/>
      <c r="WFR5" s="88"/>
      <c r="WFS5" s="88"/>
      <c r="WFT5" s="88"/>
      <c r="WFU5" s="88"/>
      <c r="WFV5" s="88"/>
      <c r="WFW5" s="88"/>
      <c r="WFX5" s="88"/>
      <c r="WFY5" s="88"/>
      <c r="WFZ5" s="88"/>
      <c r="WGA5" s="88"/>
      <c r="WGB5" s="88"/>
      <c r="WGC5" s="88"/>
      <c r="WGD5" s="88"/>
      <c r="WGE5" s="88"/>
      <c r="WGF5" s="88"/>
      <c r="WGG5" s="88"/>
      <c r="WGH5" s="88"/>
      <c r="WGI5" s="88"/>
      <c r="WGJ5" s="88"/>
      <c r="WGK5" s="88"/>
      <c r="WGL5" s="88"/>
      <c r="WGM5" s="88"/>
      <c r="WGN5" s="88"/>
      <c r="WGO5" s="88"/>
      <c r="WGP5" s="88"/>
      <c r="WGQ5" s="88"/>
      <c r="WGR5" s="88"/>
      <c r="WGS5" s="88"/>
      <c r="WGT5" s="88"/>
      <c r="WGU5" s="88"/>
      <c r="WGV5" s="88"/>
      <c r="WGW5" s="88"/>
      <c r="WGX5" s="88"/>
      <c r="WGY5" s="88"/>
      <c r="WGZ5" s="88"/>
      <c r="WHA5" s="88"/>
      <c r="WHB5" s="88"/>
      <c r="WHC5" s="88"/>
      <c r="WHD5" s="88"/>
      <c r="WHE5" s="88"/>
      <c r="WHF5" s="88"/>
      <c r="WHG5" s="88"/>
      <c r="WHH5" s="88"/>
      <c r="WHI5" s="88"/>
      <c r="WHJ5" s="88"/>
      <c r="WHK5" s="88"/>
      <c r="WHL5" s="88"/>
      <c r="WHM5" s="88"/>
      <c r="WHN5" s="88"/>
      <c r="WHO5" s="88"/>
      <c r="WHP5" s="88"/>
      <c r="WHQ5" s="88"/>
      <c r="WHR5" s="88"/>
      <c r="WHS5" s="88"/>
      <c r="WHT5" s="88"/>
      <c r="WHU5" s="88"/>
      <c r="WHV5" s="88"/>
      <c r="WHW5" s="88"/>
      <c r="WHX5" s="88"/>
      <c r="WHY5" s="88"/>
      <c r="WHZ5" s="88"/>
      <c r="WIA5" s="88"/>
      <c r="WIB5" s="88"/>
      <c r="WIC5" s="88"/>
      <c r="WID5" s="88"/>
      <c r="WIE5" s="88"/>
      <c r="WIF5" s="88"/>
      <c r="WIG5" s="88"/>
      <c r="WIH5" s="88"/>
      <c r="WII5" s="88"/>
      <c r="WIJ5" s="88"/>
      <c r="WIK5" s="88"/>
      <c r="WIL5" s="88"/>
      <c r="WIM5" s="88"/>
      <c r="WIN5" s="88"/>
      <c r="WIO5" s="88"/>
      <c r="WIP5" s="88"/>
      <c r="WIQ5" s="88"/>
      <c r="WIR5" s="88"/>
      <c r="WIS5" s="88"/>
      <c r="WIT5" s="88"/>
      <c r="WIU5" s="88"/>
      <c r="WIV5" s="88"/>
      <c r="WIW5" s="88"/>
      <c r="WIX5" s="88"/>
      <c r="WIY5" s="88"/>
      <c r="WIZ5" s="88"/>
      <c r="WJA5" s="88"/>
      <c r="WJB5" s="88"/>
      <c r="WJC5" s="88"/>
      <c r="WJD5" s="88"/>
      <c r="WJE5" s="88"/>
      <c r="WJF5" s="88"/>
      <c r="WJG5" s="88"/>
      <c r="WJH5" s="88"/>
      <c r="WJI5" s="88"/>
      <c r="WJJ5" s="88"/>
      <c r="WJK5" s="88"/>
      <c r="WJL5" s="88"/>
      <c r="WJM5" s="88"/>
      <c r="WJN5" s="88"/>
      <c r="WJO5" s="88"/>
      <c r="WJP5" s="88"/>
      <c r="WJQ5" s="88"/>
      <c r="WJR5" s="88"/>
      <c r="WJS5" s="88"/>
      <c r="WJT5" s="88"/>
      <c r="WJU5" s="88"/>
      <c r="WJV5" s="88"/>
      <c r="WJW5" s="88"/>
      <c r="WJX5" s="88"/>
      <c r="WJY5" s="88"/>
      <c r="WJZ5" s="88"/>
      <c r="WKA5" s="88"/>
      <c r="WKB5" s="88"/>
      <c r="WKC5" s="88"/>
      <c r="WKD5" s="88"/>
      <c r="WKE5" s="88"/>
      <c r="WKF5" s="88"/>
      <c r="WKG5" s="88"/>
      <c r="WKH5" s="88"/>
      <c r="WKI5" s="88"/>
      <c r="WKJ5" s="88"/>
      <c r="WKK5" s="88"/>
      <c r="WKL5" s="88"/>
      <c r="WKM5" s="88"/>
      <c r="WKN5" s="88"/>
      <c r="WKO5" s="88"/>
      <c r="WKP5" s="88"/>
      <c r="WKQ5" s="88"/>
      <c r="WKR5" s="88"/>
      <c r="WKS5" s="88"/>
      <c r="WKT5" s="88"/>
      <c r="WKU5" s="88"/>
      <c r="WKV5" s="88"/>
      <c r="WKW5" s="88"/>
      <c r="WKX5" s="88"/>
      <c r="WKY5" s="88"/>
      <c r="WKZ5" s="88"/>
      <c r="WLA5" s="88"/>
      <c r="WLB5" s="88"/>
      <c r="WLC5" s="88"/>
      <c r="WLD5" s="88"/>
      <c r="WLE5" s="88"/>
      <c r="WLF5" s="88"/>
      <c r="WLG5" s="88"/>
      <c r="WLH5" s="88"/>
      <c r="WLI5" s="88"/>
      <c r="WLJ5" s="88"/>
      <c r="WLK5" s="88"/>
      <c r="WLL5" s="88"/>
      <c r="WLM5" s="88"/>
      <c r="WLN5" s="88"/>
      <c r="WLO5" s="88"/>
      <c r="WLP5" s="88"/>
      <c r="WLQ5" s="88"/>
      <c r="WLR5" s="88"/>
      <c r="WLS5" s="88"/>
      <c r="WLT5" s="88"/>
      <c r="WLU5" s="88"/>
      <c r="WLV5" s="88"/>
      <c r="WLW5" s="88"/>
      <c r="WLX5" s="88"/>
      <c r="WLY5" s="88"/>
      <c r="WLZ5" s="88"/>
      <c r="WMA5" s="88"/>
      <c r="WMB5" s="88"/>
      <c r="WMC5" s="88"/>
      <c r="WMD5" s="88"/>
      <c r="WME5" s="88"/>
      <c r="WMF5" s="88"/>
      <c r="WMG5" s="88"/>
      <c r="WMH5" s="88"/>
      <c r="WMI5" s="88"/>
      <c r="WMJ5" s="88"/>
      <c r="WMK5" s="88"/>
      <c r="WML5" s="88"/>
      <c r="WMM5" s="88"/>
      <c r="WMN5" s="88"/>
      <c r="WMO5" s="88"/>
      <c r="WMP5" s="88"/>
      <c r="WMQ5" s="88"/>
      <c r="WMR5" s="88"/>
      <c r="WMS5" s="88"/>
      <c r="WMT5" s="88"/>
      <c r="WMU5" s="88"/>
      <c r="WMV5" s="88"/>
      <c r="WMW5" s="88"/>
      <c r="WMX5" s="88"/>
      <c r="WMY5" s="88"/>
      <c r="WMZ5" s="88"/>
      <c r="WNA5" s="88"/>
      <c r="WNB5" s="88"/>
      <c r="WNC5" s="88"/>
      <c r="WND5" s="88"/>
      <c r="WNE5" s="88"/>
      <c r="WNF5" s="88"/>
      <c r="WNG5" s="88"/>
      <c r="WNH5" s="88"/>
      <c r="WNI5" s="88"/>
      <c r="WNJ5" s="88"/>
      <c r="WNK5" s="88"/>
      <c r="WNL5" s="88"/>
      <c r="WNM5" s="88"/>
      <c r="WNN5" s="88"/>
      <c r="WNO5" s="88"/>
      <c r="WNP5" s="88"/>
      <c r="WNQ5" s="88"/>
      <c r="WNR5" s="88"/>
      <c r="WNS5" s="88"/>
      <c r="WNT5" s="88"/>
      <c r="WNU5" s="88"/>
      <c r="WNV5" s="88"/>
      <c r="WNW5" s="88"/>
      <c r="WNX5" s="88"/>
      <c r="WNY5" s="88"/>
      <c r="WNZ5" s="88"/>
      <c r="WOA5" s="88"/>
      <c r="WOB5" s="88"/>
      <c r="WOC5" s="88"/>
      <c r="WOD5" s="88"/>
      <c r="WOE5" s="88"/>
      <c r="WOF5" s="88"/>
      <c r="WOG5" s="88"/>
      <c r="WOH5" s="88"/>
      <c r="WOI5" s="88"/>
      <c r="WOJ5" s="88"/>
      <c r="WOK5" s="88"/>
      <c r="WOL5" s="88"/>
      <c r="WOM5" s="88"/>
      <c r="WON5" s="88"/>
      <c r="WOO5" s="88"/>
      <c r="WOP5" s="88"/>
      <c r="WOQ5" s="88"/>
      <c r="WOR5" s="88"/>
      <c r="WOS5" s="88"/>
      <c r="WOT5" s="88"/>
      <c r="WOU5" s="88"/>
      <c r="WOV5" s="88"/>
      <c r="WOW5" s="88"/>
      <c r="WOX5" s="88"/>
      <c r="WOY5" s="88"/>
      <c r="WOZ5" s="88"/>
      <c r="WPA5" s="88"/>
      <c r="WPB5" s="88"/>
      <c r="WPC5" s="88"/>
      <c r="WPD5" s="88"/>
      <c r="WPE5" s="88"/>
      <c r="WPF5" s="88"/>
      <c r="WPG5" s="88"/>
      <c r="WPH5" s="88"/>
      <c r="WPI5" s="88"/>
      <c r="WPJ5" s="88"/>
      <c r="WPK5" s="88"/>
      <c r="WPL5" s="88"/>
      <c r="WPM5" s="88"/>
      <c r="WPN5" s="88"/>
      <c r="WPO5" s="88"/>
      <c r="WPP5" s="88"/>
      <c r="WPQ5" s="88"/>
      <c r="WPR5" s="88"/>
      <c r="WPS5" s="88"/>
      <c r="WPT5" s="88"/>
      <c r="WPU5" s="88"/>
      <c r="WPV5" s="88"/>
      <c r="WPW5" s="88"/>
      <c r="WPX5" s="88"/>
      <c r="WPY5" s="88"/>
      <c r="WPZ5" s="88"/>
      <c r="WQA5" s="88"/>
      <c r="WQB5" s="88"/>
      <c r="WQC5" s="88"/>
      <c r="WQD5" s="88"/>
      <c r="WQE5" s="88"/>
      <c r="WQF5" s="88"/>
      <c r="WQG5" s="88"/>
      <c r="WQH5" s="88"/>
      <c r="WQI5" s="88"/>
      <c r="WQJ5" s="88"/>
      <c r="WQK5" s="88"/>
      <c r="WQL5" s="88"/>
      <c r="WQM5" s="88"/>
      <c r="WQN5" s="88"/>
      <c r="WQO5" s="88"/>
      <c r="WQP5" s="88"/>
      <c r="WQQ5" s="88"/>
      <c r="WQR5" s="88"/>
      <c r="WQS5" s="88"/>
      <c r="WQT5" s="88"/>
      <c r="WQU5" s="88"/>
      <c r="WQV5" s="88"/>
      <c r="WQW5" s="88"/>
      <c r="WQX5" s="88"/>
      <c r="WQY5" s="88"/>
      <c r="WQZ5" s="88"/>
      <c r="WRA5" s="88"/>
      <c r="WRB5" s="88"/>
      <c r="WRC5" s="88"/>
      <c r="WRD5" s="88"/>
      <c r="WRE5" s="88"/>
      <c r="WRF5" s="88"/>
      <c r="WRG5" s="88"/>
      <c r="WRH5" s="88"/>
      <c r="WRI5" s="88"/>
      <c r="WRJ5" s="88"/>
      <c r="WRK5" s="88"/>
      <c r="WRL5" s="88"/>
      <c r="WRM5" s="88"/>
      <c r="WRN5" s="88"/>
      <c r="WRO5" s="88"/>
      <c r="WRP5" s="88"/>
      <c r="WRQ5" s="88"/>
      <c r="WRR5" s="88"/>
      <c r="WRS5" s="88"/>
      <c r="WRT5" s="88"/>
      <c r="WRU5" s="88"/>
      <c r="WRV5" s="88"/>
      <c r="WRW5" s="88"/>
      <c r="WRX5" s="88"/>
      <c r="WRY5" s="88"/>
      <c r="WRZ5" s="88"/>
      <c r="WSA5" s="88"/>
      <c r="WSB5" s="88"/>
      <c r="WSC5" s="88"/>
      <c r="WSD5" s="88"/>
      <c r="WSE5" s="88"/>
      <c r="WSF5" s="88"/>
      <c r="WSG5" s="88"/>
      <c r="WSH5" s="88"/>
      <c r="WSI5" s="88"/>
      <c r="WSJ5" s="88"/>
      <c r="WSK5" s="88"/>
      <c r="WSL5" s="88"/>
      <c r="WSM5" s="88"/>
      <c r="WSN5" s="88"/>
      <c r="WSO5" s="88"/>
      <c r="WSP5" s="88"/>
      <c r="WSQ5" s="88"/>
      <c r="WSR5" s="88"/>
      <c r="WSS5" s="88"/>
      <c r="WST5" s="88"/>
      <c r="WSU5" s="88"/>
      <c r="WSV5" s="88"/>
      <c r="WSW5" s="88"/>
      <c r="WSX5" s="88"/>
      <c r="WSY5" s="88"/>
      <c r="WSZ5" s="88"/>
      <c r="WTA5" s="88"/>
      <c r="WTB5" s="88"/>
      <c r="WTC5" s="88"/>
      <c r="WTD5" s="88"/>
      <c r="WTE5" s="88"/>
      <c r="WTF5" s="88"/>
      <c r="WTG5" s="88"/>
      <c r="WTH5" s="88"/>
      <c r="WTI5" s="88"/>
      <c r="WTJ5" s="88"/>
      <c r="WTK5" s="88"/>
      <c r="WTL5" s="88"/>
      <c r="WTM5" s="88"/>
      <c r="WTN5" s="88"/>
      <c r="WTO5" s="88"/>
      <c r="WTP5" s="88"/>
      <c r="WTQ5" s="88"/>
      <c r="WTR5" s="88"/>
      <c r="WTS5" s="88"/>
      <c r="WTT5" s="88"/>
      <c r="WTU5" s="88"/>
      <c r="WTV5" s="88"/>
      <c r="WTW5" s="88"/>
      <c r="WTX5" s="88"/>
      <c r="WTY5" s="88"/>
      <c r="WTZ5" s="88"/>
      <c r="WUA5" s="88"/>
      <c r="WUB5" s="88"/>
      <c r="WUC5" s="88"/>
      <c r="WUD5" s="88"/>
      <c r="WUE5" s="88"/>
      <c r="WUF5" s="88"/>
      <c r="WUG5" s="88"/>
      <c r="WUH5" s="88"/>
      <c r="WUI5" s="88"/>
      <c r="WUJ5" s="88"/>
      <c r="WUK5" s="88"/>
      <c r="WUL5" s="88"/>
      <c r="WUM5" s="88"/>
      <c r="WUN5" s="88"/>
      <c r="WUO5" s="88"/>
      <c r="WUP5" s="88"/>
      <c r="WUQ5" s="88"/>
      <c r="WUR5" s="88"/>
      <c r="WUS5" s="88"/>
      <c r="WUT5" s="88"/>
      <c r="WUU5" s="88"/>
      <c r="WUV5" s="88"/>
      <c r="WUW5" s="88"/>
      <c r="WUX5" s="88"/>
      <c r="WUY5" s="88"/>
      <c r="WUZ5" s="88"/>
      <c r="WVA5" s="88"/>
      <c r="WVB5" s="88"/>
      <c r="WVC5" s="88"/>
      <c r="WVD5" s="88"/>
      <c r="WVE5" s="88"/>
      <c r="WVF5" s="88"/>
      <c r="WVG5" s="88"/>
      <c r="WVH5" s="88"/>
      <c r="WVI5" s="88"/>
      <c r="WVJ5" s="88"/>
      <c r="WVK5" s="88"/>
      <c r="WVL5" s="88"/>
      <c r="WVM5" s="88"/>
      <c r="WVN5" s="88"/>
      <c r="WVO5" s="88"/>
      <c r="WVP5" s="88"/>
      <c r="WVQ5" s="88"/>
      <c r="WVR5" s="88"/>
      <c r="WVS5" s="88"/>
      <c r="WVT5" s="88"/>
      <c r="WVU5" s="88"/>
      <c r="WVV5" s="88"/>
      <c r="WVW5" s="88"/>
      <c r="WVX5" s="88"/>
      <c r="WVY5" s="88"/>
      <c r="WVZ5" s="88"/>
      <c r="WWA5" s="88"/>
      <c r="WWB5" s="88"/>
      <c r="WWC5" s="88"/>
      <c r="WWD5" s="88"/>
      <c r="WWE5" s="88"/>
      <c r="WWF5" s="88"/>
      <c r="WWG5" s="88"/>
      <c r="WWH5" s="88"/>
      <c r="WWI5" s="88"/>
      <c r="WWJ5" s="88"/>
      <c r="WWK5" s="88"/>
      <c r="WWL5" s="88"/>
      <c r="WWM5" s="88"/>
      <c r="WWN5" s="88"/>
      <c r="WWO5" s="88"/>
      <c r="WWP5" s="88"/>
      <c r="WWQ5" s="88"/>
      <c r="WWR5" s="88"/>
      <c r="WWS5" s="88"/>
      <c r="WWT5" s="88"/>
      <c r="WWU5" s="88"/>
      <c r="WWV5" s="88"/>
      <c r="WWW5" s="88"/>
      <c r="WWX5" s="88"/>
      <c r="WWY5" s="88"/>
      <c r="WWZ5" s="88"/>
      <c r="WXA5" s="88"/>
      <c r="WXB5" s="88"/>
      <c r="WXC5" s="88"/>
      <c r="WXD5" s="88"/>
      <c r="WXE5" s="88"/>
      <c r="WXF5" s="88"/>
      <c r="WXG5" s="88"/>
      <c r="WXH5" s="88"/>
      <c r="WXI5" s="88"/>
      <c r="WXJ5" s="88"/>
      <c r="WXK5" s="88"/>
      <c r="WXL5" s="88"/>
      <c r="WXM5" s="88"/>
      <c r="WXN5" s="88"/>
      <c r="WXO5" s="88"/>
      <c r="WXP5" s="88"/>
      <c r="WXQ5" s="88"/>
      <c r="WXR5" s="88"/>
      <c r="WXS5" s="88"/>
      <c r="WXT5" s="88"/>
      <c r="WXU5" s="88"/>
      <c r="WXV5" s="88"/>
      <c r="WXW5" s="88"/>
      <c r="WXX5" s="88"/>
      <c r="WXY5" s="88"/>
      <c r="WXZ5" s="88"/>
      <c r="WYA5" s="88"/>
      <c r="WYB5" s="88"/>
      <c r="WYC5" s="88"/>
      <c r="WYD5" s="88"/>
      <c r="WYE5" s="88"/>
      <c r="WYF5" s="88"/>
      <c r="WYG5" s="88"/>
      <c r="WYH5" s="88"/>
      <c r="WYI5" s="88"/>
      <c r="WYJ5" s="88"/>
      <c r="WYK5" s="88"/>
      <c r="WYL5" s="88"/>
      <c r="WYM5" s="88"/>
      <c r="WYN5" s="88"/>
      <c r="WYO5" s="88"/>
      <c r="WYP5" s="88"/>
      <c r="WYQ5" s="88"/>
      <c r="WYR5" s="88"/>
      <c r="WYS5" s="88"/>
      <c r="WYT5" s="88"/>
      <c r="WYU5" s="88"/>
      <c r="WYV5" s="88"/>
      <c r="WYW5" s="88"/>
      <c r="WYX5" s="88"/>
      <c r="WYY5" s="88"/>
      <c r="WYZ5" s="88"/>
      <c r="WZA5" s="88"/>
      <c r="WZB5" s="88"/>
      <c r="WZC5" s="88"/>
      <c r="WZD5" s="88"/>
      <c r="WZE5" s="88"/>
      <c r="WZF5" s="88"/>
      <c r="WZG5" s="88"/>
      <c r="WZH5" s="88"/>
      <c r="WZI5" s="88"/>
      <c r="WZJ5" s="88"/>
      <c r="WZK5" s="88"/>
      <c r="WZL5" s="88"/>
      <c r="WZM5" s="88"/>
      <c r="WZN5" s="88"/>
      <c r="WZO5" s="88"/>
      <c r="WZP5" s="88"/>
      <c r="WZQ5" s="88"/>
      <c r="WZR5" s="88"/>
      <c r="WZS5" s="88"/>
      <c r="WZT5" s="88"/>
      <c r="WZU5" s="88"/>
      <c r="WZV5" s="88"/>
      <c r="WZW5" s="88"/>
      <c r="WZX5" s="88"/>
      <c r="WZY5" s="88"/>
      <c r="WZZ5" s="88"/>
      <c r="XAA5" s="88"/>
      <c r="XAB5" s="88"/>
      <c r="XAC5" s="88"/>
      <c r="XAD5" s="88"/>
      <c r="XAE5" s="88"/>
      <c r="XAF5" s="88"/>
      <c r="XAG5" s="88"/>
      <c r="XAH5" s="88"/>
      <c r="XAI5" s="88"/>
      <c r="XAJ5" s="88"/>
      <c r="XAK5" s="88"/>
      <c r="XAL5" s="88"/>
      <c r="XAM5" s="88"/>
      <c r="XAN5" s="88"/>
      <c r="XAO5" s="88"/>
      <c r="XAP5" s="88"/>
      <c r="XAQ5" s="88"/>
      <c r="XAR5" s="88"/>
      <c r="XAS5" s="88"/>
      <c r="XAT5" s="88"/>
      <c r="XAU5" s="88"/>
      <c r="XAV5" s="88"/>
      <c r="XAW5" s="88"/>
      <c r="XAX5" s="88"/>
      <c r="XAY5" s="88"/>
      <c r="XAZ5" s="88"/>
      <c r="XBA5" s="88"/>
      <c r="XBB5" s="88"/>
      <c r="XBC5" s="88"/>
      <c r="XBD5" s="88"/>
      <c r="XBE5" s="88"/>
      <c r="XBF5" s="88"/>
      <c r="XBG5" s="88"/>
      <c r="XBH5" s="88"/>
      <c r="XBI5" s="88"/>
      <c r="XBJ5" s="88"/>
      <c r="XBK5" s="88"/>
      <c r="XBL5" s="88"/>
      <c r="XBM5" s="88"/>
      <c r="XBN5" s="88"/>
      <c r="XBO5" s="88"/>
      <c r="XBP5" s="88"/>
      <c r="XBQ5" s="88"/>
      <c r="XBR5" s="88"/>
      <c r="XBS5" s="88"/>
      <c r="XBT5" s="88"/>
      <c r="XBU5" s="88"/>
      <c r="XBV5" s="88"/>
      <c r="XBW5" s="88"/>
      <c r="XBX5" s="88"/>
      <c r="XBY5" s="88"/>
      <c r="XBZ5" s="88"/>
      <c r="XCA5" s="88"/>
      <c r="XCB5" s="88"/>
      <c r="XCC5" s="88"/>
      <c r="XCD5" s="88"/>
      <c r="XCE5" s="88"/>
      <c r="XCF5" s="88"/>
      <c r="XCG5" s="88"/>
      <c r="XCH5" s="88"/>
      <c r="XCI5" s="88"/>
      <c r="XCJ5" s="88"/>
      <c r="XCK5" s="88"/>
      <c r="XCL5" s="88"/>
      <c r="XCM5" s="88"/>
      <c r="XCN5" s="88"/>
      <c r="XCO5" s="88"/>
      <c r="XCP5" s="88"/>
      <c r="XCQ5" s="88"/>
      <c r="XCR5" s="88"/>
      <c r="XCS5" s="88"/>
      <c r="XCT5" s="88"/>
      <c r="XCU5" s="88"/>
      <c r="XCV5" s="88"/>
      <c r="XCW5" s="88"/>
      <c r="XCX5" s="88"/>
      <c r="XCY5" s="88"/>
      <c r="XCZ5" s="88"/>
      <c r="XDA5" s="88"/>
      <c r="XDB5" s="88"/>
      <c r="XDC5" s="88"/>
      <c r="XDD5" s="88"/>
      <c r="XDE5" s="88"/>
      <c r="XDF5" s="88"/>
      <c r="XDG5" s="88"/>
      <c r="XDH5" s="88"/>
      <c r="XDI5" s="88"/>
      <c r="XDJ5" s="88"/>
      <c r="XDK5" s="88"/>
      <c r="XDL5" s="88"/>
      <c r="XDM5" s="88"/>
      <c r="XDN5" s="88"/>
      <c r="XDO5" s="88"/>
      <c r="XDP5" s="88"/>
      <c r="XDQ5" s="88"/>
      <c r="XDR5" s="88"/>
      <c r="XDS5" s="88"/>
      <c r="XDT5" s="88"/>
      <c r="XDU5" s="88"/>
      <c r="XDV5" s="88"/>
      <c r="XDW5" s="88"/>
      <c r="XDX5" s="88"/>
      <c r="XDY5" s="88"/>
      <c r="XDZ5" s="88"/>
      <c r="XEA5" s="88"/>
      <c r="XEB5" s="88"/>
      <c r="XEC5" s="88"/>
      <c r="XED5" s="88"/>
      <c r="XEE5" s="88"/>
      <c r="XEF5" s="88"/>
      <c r="XEG5" s="88"/>
      <c r="XEH5" s="88"/>
      <c r="XEI5" s="88"/>
      <c r="XEJ5" s="88"/>
      <c r="XEK5" s="88"/>
      <c r="XEL5" s="88"/>
      <c r="XEM5" s="88"/>
      <c r="XEN5" s="88"/>
      <c r="XEO5" s="88"/>
      <c r="XEP5" s="88"/>
      <c r="XEQ5" s="88"/>
      <c r="XER5" s="88"/>
      <c r="XES5" s="88"/>
      <c r="XET5" s="88"/>
      <c r="XEU5" s="89"/>
    </row>
    <row r="6" spans="2:16375" ht="14.4" thickBot="1"/>
    <row r="7" spans="2:16375">
      <c r="B7" s="259" t="s">
        <v>221</v>
      </c>
      <c r="C7" s="260" t="s">
        <v>275</v>
      </c>
    </row>
    <row r="8" spans="2:16375">
      <c r="B8" s="210" t="str">
        <f>'Scenarios impacts'!B47</f>
        <v>Water quality contacts</v>
      </c>
      <c r="C8" s="312">
        <f>'Scenarios impacts'!J37</f>
        <v>16.344698356942502</v>
      </c>
    </row>
    <row r="9" spans="2:16375" ht="14.4" thickBot="1">
      <c r="B9" s="74" t="str">
        <f>'Scenarios impacts'!B48</f>
        <v>Supply interruptions</v>
      </c>
      <c r="C9" s="313">
        <f>'Scenarios impacts'!J43</f>
        <v>14.521270478445803</v>
      </c>
    </row>
    <row r="10" spans="2:16375" ht="14.4" thickBot="1">
      <c r="B10" s="74" t="s">
        <v>204</v>
      </c>
      <c r="C10" s="323">
        <f>SUM(C8:C9)</f>
        <v>30.865968835388305</v>
      </c>
    </row>
    <row r="12" spans="2:16375" ht="14.4">
      <c r="B12" s="88" t="s">
        <v>268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  <c r="IW12" s="88"/>
      <c r="IX12" s="88"/>
      <c r="IY12" s="88"/>
      <c r="IZ12" s="88"/>
      <c r="JA12" s="88"/>
      <c r="JB12" s="88"/>
      <c r="JC12" s="88"/>
      <c r="JD12" s="88"/>
      <c r="JE12" s="88"/>
      <c r="JF12" s="88"/>
      <c r="JG12" s="88"/>
      <c r="JH12" s="88"/>
      <c r="JI12" s="88"/>
      <c r="JJ12" s="88"/>
      <c r="JK12" s="88"/>
      <c r="JL12" s="88"/>
      <c r="JM12" s="88"/>
      <c r="JN12" s="88"/>
      <c r="JO12" s="88"/>
      <c r="JP12" s="88"/>
      <c r="JQ12" s="88"/>
      <c r="JR12" s="88"/>
      <c r="JS12" s="88"/>
      <c r="JT12" s="88"/>
      <c r="JU12" s="88"/>
      <c r="JV12" s="88"/>
      <c r="JW12" s="88"/>
      <c r="JX12" s="88"/>
      <c r="JY12" s="88"/>
      <c r="JZ12" s="88"/>
      <c r="KA12" s="88"/>
      <c r="KB12" s="88"/>
      <c r="KC12" s="88"/>
      <c r="KD12" s="88"/>
      <c r="KE12" s="88"/>
      <c r="KF12" s="88"/>
      <c r="KG12" s="88"/>
      <c r="KH12" s="88"/>
      <c r="KI12" s="88"/>
      <c r="KJ12" s="88"/>
      <c r="KK12" s="88"/>
      <c r="KL12" s="88"/>
      <c r="KM12" s="88"/>
      <c r="KN12" s="88"/>
      <c r="KO12" s="88"/>
      <c r="KP12" s="88"/>
      <c r="KQ12" s="88"/>
      <c r="KR12" s="88"/>
      <c r="KS12" s="88"/>
      <c r="KT12" s="88"/>
      <c r="KU12" s="88"/>
      <c r="KV12" s="88"/>
      <c r="KW12" s="88"/>
      <c r="KX12" s="88"/>
      <c r="KY12" s="88"/>
      <c r="KZ12" s="88"/>
      <c r="LA12" s="88"/>
      <c r="LB12" s="88"/>
      <c r="LC12" s="88"/>
      <c r="LD12" s="88"/>
      <c r="LE12" s="88"/>
      <c r="LF12" s="88"/>
      <c r="LG12" s="88"/>
      <c r="LH12" s="88"/>
      <c r="LI12" s="88"/>
      <c r="LJ12" s="88"/>
      <c r="LK12" s="88"/>
      <c r="LL12" s="88"/>
      <c r="LM12" s="88"/>
      <c r="LN12" s="88"/>
      <c r="LO12" s="88"/>
      <c r="LP12" s="88"/>
      <c r="LQ12" s="88"/>
      <c r="LR12" s="88"/>
      <c r="LS12" s="88"/>
      <c r="LT12" s="88"/>
      <c r="LU12" s="88"/>
      <c r="LV12" s="88"/>
      <c r="LW12" s="88"/>
      <c r="LX12" s="88"/>
      <c r="LY12" s="88"/>
      <c r="LZ12" s="88"/>
      <c r="MA12" s="88"/>
      <c r="MB12" s="88"/>
      <c r="MC12" s="88"/>
      <c r="MD12" s="88"/>
      <c r="ME12" s="88"/>
      <c r="MF12" s="88"/>
      <c r="MG12" s="88"/>
      <c r="MH12" s="88"/>
      <c r="MI12" s="88"/>
      <c r="MJ12" s="88"/>
      <c r="MK12" s="88"/>
      <c r="ML12" s="88"/>
      <c r="MM12" s="88"/>
      <c r="MN12" s="88"/>
      <c r="MO12" s="88"/>
      <c r="MP12" s="88"/>
      <c r="MQ12" s="88"/>
      <c r="MR12" s="88"/>
      <c r="MS12" s="88"/>
      <c r="MT12" s="88"/>
      <c r="MU12" s="88"/>
      <c r="MV12" s="88"/>
      <c r="MW12" s="88"/>
      <c r="MX12" s="88"/>
      <c r="MY12" s="88"/>
      <c r="MZ12" s="88"/>
      <c r="NA12" s="88"/>
      <c r="NB12" s="88"/>
      <c r="NC12" s="88"/>
      <c r="ND12" s="88"/>
      <c r="NE12" s="88"/>
      <c r="NF12" s="88"/>
      <c r="NG12" s="88"/>
      <c r="NH12" s="88"/>
      <c r="NI12" s="88"/>
      <c r="NJ12" s="88"/>
      <c r="NK12" s="88"/>
      <c r="NL12" s="88"/>
      <c r="NM12" s="88"/>
      <c r="NN12" s="88"/>
      <c r="NO12" s="88"/>
      <c r="NP12" s="88"/>
      <c r="NQ12" s="88"/>
      <c r="NR12" s="88"/>
      <c r="NS12" s="88"/>
      <c r="NT12" s="88"/>
      <c r="NU12" s="88"/>
      <c r="NV12" s="88"/>
      <c r="NW12" s="88"/>
      <c r="NX12" s="88"/>
      <c r="NY12" s="88"/>
      <c r="NZ12" s="88"/>
      <c r="OA12" s="88"/>
      <c r="OB12" s="88"/>
      <c r="OC12" s="88"/>
      <c r="OD12" s="88"/>
      <c r="OE12" s="88"/>
      <c r="OF12" s="88"/>
      <c r="OG12" s="88"/>
      <c r="OH12" s="88"/>
      <c r="OI12" s="88"/>
      <c r="OJ12" s="88"/>
      <c r="OK12" s="88"/>
      <c r="OL12" s="88"/>
      <c r="OM12" s="88"/>
      <c r="ON12" s="88"/>
      <c r="OO12" s="88"/>
      <c r="OP12" s="88"/>
      <c r="OQ12" s="88"/>
      <c r="OR12" s="88"/>
      <c r="OS12" s="88"/>
      <c r="OT12" s="88"/>
      <c r="OU12" s="88"/>
      <c r="OV12" s="88"/>
      <c r="OW12" s="88"/>
      <c r="OX12" s="88"/>
      <c r="OY12" s="88"/>
      <c r="OZ12" s="88"/>
      <c r="PA12" s="88"/>
      <c r="PB12" s="88"/>
      <c r="PC12" s="88"/>
      <c r="PD12" s="88"/>
      <c r="PE12" s="88"/>
      <c r="PF12" s="88"/>
      <c r="PG12" s="88"/>
      <c r="PH12" s="88"/>
      <c r="PI12" s="88"/>
      <c r="PJ12" s="88"/>
      <c r="PK12" s="88"/>
      <c r="PL12" s="88"/>
      <c r="PM12" s="88"/>
      <c r="PN12" s="88"/>
      <c r="PO12" s="88"/>
      <c r="PP12" s="88"/>
      <c r="PQ12" s="88"/>
      <c r="PR12" s="88"/>
      <c r="PS12" s="88"/>
      <c r="PT12" s="88"/>
      <c r="PU12" s="88"/>
      <c r="PV12" s="88"/>
      <c r="PW12" s="88"/>
      <c r="PX12" s="88"/>
      <c r="PY12" s="88"/>
      <c r="PZ12" s="88"/>
      <c r="QA12" s="88"/>
      <c r="QB12" s="88"/>
      <c r="QC12" s="88"/>
      <c r="QD12" s="88"/>
      <c r="QE12" s="88"/>
      <c r="QF12" s="88"/>
      <c r="QG12" s="88"/>
      <c r="QH12" s="88"/>
      <c r="QI12" s="88"/>
      <c r="QJ12" s="88"/>
      <c r="QK12" s="88"/>
      <c r="QL12" s="88"/>
      <c r="QM12" s="88"/>
      <c r="QN12" s="88"/>
      <c r="QO12" s="88"/>
      <c r="QP12" s="88"/>
      <c r="QQ12" s="88"/>
      <c r="QR12" s="88"/>
      <c r="QS12" s="88"/>
      <c r="QT12" s="88"/>
      <c r="QU12" s="88"/>
      <c r="QV12" s="88"/>
      <c r="QW12" s="88"/>
      <c r="QX12" s="88"/>
      <c r="QY12" s="88"/>
      <c r="QZ12" s="88"/>
      <c r="RA12" s="88"/>
      <c r="RB12" s="88"/>
      <c r="RC12" s="88"/>
      <c r="RD12" s="88"/>
      <c r="RE12" s="88"/>
      <c r="RF12" s="88"/>
      <c r="RG12" s="88"/>
      <c r="RH12" s="88"/>
      <c r="RI12" s="88"/>
      <c r="RJ12" s="88"/>
      <c r="RK12" s="88"/>
      <c r="RL12" s="88"/>
      <c r="RM12" s="88"/>
      <c r="RN12" s="88"/>
      <c r="RO12" s="88"/>
      <c r="RP12" s="88"/>
      <c r="RQ12" s="88"/>
      <c r="RR12" s="88"/>
      <c r="RS12" s="88"/>
      <c r="RT12" s="88"/>
      <c r="RU12" s="88"/>
      <c r="RV12" s="88"/>
      <c r="RW12" s="88"/>
      <c r="RX12" s="88"/>
      <c r="RY12" s="88"/>
      <c r="RZ12" s="88"/>
      <c r="SA12" s="88"/>
      <c r="SB12" s="88"/>
      <c r="SC12" s="88"/>
      <c r="SD12" s="88"/>
      <c r="SE12" s="88"/>
      <c r="SF12" s="88"/>
      <c r="SG12" s="88"/>
      <c r="SH12" s="88"/>
      <c r="SI12" s="88"/>
      <c r="SJ12" s="88"/>
      <c r="SK12" s="88"/>
      <c r="SL12" s="88"/>
      <c r="SM12" s="88"/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  <c r="TB12" s="88"/>
      <c r="TC12" s="88"/>
      <c r="TD12" s="88"/>
      <c r="TE12" s="88"/>
      <c r="TF12" s="88"/>
      <c r="TG12" s="88"/>
      <c r="TH12" s="88"/>
      <c r="TI12" s="88"/>
      <c r="TJ12" s="88"/>
      <c r="TK12" s="88"/>
      <c r="TL12" s="88"/>
      <c r="TM12" s="88"/>
      <c r="TN12" s="88"/>
      <c r="TO12" s="88"/>
      <c r="TP12" s="88"/>
      <c r="TQ12" s="88"/>
      <c r="TR12" s="88"/>
      <c r="TS12" s="88"/>
      <c r="TT12" s="88"/>
      <c r="TU12" s="88"/>
      <c r="TV12" s="88"/>
      <c r="TW12" s="88"/>
      <c r="TX12" s="88"/>
      <c r="TY12" s="88"/>
      <c r="TZ12" s="88"/>
      <c r="UA12" s="88"/>
      <c r="UB12" s="88"/>
      <c r="UC12" s="88"/>
      <c r="UD12" s="88"/>
      <c r="UE12" s="88"/>
      <c r="UF12" s="88"/>
      <c r="UG12" s="88"/>
      <c r="UH12" s="88"/>
      <c r="UI12" s="88"/>
      <c r="UJ12" s="88"/>
      <c r="UK12" s="88"/>
      <c r="UL12" s="88"/>
      <c r="UM12" s="88"/>
      <c r="UN12" s="88"/>
      <c r="UO12" s="88"/>
      <c r="UP12" s="88"/>
      <c r="UQ12" s="88"/>
      <c r="UR12" s="88"/>
      <c r="US12" s="88"/>
      <c r="UT12" s="88"/>
      <c r="UU12" s="88"/>
      <c r="UV12" s="88"/>
      <c r="UW12" s="88"/>
      <c r="UX12" s="88"/>
      <c r="UY12" s="88"/>
      <c r="UZ12" s="88"/>
      <c r="VA12" s="88"/>
      <c r="VB12" s="88"/>
      <c r="VC12" s="88"/>
      <c r="VD12" s="88"/>
      <c r="VE12" s="88"/>
      <c r="VF12" s="88"/>
      <c r="VG12" s="88"/>
      <c r="VH12" s="88"/>
      <c r="VI12" s="88"/>
      <c r="VJ12" s="88"/>
      <c r="VK12" s="88"/>
      <c r="VL12" s="88"/>
      <c r="VM12" s="88"/>
      <c r="VN12" s="88"/>
      <c r="VO12" s="88"/>
      <c r="VP12" s="88"/>
      <c r="VQ12" s="88"/>
      <c r="VR12" s="88"/>
      <c r="VS12" s="88"/>
      <c r="VT12" s="88"/>
      <c r="VU12" s="88"/>
      <c r="VV12" s="88"/>
      <c r="VW12" s="88"/>
      <c r="VX12" s="88"/>
      <c r="VY12" s="88"/>
      <c r="VZ12" s="88"/>
      <c r="WA12" s="88"/>
      <c r="WB12" s="88"/>
      <c r="WC12" s="88"/>
      <c r="WD12" s="88"/>
      <c r="WE12" s="88"/>
      <c r="WF12" s="88"/>
      <c r="WG12" s="88"/>
      <c r="WH12" s="88"/>
      <c r="WI12" s="88"/>
      <c r="WJ12" s="88"/>
      <c r="WK12" s="88"/>
      <c r="WL12" s="88"/>
      <c r="WM12" s="88"/>
      <c r="WN12" s="88"/>
      <c r="WO12" s="88"/>
      <c r="WP12" s="88"/>
      <c r="WQ12" s="88"/>
      <c r="WR12" s="88"/>
      <c r="WS12" s="88"/>
      <c r="WT12" s="88"/>
      <c r="WU12" s="88"/>
      <c r="WV12" s="88"/>
      <c r="WW12" s="88"/>
      <c r="WX12" s="88"/>
      <c r="WY12" s="88"/>
      <c r="WZ12" s="88"/>
      <c r="XA12" s="88"/>
      <c r="XB12" s="88"/>
      <c r="XC12" s="88"/>
      <c r="XD12" s="88"/>
      <c r="XE12" s="88"/>
      <c r="XF12" s="88"/>
      <c r="XG12" s="88"/>
      <c r="XH12" s="88"/>
      <c r="XI12" s="88"/>
      <c r="XJ12" s="88"/>
      <c r="XK12" s="88"/>
      <c r="XL12" s="88"/>
      <c r="XM12" s="88"/>
      <c r="XN12" s="88"/>
      <c r="XO12" s="88"/>
      <c r="XP12" s="88"/>
      <c r="XQ12" s="88"/>
      <c r="XR12" s="88"/>
      <c r="XS12" s="88"/>
      <c r="XT12" s="88"/>
      <c r="XU12" s="88"/>
      <c r="XV12" s="88"/>
      <c r="XW12" s="88"/>
      <c r="XX12" s="88"/>
      <c r="XY12" s="88"/>
      <c r="XZ12" s="88"/>
      <c r="YA12" s="88"/>
      <c r="YB12" s="88"/>
      <c r="YC12" s="88"/>
      <c r="YD12" s="88"/>
      <c r="YE12" s="88"/>
      <c r="YF12" s="88"/>
      <c r="YG12" s="88"/>
      <c r="YH12" s="88"/>
      <c r="YI12" s="88"/>
      <c r="YJ12" s="88"/>
      <c r="YK12" s="88"/>
      <c r="YL12" s="88"/>
      <c r="YM12" s="88"/>
      <c r="YN12" s="88"/>
      <c r="YO12" s="88"/>
      <c r="YP12" s="88"/>
      <c r="YQ12" s="88"/>
      <c r="YR12" s="88"/>
      <c r="YS12" s="88"/>
      <c r="YT12" s="88"/>
      <c r="YU12" s="88"/>
      <c r="YV12" s="88"/>
      <c r="YW12" s="88"/>
      <c r="YX12" s="88"/>
      <c r="YY12" s="88"/>
      <c r="YZ12" s="88"/>
      <c r="ZA12" s="88"/>
      <c r="ZB12" s="88"/>
      <c r="ZC12" s="88"/>
      <c r="ZD12" s="88"/>
      <c r="ZE12" s="88"/>
      <c r="ZF12" s="88"/>
      <c r="ZG12" s="88"/>
      <c r="ZH12" s="88"/>
      <c r="ZI12" s="88"/>
      <c r="ZJ12" s="88"/>
      <c r="ZK12" s="88"/>
      <c r="ZL12" s="88"/>
      <c r="ZM12" s="88"/>
      <c r="ZN12" s="88"/>
      <c r="ZO12" s="88"/>
      <c r="ZP12" s="88"/>
      <c r="ZQ12" s="88"/>
      <c r="ZR12" s="88"/>
      <c r="ZS12" s="88"/>
      <c r="ZT12" s="88"/>
      <c r="ZU12" s="88"/>
      <c r="ZV12" s="88"/>
      <c r="ZW12" s="88"/>
      <c r="ZX12" s="88"/>
      <c r="ZY12" s="88"/>
      <c r="ZZ12" s="88"/>
      <c r="AAA12" s="88"/>
      <c r="AAB12" s="88"/>
      <c r="AAC12" s="88"/>
      <c r="AAD12" s="88"/>
      <c r="AAE12" s="88"/>
      <c r="AAF12" s="88"/>
      <c r="AAG12" s="88"/>
      <c r="AAH12" s="88"/>
      <c r="AAI12" s="88"/>
      <c r="AAJ12" s="88"/>
      <c r="AAK12" s="88"/>
      <c r="AAL12" s="88"/>
      <c r="AAM12" s="88"/>
      <c r="AAN12" s="88"/>
      <c r="AAO12" s="88"/>
      <c r="AAP12" s="88"/>
      <c r="AAQ12" s="88"/>
      <c r="AAR12" s="88"/>
      <c r="AAS12" s="88"/>
      <c r="AAT12" s="88"/>
      <c r="AAU12" s="88"/>
      <c r="AAV12" s="88"/>
      <c r="AAW12" s="88"/>
      <c r="AAX12" s="88"/>
      <c r="AAY12" s="88"/>
      <c r="AAZ12" s="88"/>
      <c r="ABA12" s="88"/>
      <c r="ABB12" s="88"/>
      <c r="ABC12" s="88"/>
      <c r="ABD12" s="88"/>
      <c r="ABE12" s="88"/>
      <c r="ABF12" s="88"/>
      <c r="ABG12" s="88"/>
      <c r="ABH12" s="88"/>
      <c r="ABI12" s="88"/>
      <c r="ABJ12" s="88"/>
      <c r="ABK12" s="88"/>
      <c r="ABL12" s="88"/>
      <c r="ABM12" s="88"/>
      <c r="ABN12" s="88"/>
      <c r="ABO12" s="88"/>
      <c r="ABP12" s="88"/>
      <c r="ABQ12" s="88"/>
      <c r="ABR12" s="88"/>
      <c r="ABS12" s="88"/>
      <c r="ABT12" s="88"/>
      <c r="ABU12" s="88"/>
      <c r="ABV12" s="88"/>
      <c r="ABW12" s="88"/>
      <c r="ABX12" s="88"/>
      <c r="ABY12" s="88"/>
      <c r="ABZ12" s="88"/>
      <c r="ACA12" s="88"/>
      <c r="ACB12" s="88"/>
      <c r="ACC12" s="88"/>
      <c r="ACD12" s="88"/>
      <c r="ACE12" s="88"/>
      <c r="ACF12" s="88"/>
      <c r="ACG12" s="88"/>
      <c r="ACH12" s="88"/>
      <c r="ACI12" s="88"/>
      <c r="ACJ12" s="88"/>
      <c r="ACK12" s="88"/>
      <c r="ACL12" s="88"/>
      <c r="ACM12" s="88"/>
      <c r="ACN12" s="88"/>
      <c r="ACO12" s="88"/>
      <c r="ACP12" s="88"/>
      <c r="ACQ12" s="88"/>
      <c r="ACR12" s="88"/>
      <c r="ACS12" s="88"/>
      <c r="ACT12" s="88"/>
      <c r="ACU12" s="88"/>
      <c r="ACV12" s="88"/>
      <c r="ACW12" s="88"/>
      <c r="ACX12" s="88"/>
      <c r="ACY12" s="88"/>
      <c r="ACZ12" s="88"/>
      <c r="ADA12" s="88"/>
      <c r="ADB12" s="88"/>
      <c r="ADC12" s="88"/>
      <c r="ADD12" s="88"/>
      <c r="ADE12" s="88"/>
      <c r="ADF12" s="88"/>
      <c r="ADG12" s="88"/>
      <c r="ADH12" s="88"/>
      <c r="ADI12" s="88"/>
      <c r="ADJ12" s="88"/>
      <c r="ADK12" s="88"/>
      <c r="ADL12" s="88"/>
      <c r="ADM12" s="88"/>
      <c r="ADN12" s="88"/>
      <c r="ADO12" s="88"/>
      <c r="ADP12" s="88"/>
      <c r="ADQ12" s="88"/>
      <c r="ADR12" s="88"/>
      <c r="ADS12" s="88"/>
      <c r="ADT12" s="88"/>
      <c r="ADU12" s="88"/>
      <c r="ADV12" s="88"/>
      <c r="ADW12" s="88"/>
      <c r="ADX12" s="88"/>
      <c r="ADY12" s="88"/>
      <c r="ADZ12" s="88"/>
      <c r="AEA12" s="88"/>
      <c r="AEB12" s="88"/>
      <c r="AEC12" s="88"/>
      <c r="AED12" s="88"/>
      <c r="AEE12" s="88"/>
      <c r="AEF12" s="88"/>
      <c r="AEG12" s="88"/>
      <c r="AEH12" s="88"/>
      <c r="AEI12" s="88"/>
      <c r="AEJ12" s="88"/>
      <c r="AEK12" s="88"/>
      <c r="AEL12" s="88"/>
      <c r="AEM12" s="88"/>
      <c r="AEN12" s="88"/>
      <c r="AEO12" s="88"/>
      <c r="AEP12" s="88"/>
      <c r="AEQ12" s="88"/>
      <c r="AER12" s="88"/>
      <c r="AES12" s="88"/>
      <c r="AET12" s="88"/>
      <c r="AEU12" s="88"/>
      <c r="AEV12" s="88"/>
      <c r="AEW12" s="88"/>
      <c r="AEX12" s="88"/>
      <c r="AEY12" s="88"/>
      <c r="AEZ12" s="88"/>
      <c r="AFA12" s="88"/>
      <c r="AFB12" s="88"/>
      <c r="AFC12" s="88"/>
      <c r="AFD12" s="88"/>
      <c r="AFE12" s="88"/>
      <c r="AFF12" s="88"/>
      <c r="AFG12" s="88"/>
      <c r="AFH12" s="88"/>
      <c r="AFI12" s="88"/>
      <c r="AFJ12" s="88"/>
      <c r="AFK12" s="88"/>
      <c r="AFL12" s="88"/>
      <c r="AFM12" s="88"/>
      <c r="AFN12" s="88"/>
      <c r="AFO12" s="88"/>
      <c r="AFP12" s="88"/>
      <c r="AFQ12" s="88"/>
      <c r="AFR12" s="88"/>
      <c r="AFS12" s="88"/>
      <c r="AFT12" s="88"/>
      <c r="AFU12" s="88"/>
      <c r="AFV12" s="88"/>
      <c r="AFW12" s="88"/>
      <c r="AFX12" s="88"/>
      <c r="AFY12" s="88"/>
      <c r="AFZ12" s="88"/>
      <c r="AGA12" s="88"/>
      <c r="AGB12" s="88"/>
      <c r="AGC12" s="88"/>
      <c r="AGD12" s="88"/>
      <c r="AGE12" s="88"/>
      <c r="AGF12" s="88"/>
      <c r="AGG12" s="88"/>
      <c r="AGH12" s="88"/>
      <c r="AGI12" s="88"/>
      <c r="AGJ12" s="88"/>
      <c r="AGK12" s="88"/>
      <c r="AGL12" s="88"/>
      <c r="AGM12" s="88"/>
      <c r="AGN12" s="88"/>
      <c r="AGO12" s="88"/>
      <c r="AGP12" s="88"/>
      <c r="AGQ12" s="88"/>
      <c r="AGR12" s="88"/>
      <c r="AGS12" s="88"/>
      <c r="AGT12" s="88"/>
      <c r="AGU12" s="88"/>
      <c r="AGV12" s="88"/>
      <c r="AGW12" s="88"/>
      <c r="AGX12" s="88"/>
      <c r="AGY12" s="88"/>
      <c r="AGZ12" s="88"/>
      <c r="AHA12" s="88"/>
      <c r="AHB12" s="88"/>
      <c r="AHC12" s="88"/>
      <c r="AHD12" s="88"/>
      <c r="AHE12" s="88"/>
      <c r="AHF12" s="88"/>
      <c r="AHG12" s="88"/>
      <c r="AHH12" s="88"/>
      <c r="AHI12" s="88"/>
      <c r="AHJ12" s="88"/>
      <c r="AHK12" s="88"/>
      <c r="AHL12" s="88"/>
      <c r="AHM12" s="88"/>
      <c r="AHN12" s="88"/>
      <c r="AHO12" s="88"/>
      <c r="AHP12" s="88"/>
      <c r="AHQ12" s="88"/>
      <c r="AHR12" s="88"/>
      <c r="AHS12" s="88"/>
      <c r="AHT12" s="88"/>
      <c r="AHU12" s="88"/>
      <c r="AHV12" s="88"/>
      <c r="AHW12" s="88"/>
      <c r="AHX12" s="88"/>
      <c r="AHY12" s="88"/>
      <c r="AHZ12" s="88"/>
      <c r="AIA12" s="88"/>
      <c r="AIB12" s="88"/>
      <c r="AIC12" s="88"/>
      <c r="AID12" s="88"/>
      <c r="AIE12" s="88"/>
      <c r="AIF12" s="88"/>
      <c r="AIG12" s="88"/>
      <c r="AIH12" s="88"/>
      <c r="AII12" s="88"/>
      <c r="AIJ12" s="88"/>
      <c r="AIK12" s="88"/>
      <c r="AIL12" s="88"/>
      <c r="AIM12" s="88"/>
      <c r="AIN12" s="88"/>
      <c r="AIO12" s="88"/>
      <c r="AIP12" s="88"/>
      <c r="AIQ12" s="88"/>
      <c r="AIR12" s="88"/>
      <c r="AIS12" s="88"/>
      <c r="AIT12" s="88"/>
      <c r="AIU12" s="88"/>
      <c r="AIV12" s="88"/>
      <c r="AIW12" s="88"/>
      <c r="AIX12" s="88"/>
      <c r="AIY12" s="88"/>
      <c r="AIZ12" s="88"/>
      <c r="AJA12" s="88"/>
      <c r="AJB12" s="88"/>
      <c r="AJC12" s="88"/>
      <c r="AJD12" s="88"/>
      <c r="AJE12" s="88"/>
      <c r="AJF12" s="88"/>
      <c r="AJG12" s="88"/>
      <c r="AJH12" s="88"/>
      <c r="AJI12" s="88"/>
      <c r="AJJ12" s="88"/>
      <c r="AJK12" s="88"/>
      <c r="AJL12" s="88"/>
      <c r="AJM12" s="88"/>
      <c r="AJN12" s="88"/>
      <c r="AJO12" s="88"/>
      <c r="AJP12" s="88"/>
      <c r="AJQ12" s="88"/>
      <c r="AJR12" s="88"/>
      <c r="AJS12" s="88"/>
      <c r="AJT12" s="88"/>
      <c r="AJU12" s="88"/>
      <c r="AJV12" s="88"/>
      <c r="AJW12" s="88"/>
      <c r="AJX12" s="88"/>
      <c r="AJY12" s="88"/>
      <c r="AJZ12" s="88"/>
      <c r="AKA12" s="88"/>
      <c r="AKB12" s="88"/>
      <c r="AKC12" s="88"/>
      <c r="AKD12" s="88"/>
      <c r="AKE12" s="88"/>
      <c r="AKF12" s="88"/>
      <c r="AKG12" s="88"/>
      <c r="AKH12" s="88"/>
      <c r="AKI12" s="88"/>
      <c r="AKJ12" s="88"/>
      <c r="AKK12" s="88"/>
      <c r="AKL12" s="88"/>
      <c r="AKM12" s="88"/>
      <c r="AKN12" s="88"/>
      <c r="AKO12" s="88"/>
      <c r="AKP12" s="88"/>
      <c r="AKQ12" s="88"/>
      <c r="AKR12" s="88"/>
      <c r="AKS12" s="88"/>
      <c r="AKT12" s="88"/>
      <c r="AKU12" s="88"/>
      <c r="AKV12" s="88"/>
      <c r="AKW12" s="88"/>
      <c r="AKX12" s="88"/>
      <c r="AKY12" s="88"/>
      <c r="AKZ12" s="88"/>
      <c r="ALA12" s="88"/>
      <c r="ALB12" s="88"/>
      <c r="ALC12" s="88"/>
      <c r="ALD12" s="88"/>
      <c r="ALE12" s="88"/>
      <c r="ALF12" s="88"/>
      <c r="ALG12" s="88"/>
      <c r="ALH12" s="88"/>
      <c r="ALI12" s="88"/>
      <c r="ALJ12" s="88"/>
      <c r="ALK12" s="88"/>
      <c r="ALL12" s="88"/>
      <c r="ALM12" s="88"/>
      <c r="ALN12" s="88"/>
      <c r="ALO12" s="88"/>
      <c r="ALP12" s="88"/>
      <c r="ALQ12" s="88"/>
      <c r="ALR12" s="88"/>
      <c r="ALS12" s="88"/>
      <c r="ALT12" s="88"/>
      <c r="ALU12" s="88"/>
      <c r="ALV12" s="88"/>
      <c r="ALW12" s="88"/>
      <c r="ALX12" s="88"/>
      <c r="ALY12" s="88"/>
      <c r="ALZ12" s="88"/>
      <c r="AMA12" s="88"/>
      <c r="AMB12" s="88"/>
      <c r="AMC12" s="88"/>
      <c r="AMD12" s="88"/>
      <c r="AME12" s="88"/>
      <c r="AMF12" s="88"/>
      <c r="AMG12" s="88"/>
      <c r="AMH12" s="88"/>
      <c r="AMI12" s="88"/>
      <c r="AMJ12" s="88"/>
      <c r="AMK12" s="88"/>
      <c r="AML12" s="88"/>
      <c r="AMM12" s="88"/>
      <c r="AMN12" s="88"/>
      <c r="AMO12" s="88"/>
      <c r="AMP12" s="88"/>
      <c r="AMQ12" s="88"/>
      <c r="AMR12" s="88"/>
      <c r="AMS12" s="88"/>
      <c r="AMT12" s="88"/>
      <c r="AMU12" s="88"/>
      <c r="AMV12" s="88"/>
      <c r="AMW12" s="88"/>
      <c r="AMX12" s="88"/>
      <c r="AMY12" s="88"/>
      <c r="AMZ12" s="88"/>
      <c r="ANA12" s="88"/>
      <c r="ANB12" s="88"/>
      <c r="ANC12" s="88"/>
      <c r="AND12" s="88"/>
      <c r="ANE12" s="88"/>
      <c r="ANF12" s="88"/>
      <c r="ANG12" s="88"/>
      <c r="ANH12" s="88"/>
      <c r="ANI12" s="88"/>
      <c r="ANJ12" s="88"/>
      <c r="ANK12" s="88"/>
      <c r="ANL12" s="88"/>
      <c r="ANM12" s="88"/>
      <c r="ANN12" s="88"/>
      <c r="ANO12" s="88"/>
      <c r="ANP12" s="88"/>
      <c r="ANQ12" s="88"/>
      <c r="ANR12" s="88"/>
      <c r="ANS12" s="88"/>
      <c r="ANT12" s="88"/>
      <c r="ANU12" s="88"/>
      <c r="ANV12" s="88"/>
      <c r="ANW12" s="88"/>
      <c r="ANX12" s="88"/>
      <c r="ANY12" s="88"/>
      <c r="ANZ12" s="88"/>
      <c r="AOA12" s="88"/>
      <c r="AOB12" s="88"/>
      <c r="AOC12" s="88"/>
      <c r="AOD12" s="88"/>
      <c r="AOE12" s="88"/>
      <c r="AOF12" s="88"/>
      <c r="AOG12" s="88"/>
      <c r="AOH12" s="88"/>
      <c r="AOI12" s="88"/>
      <c r="AOJ12" s="88"/>
      <c r="AOK12" s="88"/>
      <c r="AOL12" s="88"/>
      <c r="AOM12" s="88"/>
      <c r="AON12" s="88"/>
      <c r="AOO12" s="88"/>
      <c r="AOP12" s="88"/>
      <c r="AOQ12" s="88"/>
      <c r="AOR12" s="88"/>
      <c r="AOS12" s="88"/>
      <c r="AOT12" s="88"/>
      <c r="AOU12" s="88"/>
      <c r="AOV12" s="88"/>
      <c r="AOW12" s="88"/>
      <c r="AOX12" s="88"/>
      <c r="AOY12" s="88"/>
      <c r="AOZ12" s="88"/>
      <c r="APA12" s="88"/>
      <c r="APB12" s="88"/>
      <c r="APC12" s="88"/>
      <c r="APD12" s="88"/>
      <c r="APE12" s="88"/>
      <c r="APF12" s="88"/>
      <c r="APG12" s="88"/>
      <c r="APH12" s="88"/>
      <c r="API12" s="88"/>
      <c r="APJ12" s="88"/>
      <c r="APK12" s="88"/>
      <c r="APL12" s="88"/>
      <c r="APM12" s="88"/>
      <c r="APN12" s="88"/>
      <c r="APO12" s="88"/>
      <c r="APP12" s="88"/>
      <c r="APQ12" s="88"/>
      <c r="APR12" s="88"/>
      <c r="APS12" s="88"/>
      <c r="APT12" s="88"/>
      <c r="APU12" s="88"/>
      <c r="APV12" s="88"/>
      <c r="APW12" s="88"/>
      <c r="APX12" s="88"/>
      <c r="APY12" s="88"/>
      <c r="APZ12" s="88"/>
      <c r="AQA12" s="88"/>
      <c r="AQB12" s="88"/>
      <c r="AQC12" s="88"/>
      <c r="AQD12" s="88"/>
      <c r="AQE12" s="88"/>
      <c r="AQF12" s="88"/>
      <c r="AQG12" s="88"/>
      <c r="AQH12" s="88"/>
      <c r="AQI12" s="88"/>
      <c r="AQJ12" s="88"/>
      <c r="AQK12" s="88"/>
      <c r="AQL12" s="88"/>
      <c r="AQM12" s="88"/>
      <c r="AQN12" s="88"/>
      <c r="AQO12" s="88"/>
      <c r="AQP12" s="88"/>
      <c r="AQQ12" s="88"/>
      <c r="AQR12" s="88"/>
      <c r="AQS12" s="88"/>
      <c r="AQT12" s="88"/>
      <c r="AQU12" s="88"/>
      <c r="AQV12" s="88"/>
      <c r="AQW12" s="88"/>
      <c r="AQX12" s="88"/>
      <c r="AQY12" s="88"/>
      <c r="AQZ12" s="88"/>
      <c r="ARA12" s="88"/>
      <c r="ARB12" s="88"/>
      <c r="ARC12" s="88"/>
      <c r="ARD12" s="88"/>
      <c r="ARE12" s="88"/>
      <c r="ARF12" s="88"/>
      <c r="ARG12" s="88"/>
      <c r="ARH12" s="88"/>
      <c r="ARI12" s="88"/>
      <c r="ARJ12" s="88"/>
      <c r="ARK12" s="88"/>
      <c r="ARL12" s="88"/>
      <c r="ARM12" s="88"/>
      <c r="ARN12" s="88"/>
      <c r="ARO12" s="88"/>
      <c r="ARP12" s="88"/>
      <c r="ARQ12" s="88"/>
      <c r="ARR12" s="88"/>
      <c r="ARS12" s="88"/>
      <c r="ART12" s="88"/>
      <c r="ARU12" s="88"/>
      <c r="ARV12" s="88"/>
      <c r="ARW12" s="88"/>
      <c r="ARX12" s="88"/>
      <c r="ARY12" s="88"/>
      <c r="ARZ12" s="88"/>
      <c r="ASA12" s="88"/>
      <c r="ASB12" s="88"/>
      <c r="ASC12" s="88"/>
      <c r="ASD12" s="88"/>
      <c r="ASE12" s="88"/>
      <c r="ASF12" s="88"/>
      <c r="ASG12" s="88"/>
      <c r="ASH12" s="88"/>
      <c r="ASI12" s="88"/>
      <c r="ASJ12" s="88"/>
      <c r="ASK12" s="88"/>
      <c r="ASL12" s="88"/>
      <c r="ASM12" s="88"/>
      <c r="ASN12" s="88"/>
      <c r="ASO12" s="88"/>
      <c r="ASP12" s="88"/>
      <c r="ASQ12" s="88"/>
      <c r="ASR12" s="88"/>
      <c r="ASS12" s="88"/>
      <c r="AST12" s="88"/>
      <c r="ASU12" s="88"/>
      <c r="ASV12" s="88"/>
      <c r="ASW12" s="88"/>
      <c r="ASX12" s="88"/>
      <c r="ASY12" s="88"/>
      <c r="ASZ12" s="88"/>
      <c r="ATA12" s="88"/>
      <c r="ATB12" s="88"/>
      <c r="ATC12" s="88"/>
      <c r="ATD12" s="88"/>
      <c r="ATE12" s="88"/>
      <c r="ATF12" s="88"/>
      <c r="ATG12" s="88"/>
      <c r="ATH12" s="88"/>
      <c r="ATI12" s="88"/>
      <c r="ATJ12" s="88"/>
      <c r="ATK12" s="88"/>
      <c r="ATL12" s="88"/>
      <c r="ATM12" s="88"/>
      <c r="ATN12" s="88"/>
      <c r="ATO12" s="88"/>
      <c r="ATP12" s="88"/>
      <c r="ATQ12" s="88"/>
      <c r="ATR12" s="88"/>
      <c r="ATS12" s="88"/>
      <c r="ATT12" s="88"/>
      <c r="ATU12" s="88"/>
      <c r="ATV12" s="88"/>
      <c r="ATW12" s="88"/>
      <c r="ATX12" s="88"/>
      <c r="ATY12" s="88"/>
      <c r="ATZ12" s="88"/>
      <c r="AUA12" s="88"/>
      <c r="AUB12" s="88"/>
      <c r="AUC12" s="88"/>
      <c r="AUD12" s="88"/>
      <c r="AUE12" s="88"/>
      <c r="AUF12" s="88"/>
      <c r="AUG12" s="88"/>
      <c r="AUH12" s="88"/>
      <c r="AUI12" s="88"/>
      <c r="AUJ12" s="88"/>
      <c r="AUK12" s="88"/>
      <c r="AUL12" s="88"/>
      <c r="AUM12" s="88"/>
      <c r="AUN12" s="88"/>
      <c r="AUO12" s="88"/>
      <c r="AUP12" s="88"/>
      <c r="AUQ12" s="88"/>
      <c r="AUR12" s="88"/>
      <c r="AUS12" s="88"/>
      <c r="AUT12" s="88"/>
      <c r="AUU12" s="88"/>
      <c r="AUV12" s="88"/>
      <c r="AUW12" s="88"/>
      <c r="AUX12" s="88"/>
      <c r="AUY12" s="88"/>
      <c r="AUZ12" s="88"/>
      <c r="AVA12" s="88"/>
      <c r="AVB12" s="88"/>
      <c r="AVC12" s="88"/>
      <c r="AVD12" s="88"/>
      <c r="AVE12" s="88"/>
      <c r="AVF12" s="88"/>
      <c r="AVG12" s="88"/>
      <c r="AVH12" s="88"/>
      <c r="AVI12" s="88"/>
      <c r="AVJ12" s="88"/>
      <c r="AVK12" s="88"/>
      <c r="AVL12" s="88"/>
      <c r="AVM12" s="88"/>
      <c r="AVN12" s="88"/>
      <c r="AVO12" s="88"/>
      <c r="AVP12" s="88"/>
      <c r="AVQ12" s="88"/>
      <c r="AVR12" s="88"/>
      <c r="AVS12" s="88"/>
      <c r="AVT12" s="88"/>
      <c r="AVU12" s="88"/>
      <c r="AVV12" s="88"/>
      <c r="AVW12" s="88"/>
      <c r="AVX12" s="88"/>
      <c r="AVY12" s="88"/>
      <c r="AVZ12" s="88"/>
      <c r="AWA12" s="88"/>
      <c r="AWB12" s="88"/>
      <c r="AWC12" s="88"/>
      <c r="AWD12" s="88"/>
      <c r="AWE12" s="88"/>
      <c r="AWF12" s="88"/>
      <c r="AWG12" s="88"/>
      <c r="AWH12" s="88"/>
      <c r="AWI12" s="88"/>
      <c r="AWJ12" s="88"/>
      <c r="AWK12" s="88"/>
      <c r="AWL12" s="88"/>
      <c r="AWM12" s="88"/>
      <c r="AWN12" s="88"/>
      <c r="AWO12" s="88"/>
      <c r="AWP12" s="88"/>
      <c r="AWQ12" s="88"/>
      <c r="AWR12" s="88"/>
      <c r="AWS12" s="88"/>
      <c r="AWT12" s="88"/>
      <c r="AWU12" s="88"/>
      <c r="AWV12" s="88"/>
      <c r="AWW12" s="88"/>
      <c r="AWX12" s="88"/>
      <c r="AWY12" s="88"/>
      <c r="AWZ12" s="88"/>
      <c r="AXA12" s="88"/>
      <c r="AXB12" s="88"/>
      <c r="AXC12" s="88"/>
      <c r="AXD12" s="88"/>
      <c r="AXE12" s="88"/>
      <c r="AXF12" s="88"/>
      <c r="AXG12" s="88"/>
      <c r="AXH12" s="88"/>
      <c r="AXI12" s="88"/>
      <c r="AXJ12" s="88"/>
      <c r="AXK12" s="88"/>
      <c r="AXL12" s="88"/>
      <c r="AXM12" s="88"/>
      <c r="AXN12" s="88"/>
      <c r="AXO12" s="88"/>
      <c r="AXP12" s="88"/>
      <c r="AXQ12" s="88"/>
      <c r="AXR12" s="88"/>
      <c r="AXS12" s="88"/>
      <c r="AXT12" s="88"/>
      <c r="AXU12" s="88"/>
      <c r="AXV12" s="88"/>
      <c r="AXW12" s="88"/>
      <c r="AXX12" s="88"/>
      <c r="AXY12" s="88"/>
      <c r="AXZ12" s="88"/>
      <c r="AYA12" s="88"/>
      <c r="AYB12" s="88"/>
      <c r="AYC12" s="88"/>
      <c r="AYD12" s="88"/>
      <c r="AYE12" s="88"/>
      <c r="AYF12" s="88"/>
      <c r="AYG12" s="88"/>
      <c r="AYH12" s="88"/>
      <c r="AYI12" s="88"/>
      <c r="AYJ12" s="88"/>
      <c r="AYK12" s="88"/>
      <c r="AYL12" s="88"/>
      <c r="AYM12" s="88"/>
      <c r="AYN12" s="88"/>
      <c r="AYO12" s="88"/>
      <c r="AYP12" s="88"/>
      <c r="AYQ12" s="88"/>
      <c r="AYR12" s="88"/>
      <c r="AYS12" s="88"/>
      <c r="AYT12" s="88"/>
      <c r="AYU12" s="88"/>
      <c r="AYV12" s="88"/>
      <c r="AYW12" s="88"/>
      <c r="AYX12" s="88"/>
      <c r="AYY12" s="88"/>
      <c r="AYZ12" s="88"/>
      <c r="AZA12" s="88"/>
      <c r="AZB12" s="88"/>
      <c r="AZC12" s="88"/>
      <c r="AZD12" s="88"/>
      <c r="AZE12" s="88"/>
      <c r="AZF12" s="88"/>
      <c r="AZG12" s="88"/>
      <c r="AZH12" s="88"/>
      <c r="AZI12" s="88"/>
      <c r="AZJ12" s="88"/>
      <c r="AZK12" s="88"/>
      <c r="AZL12" s="88"/>
      <c r="AZM12" s="88"/>
      <c r="AZN12" s="88"/>
      <c r="AZO12" s="88"/>
      <c r="AZP12" s="88"/>
      <c r="AZQ12" s="88"/>
      <c r="AZR12" s="88"/>
      <c r="AZS12" s="88"/>
      <c r="AZT12" s="88"/>
      <c r="AZU12" s="88"/>
      <c r="AZV12" s="88"/>
      <c r="AZW12" s="88"/>
      <c r="AZX12" s="88"/>
      <c r="AZY12" s="88"/>
      <c r="AZZ12" s="88"/>
      <c r="BAA12" s="88"/>
      <c r="BAB12" s="88"/>
      <c r="BAC12" s="88"/>
      <c r="BAD12" s="88"/>
      <c r="BAE12" s="88"/>
      <c r="BAF12" s="88"/>
      <c r="BAG12" s="88"/>
      <c r="BAH12" s="88"/>
      <c r="BAI12" s="88"/>
      <c r="BAJ12" s="88"/>
      <c r="BAK12" s="88"/>
      <c r="BAL12" s="88"/>
      <c r="BAM12" s="88"/>
      <c r="BAN12" s="88"/>
      <c r="BAO12" s="88"/>
      <c r="BAP12" s="88"/>
      <c r="BAQ12" s="88"/>
      <c r="BAR12" s="88"/>
      <c r="BAS12" s="88"/>
      <c r="BAT12" s="88"/>
      <c r="BAU12" s="88"/>
      <c r="BAV12" s="88"/>
      <c r="BAW12" s="88"/>
      <c r="BAX12" s="88"/>
      <c r="BAY12" s="88"/>
      <c r="BAZ12" s="88"/>
      <c r="BBA12" s="88"/>
      <c r="BBB12" s="88"/>
      <c r="BBC12" s="88"/>
      <c r="BBD12" s="88"/>
      <c r="BBE12" s="88"/>
      <c r="BBF12" s="88"/>
      <c r="BBG12" s="88"/>
      <c r="BBH12" s="88"/>
      <c r="BBI12" s="88"/>
      <c r="BBJ12" s="88"/>
      <c r="BBK12" s="88"/>
      <c r="BBL12" s="88"/>
      <c r="BBM12" s="88"/>
      <c r="BBN12" s="88"/>
      <c r="BBO12" s="88"/>
      <c r="BBP12" s="88"/>
      <c r="BBQ12" s="88"/>
      <c r="BBR12" s="88"/>
      <c r="BBS12" s="88"/>
      <c r="BBT12" s="88"/>
      <c r="BBU12" s="88"/>
      <c r="BBV12" s="88"/>
      <c r="BBW12" s="88"/>
      <c r="BBX12" s="88"/>
      <c r="BBY12" s="88"/>
      <c r="BBZ12" s="88"/>
      <c r="BCA12" s="88"/>
      <c r="BCB12" s="88"/>
      <c r="BCC12" s="88"/>
      <c r="BCD12" s="88"/>
      <c r="BCE12" s="88"/>
      <c r="BCF12" s="88"/>
      <c r="BCG12" s="88"/>
      <c r="BCH12" s="88"/>
      <c r="BCI12" s="88"/>
      <c r="BCJ12" s="88"/>
      <c r="BCK12" s="88"/>
      <c r="BCL12" s="88"/>
      <c r="BCM12" s="88"/>
      <c r="BCN12" s="88"/>
      <c r="BCO12" s="88"/>
      <c r="BCP12" s="88"/>
      <c r="BCQ12" s="88"/>
      <c r="BCR12" s="88"/>
      <c r="BCS12" s="88"/>
      <c r="BCT12" s="88"/>
      <c r="BCU12" s="88"/>
      <c r="BCV12" s="88"/>
      <c r="BCW12" s="88"/>
      <c r="BCX12" s="88"/>
      <c r="BCY12" s="88"/>
      <c r="BCZ12" s="88"/>
      <c r="BDA12" s="88"/>
      <c r="BDB12" s="88"/>
      <c r="BDC12" s="88"/>
      <c r="BDD12" s="88"/>
      <c r="BDE12" s="88"/>
      <c r="BDF12" s="88"/>
      <c r="BDG12" s="88"/>
      <c r="BDH12" s="88"/>
      <c r="BDI12" s="88"/>
      <c r="BDJ12" s="88"/>
      <c r="BDK12" s="88"/>
      <c r="BDL12" s="88"/>
      <c r="BDM12" s="88"/>
      <c r="BDN12" s="88"/>
      <c r="BDO12" s="88"/>
      <c r="BDP12" s="88"/>
      <c r="BDQ12" s="88"/>
      <c r="BDR12" s="88"/>
      <c r="BDS12" s="88"/>
      <c r="BDT12" s="88"/>
      <c r="BDU12" s="88"/>
      <c r="BDV12" s="88"/>
      <c r="BDW12" s="88"/>
      <c r="BDX12" s="88"/>
      <c r="BDY12" s="88"/>
      <c r="BDZ12" s="88"/>
      <c r="BEA12" s="88"/>
      <c r="BEB12" s="88"/>
      <c r="BEC12" s="88"/>
      <c r="BED12" s="88"/>
      <c r="BEE12" s="88"/>
      <c r="BEF12" s="88"/>
      <c r="BEG12" s="88"/>
      <c r="BEH12" s="88"/>
      <c r="BEI12" s="88"/>
      <c r="BEJ12" s="88"/>
      <c r="BEK12" s="88"/>
      <c r="BEL12" s="88"/>
      <c r="BEM12" s="88"/>
      <c r="BEN12" s="88"/>
      <c r="BEO12" s="88"/>
      <c r="BEP12" s="88"/>
      <c r="BEQ12" s="88"/>
      <c r="BER12" s="88"/>
      <c r="BES12" s="88"/>
      <c r="BET12" s="88"/>
      <c r="BEU12" s="88"/>
      <c r="BEV12" s="88"/>
      <c r="BEW12" s="88"/>
      <c r="BEX12" s="88"/>
      <c r="BEY12" s="88"/>
      <c r="BEZ12" s="88"/>
      <c r="BFA12" s="88"/>
      <c r="BFB12" s="88"/>
      <c r="BFC12" s="88"/>
      <c r="BFD12" s="88"/>
      <c r="BFE12" s="88"/>
      <c r="BFF12" s="88"/>
      <c r="BFG12" s="88"/>
      <c r="BFH12" s="88"/>
      <c r="BFI12" s="88"/>
      <c r="BFJ12" s="88"/>
      <c r="BFK12" s="88"/>
      <c r="BFL12" s="88"/>
      <c r="BFM12" s="88"/>
      <c r="BFN12" s="88"/>
      <c r="BFO12" s="88"/>
      <c r="BFP12" s="88"/>
      <c r="BFQ12" s="88"/>
      <c r="BFR12" s="88"/>
      <c r="BFS12" s="88"/>
      <c r="BFT12" s="88"/>
      <c r="BFU12" s="88"/>
      <c r="BFV12" s="88"/>
      <c r="BFW12" s="88"/>
      <c r="BFX12" s="88"/>
      <c r="BFY12" s="88"/>
      <c r="BFZ12" s="88"/>
      <c r="BGA12" s="88"/>
      <c r="BGB12" s="88"/>
      <c r="BGC12" s="88"/>
      <c r="BGD12" s="88"/>
      <c r="BGE12" s="88"/>
      <c r="BGF12" s="88"/>
      <c r="BGG12" s="88"/>
      <c r="BGH12" s="88"/>
      <c r="BGI12" s="88"/>
      <c r="BGJ12" s="88"/>
      <c r="BGK12" s="88"/>
      <c r="BGL12" s="88"/>
      <c r="BGM12" s="88"/>
      <c r="BGN12" s="88"/>
      <c r="BGO12" s="88"/>
      <c r="BGP12" s="88"/>
      <c r="BGQ12" s="88"/>
      <c r="BGR12" s="88"/>
      <c r="BGS12" s="88"/>
      <c r="BGT12" s="88"/>
      <c r="BGU12" s="88"/>
      <c r="BGV12" s="88"/>
      <c r="BGW12" s="88"/>
      <c r="BGX12" s="88"/>
      <c r="BGY12" s="88"/>
      <c r="BGZ12" s="88"/>
      <c r="BHA12" s="88"/>
      <c r="BHB12" s="88"/>
      <c r="BHC12" s="88"/>
      <c r="BHD12" s="88"/>
      <c r="BHE12" s="88"/>
      <c r="BHF12" s="88"/>
      <c r="BHG12" s="88"/>
      <c r="BHH12" s="88"/>
      <c r="BHI12" s="88"/>
      <c r="BHJ12" s="88"/>
      <c r="BHK12" s="88"/>
      <c r="BHL12" s="88"/>
      <c r="BHM12" s="88"/>
      <c r="BHN12" s="88"/>
      <c r="BHO12" s="88"/>
      <c r="BHP12" s="88"/>
      <c r="BHQ12" s="88"/>
      <c r="BHR12" s="88"/>
      <c r="BHS12" s="88"/>
      <c r="BHT12" s="88"/>
      <c r="BHU12" s="88"/>
      <c r="BHV12" s="88"/>
      <c r="BHW12" s="88"/>
      <c r="BHX12" s="88"/>
      <c r="BHY12" s="88"/>
      <c r="BHZ12" s="88"/>
      <c r="BIA12" s="88"/>
      <c r="BIB12" s="88"/>
      <c r="BIC12" s="88"/>
      <c r="BID12" s="88"/>
      <c r="BIE12" s="88"/>
      <c r="BIF12" s="88"/>
      <c r="BIG12" s="88"/>
      <c r="BIH12" s="88"/>
      <c r="BII12" s="88"/>
      <c r="BIJ12" s="88"/>
      <c r="BIK12" s="88"/>
      <c r="BIL12" s="88"/>
      <c r="BIM12" s="88"/>
      <c r="BIN12" s="88"/>
      <c r="BIO12" s="88"/>
      <c r="BIP12" s="88"/>
      <c r="BIQ12" s="88"/>
      <c r="BIR12" s="88"/>
      <c r="BIS12" s="88"/>
      <c r="BIT12" s="88"/>
      <c r="BIU12" s="88"/>
      <c r="BIV12" s="88"/>
      <c r="BIW12" s="88"/>
      <c r="BIX12" s="88"/>
      <c r="BIY12" s="88"/>
      <c r="BIZ12" s="88"/>
      <c r="BJA12" s="88"/>
      <c r="BJB12" s="88"/>
      <c r="BJC12" s="88"/>
      <c r="BJD12" s="88"/>
      <c r="BJE12" s="88"/>
      <c r="BJF12" s="88"/>
      <c r="BJG12" s="88"/>
      <c r="BJH12" s="88"/>
      <c r="BJI12" s="88"/>
      <c r="BJJ12" s="88"/>
      <c r="BJK12" s="88"/>
      <c r="BJL12" s="88"/>
      <c r="BJM12" s="88"/>
      <c r="BJN12" s="88"/>
      <c r="BJO12" s="88"/>
      <c r="BJP12" s="88"/>
      <c r="BJQ12" s="88"/>
      <c r="BJR12" s="88"/>
      <c r="BJS12" s="88"/>
      <c r="BJT12" s="88"/>
      <c r="BJU12" s="88"/>
      <c r="BJV12" s="88"/>
      <c r="BJW12" s="88"/>
      <c r="BJX12" s="88"/>
      <c r="BJY12" s="88"/>
      <c r="BJZ12" s="88"/>
      <c r="BKA12" s="88"/>
      <c r="BKB12" s="88"/>
      <c r="BKC12" s="88"/>
      <c r="BKD12" s="88"/>
      <c r="BKE12" s="88"/>
      <c r="BKF12" s="88"/>
      <c r="BKG12" s="88"/>
      <c r="BKH12" s="88"/>
      <c r="BKI12" s="88"/>
      <c r="BKJ12" s="88"/>
      <c r="BKK12" s="88"/>
      <c r="BKL12" s="88"/>
      <c r="BKM12" s="88"/>
      <c r="BKN12" s="88"/>
      <c r="BKO12" s="88"/>
      <c r="BKP12" s="88"/>
      <c r="BKQ12" s="88"/>
      <c r="BKR12" s="88"/>
      <c r="BKS12" s="88"/>
      <c r="BKT12" s="88"/>
      <c r="BKU12" s="88"/>
      <c r="BKV12" s="88"/>
      <c r="BKW12" s="88"/>
      <c r="BKX12" s="88"/>
      <c r="BKY12" s="88"/>
      <c r="BKZ12" s="88"/>
      <c r="BLA12" s="88"/>
      <c r="BLB12" s="88"/>
      <c r="BLC12" s="88"/>
      <c r="BLD12" s="88"/>
      <c r="BLE12" s="88"/>
      <c r="BLF12" s="88"/>
      <c r="BLG12" s="88"/>
      <c r="BLH12" s="88"/>
      <c r="BLI12" s="88"/>
      <c r="BLJ12" s="88"/>
      <c r="BLK12" s="88"/>
      <c r="BLL12" s="88"/>
      <c r="BLM12" s="88"/>
      <c r="BLN12" s="88"/>
      <c r="BLO12" s="88"/>
      <c r="BLP12" s="88"/>
      <c r="BLQ12" s="88"/>
      <c r="BLR12" s="88"/>
      <c r="BLS12" s="88"/>
      <c r="BLT12" s="88"/>
      <c r="BLU12" s="88"/>
      <c r="BLV12" s="88"/>
      <c r="BLW12" s="88"/>
      <c r="BLX12" s="88"/>
      <c r="BLY12" s="88"/>
      <c r="BLZ12" s="88"/>
      <c r="BMA12" s="88"/>
      <c r="BMB12" s="88"/>
      <c r="BMC12" s="88"/>
      <c r="BMD12" s="88"/>
      <c r="BME12" s="88"/>
      <c r="BMF12" s="88"/>
      <c r="BMG12" s="88"/>
      <c r="BMH12" s="88"/>
      <c r="BMI12" s="88"/>
      <c r="BMJ12" s="88"/>
      <c r="BMK12" s="88"/>
      <c r="BML12" s="88"/>
      <c r="BMM12" s="88"/>
      <c r="BMN12" s="88"/>
      <c r="BMO12" s="88"/>
      <c r="BMP12" s="88"/>
      <c r="BMQ12" s="88"/>
      <c r="BMR12" s="88"/>
      <c r="BMS12" s="88"/>
      <c r="BMT12" s="88"/>
      <c r="BMU12" s="88"/>
      <c r="BMV12" s="88"/>
      <c r="BMW12" s="88"/>
      <c r="BMX12" s="88"/>
      <c r="BMY12" s="88"/>
      <c r="BMZ12" s="88"/>
      <c r="BNA12" s="88"/>
      <c r="BNB12" s="88"/>
      <c r="BNC12" s="88"/>
      <c r="BND12" s="88"/>
      <c r="BNE12" s="88"/>
      <c r="BNF12" s="88"/>
      <c r="BNG12" s="88"/>
      <c r="BNH12" s="88"/>
      <c r="BNI12" s="88"/>
      <c r="BNJ12" s="88"/>
      <c r="BNK12" s="88"/>
      <c r="BNL12" s="88"/>
      <c r="BNM12" s="88"/>
      <c r="BNN12" s="88"/>
      <c r="BNO12" s="88"/>
      <c r="BNP12" s="88"/>
      <c r="BNQ12" s="88"/>
      <c r="BNR12" s="88"/>
      <c r="BNS12" s="88"/>
      <c r="BNT12" s="88"/>
      <c r="BNU12" s="88"/>
      <c r="BNV12" s="88"/>
      <c r="BNW12" s="88"/>
      <c r="BNX12" s="88"/>
      <c r="BNY12" s="88"/>
      <c r="BNZ12" s="88"/>
      <c r="BOA12" s="88"/>
      <c r="BOB12" s="88"/>
      <c r="BOC12" s="88"/>
      <c r="BOD12" s="88"/>
      <c r="BOE12" s="88"/>
      <c r="BOF12" s="88"/>
      <c r="BOG12" s="88"/>
      <c r="BOH12" s="88"/>
      <c r="BOI12" s="88"/>
      <c r="BOJ12" s="88"/>
      <c r="BOK12" s="88"/>
      <c r="BOL12" s="88"/>
      <c r="BOM12" s="88"/>
      <c r="BON12" s="88"/>
      <c r="BOO12" s="88"/>
      <c r="BOP12" s="88"/>
      <c r="BOQ12" s="88"/>
      <c r="BOR12" s="88"/>
      <c r="BOS12" s="88"/>
      <c r="BOT12" s="88"/>
      <c r="BOU12" s="88"/>
      <c r="BOV12" s="88"/>
      <c r="BOW12" s="88"/>
      <c r="BOX12" s="88"/>
      <c r="BOY12" s="88"/>
      <c r="BOZ12" s="88"/>
      <c r="BPA12" s="88"/>
      <c r="BPB12" s="88"/>
      <c r="BPC12" s="88"/>
      <c r="BPD12" s="88"/>
      <c r="BPE12" s="88"/>
      <c r="BPF12" s="88"/>
      <c r="BPG12" s="88"/>
      <c r="BPH12" s="88"/>
      <c r="BPI12" s="88"/>
      <c r="BPJ12" s="88"/>
      <c r="BPK12" s="88"/>
      <c r="BPL12" s="88"/>
      <c r="BPM12" s="88"/>
      <c r="BPN12" s="88"/>
      <c r="BPO12" s="88"/>
      <c r="BPP12" s="88"/>
      <c r="BPQ12" s="88"/>
      <c r="BPR12" s="88"/>
      <c r="BPS12" s="88"/>
      <c r="BPT12" s="88"/>
      <c r="BPU12" s="88"/>
      <c r="BPV12" s="88"/>
      <c r="BPW12" s="88"/>
      <c r="BPX12" s="88"/>
      <c r="BPY12" s="88"/>
      <c r="BPZ12" s="88"/>
      <c r="BQA12" s="88"/>
      <c r="BQB12" s="88"/>
      <c r="BQC12" s="88"/>
      <c r="BQD12" s="88"/>
      <c r="BQE12" s="88"/>
      <c r="BQF12" s="88"/>
      <c r="BQG12" s="88"/>
      <c r="BQH12" s="88"/>
      <c r="BQI12" s="88"/>
      <c r="BQJ12" s="88"/>
      <c r="BQK12" s="88"/>
      <c r="BQL12" s="88"/>
      <c r="BQM12" s="88"/>
      <c r="BQN12" s="88"/>
      <c r="BQO12" s="88"/>
      <c r="BQP12" s="88"/>
      <c r="BQQ12" s="88"/>
      <c r="BQR12" s="88"/>
      <c r="BQS12" s="88"/>
      <c r="BQT12" s="88"/>
      <c r="BQU12" s="88"/>
      <c r="BQV12" s="88"/>
      <c r="BQW12" s="88"/>
      <c r="BQX12" s="88"/>
      <c r="BQY12" s="88"/>
      <c r="BQZ12" s="88"/>
      <c r="BRA12" s="88"/>
      <c r="BRB12" s="88"/>
      <c r="BRC12" s="88"/>
      <c r="BRD12" s="88"/>
      <c r="BRE12" s="88"/>
      <c r="BRF12" s="88"/>
      <c r="BRG12" s="88"/>
      <c r="BRH12" s="88"/>
      <c r="BRI12" s="88"/>
      <c r="BRJ12" s="88"/>
      <c r="BRK12" s="88"/>
      <c r="BRL12" s="88"/>
      <c r="BRM12" s="88"/>
      <c r="BRN12" s="88"/>
      <c r="BRO12" s="88"/>
      <c r="BRP12" s="88"/>
      <c r="BRQ12" s="88"/>
      <c r="BRR12" s="88"/>
      <c r="BRS12" s="88"/>
      <c r="BRT12" s="88"/>
      <c r="BRU12" s="88"/>
      <c r="BRV12" s="88"/>
      <c r="BRW12" s="88"/>
      <c r="BRX12" s="88"/>
      <c r="BRY12" s="88"/>
      <c r="BRZ12" s="88"/>
      <c r="BSA12" s="88"/>
      <c r="BSB12" s="88"/>
      <c r="BSC12" s="88"/>
      <c r="BSD12" s="88"/>
      <c r="BSE12" s="88"/>
      <c r="BSF12" s="88"/>
      <c r="BSG12" s="88"/>
      <c r="BSH12" s="88"/>
      <c r="BSI12" s="88"/>
      <c r="BSJ12" s="88"/>
      <c r="BSK12" s="88"/>
      <c r="BSL12" s="88"/>
      <c r="BSM12" s="88"/>
      <c r="BSN12" s="88"/>
      <c r="BSO12" s="88"/>
      <c r="BSP12" s="88"/>
      <c r="BSQ12" s="88"/>
      <c r="BSR12" s="88"/>
      <c r="BSS12" s="88"/>
      <c r="BST12" s="88"/>
      <c r="BSU12" s="88"/>
      <c r="BSV12" s="88"/>
      <c r="BSW12" s="88"/>
      <c r="BSX12" s="88"/>
      <c r="BSY12" s="88"/>
      <c r="BSZ12" s="88"/>
      <c r="BTA12" s="88"/>
      <c r="BTB12" s="88"/>
      <c r="BTC12" s="88"/>
      <c r="BTD12" s="88"/>
      <c r="BTE12" s="88"/>
      <c r="BTF12" s="88"/>
      <c r="BTG12" s="88"/>
      <c r="BTH12" s="88"/>
      <c r="BTI12" s="88"/>
      <c r="BTJ12" s="88"/>
      <c r="BTK12" s="88"/>
      <c r="BTL12" s="88"/>
      <c r="BTM12" s="88"/>
      <c r="BTN12" s="88"/>
      <c r="BTO12" s="88"/>
      <c r="BTP12" s="88"/>
      <c r="BTQ12" s="88"/>
      <c r="BTR12" s="88"/>
      <c r="BTS12" s="88"/>
      <c r="BTT12" s="88"/>
      <c r="BTU12" s="88"/>
      <c r="BTV12" s="88"/>
      <c r="BTW12" s="88"/>
      <c r="BTX12" s="88"/>
      <c r="BTY12" s="88"/>
      <c r="BTZ12" s="88"/>
      <c r="BUA12" s="88"/>
      <c r="BUB12" s="88"/>
      <c r="BUC12" s="88"/>
      <c r="BUD12" s="88"/>
      <c r="BUE12" s="88"/>
      <c r="BUF12" s="88"/>
      <c r="BUG12" s="88"/>
      <c r="BUH12" s="88"/>
      <c r="BUI12" s="88"/>
      <c r="BUJ12" s="88"/>
      <c r="BUK12" s="88"/>
      <c r="BUL12" s="88"/>
      <c r="BUM12" s="88"/>
      <c r="BUN12" s="88"/>
      <c r="BUO12" s="88"/>
      <c r="BUP12" s="88"/>
      <c r="BUQ12" s="88"/>
      <c r="BUR12" s="88"/>
      <c r="BUS12" s="88"/>
      <c r="BUT12" s="88"/>
      <c r="BUU12" s="88"/>
      <c r="BUV12" s="88"/>
      <c r="BUW12" s="88"/>
      <c r="BUX12" s="88"/>
      <c r="BUY12" s="88"/>
      <c r="BUZ12" s="88"/>
      <c r="BVA12" s="88"/>
      <c r="BVB12" s="88"/>
      <c r="BVC12" s="88"/>
      <c r="BVD12" s="88"/>
      <c r="BVE12" s="88"/>
      <c r="BVF12" s="88"/>
      <c r="BVG12" s="88"/>
      <c r="BVH12" s="88"/>
      <c r="BVI12" s="88"/>
      <c r="BVJ12" s="88"/>
      <c r="BVK12" s="88"/>
      <c r="BVL12" s="88"/>
      <c r="BVM12" s="88"/>
      <c r="BVN12" s="88"/>
      <c r="BVO12" s="88"/>
      <c r="BVP12" s="88"/>
      <c r="BVQ12" s="88"/>
      <c r="BVR12" s="88"/>
      <c r="BVS12" s="88"/>
      <c r="BVT12" s="88"/>
      <c r="BVU12" s="88"/>
      <c r="BVV12" s="88"/>
      <c r="BVW12" s="88"/>
      <c r="BVX12" s="88"/>
      <c r="BVY12" s="88"/>
      <c r="BVZ12" s="88"/>
      <c r="BWA12" s="88"/>
      <c r="BWB12" s="88"/>
      <c r="BWC12" s="88"/>
      <c r="BWD12" s="88"/>
      <c r="BWE12" s="88"/>
      <c r="BWF12" s="88"/>
      <c r="BWG12" s="88"/>
      <c r="BWH12" s="88"/>
      <c r="BWI12" s="88"/>
      <c r="BWJ12" s="88"/>
      <c r="BWK12" s="88"/>
      <c r="BWL12" s="88"/>
      <c r="BWM12" s="88"/>
      <c r="BWN12" s="88"/>
      <c r="BWO12" s="88"/>
      <c r="BWP12" s="88"/>
      <c r="BWQ12" s="88"/>
      <c r="BWR12" s="88"/>
      <c r="BWS12" s="88"/>
      <c r="BWT12" s="88"/>
      <c r="BWU12" s="88"/>
      <c r="BWV12" s="88"/>
      <c r="BWW12" s="88"/>
      <c r="BWX12" s="88"/>
      <c r="BWY12" s="88"/>
      <c r="BWZ12" s="88"/>
      <c r="BXA12" s="88"/>
      <c r="BXB12" s="88"/>
      <c r="BXC12" s="88"/>
      <c r="BXD12" s="88"/>
      <c r="BXE12" s="88"/>
      <c r="BXF12" s="88"/>
      <c r="BXG12" s="88"/>
      <c r="BXH12" s="88"/>
      <c r="BXI12" s="88"/>
      <c r="BXJ12" s="88"/>
      <c r="BXK12" s="88"/>
      <c r="BXL12" s="88"/>
      <c r="BXM12" s="88"/>
      <c r="BXN12" s="88"/>
      <c r="BXO12" s="88"/>
      <c r="BXP12" s="88"/>
      <c r="BXQ12" s="88"/>
      <c r="BXR12" s="88"/>
      <c r="BXS12" s="88"/>
      <c r="BXT12" s="88"/>
      <c r="BXU12" s="88"/>
      <c r="BXV12" s="88"/>
      <c r="BXW12" s="88"/>
      <c r="BXX12" s="88"/>
      <c r="BXY12" s="88"/>
      <c r="BXZ12" s="88"/>
      <c r="BYA12" s="88"/>
      <c r="BYB12" s="88"/>
      <c r="BYC12" s="88"/>
      <c r="BYD12" s="88"/>
      <c r="BYE12" s="88"/>
      <c r="BYF12" s="88"/>
      <c r="BYG12" s="88"/>
      <c r="BYH12" s="88"/>
      <c r="BYI12" s="88"/>
      <c r="BYJ12" s="88"/>
      <c r="BYK12" s="88"/>
      <c r="BYL12" s="88"/>
      <c r="BYM12" s="88"/>
      <c r="BYN12" s="88"/>
      <c r="BYO12" s="88"/>
      <c r="BYP12" s="88"/>
      <c r="BYQ12" s="88"/>
      <c r="BYR12" s="88"/>
      <c r="BYS12" s="88"/>
      <c r="BYT12" s="88"/>
      <c r="BYU12" s="88"/>
      <c r="BYV12" s="88"/>
      <c r="BYW12" s="88"/>
      <c r="BYX12" s="88"/>
      <c r="BYY12" s="88"/>
      <c r="BYZ12" s="88"/>
      <c r="BZA12" s="88"/>
      <c r="BZB12" s="88"/>
      <c r="BZC12" s="88"/>
      <c r="BZD12" s="88"/>
      <c r="BZE12" s="88"/>
      <c r="BZF12" s="88"/>
      <c r="BZG12" s="88"/>
      <c r="BZH12" s="88"/>
      <c r="BZI12" s="88"/>
      <c r="BZJ12" s="88"/>
      <c r="BZK12" s="88"/>
      <c r="BZL12" s="88"/>
      <c r="BZM12" s="88"/>
      <c r="BZN12" s="88"/>
      <c r="BZO12" s="88"/>
      <c r="BZP12" s="88"/>
      <c r="BZQ12" s="88"/>
      <c r="BZR12" s="88"/>
      <c r="BZS12" s="88"/>
      <c r="BZT12" s="88"/>
      <c r="BZU12" s="88"/>
      <c r="BZV12" s="88"/>
      <c r="BZW12" s="88"/>
      <c r="BZX12" s="88"/>
      <c r="BZY12" s="88"/>
      <c r="BZZ12" s="88"/>
      <c r="CAA12" s="88"/>
      <c r="CAB12" s="88"/>
      <c r="CAC12" s="88"/>
      <c r="CAD12" s="88"/>
      <c r="CAE12" s="88"/>
      <c r="CAF12" s="88"/>
      <c r="CAG12" s="88"/>
      <c r="CAH12" s="88"/>
      <c r="CAI12" s="88"/>
      <c r="CAJ12" s="88"/>
      <c r="CAK12" s="88"/>
      <c r="CAL12" s="88"/>
      <c r="CAM12" s="88"/>
      <c r="CAN12" s="88"/>
      <c r="CAO12" s="88"/>
      <c r="CAP12" s="88"/>
      <c r="CAQ12" s="88"/>
      <c r="CAR12" s="88"/>
      <c r="CAS12" s="88"/>
      <c r="CAT12" s="88"/>
      <c r="CAU12" s="88"/>
      <c r="CAV12" s="88"/>
      <c r="CAW12" s="88"/>
      <c r="CAX12" s="88"/>
      <c r="CAY12" s="88"/>
      <c r="CAZ12" s="88"/>
      <c r="CBA12" s="88"/>
      <c r="CBB12" s="88"/>
      <c r="CBC12" s="88"/>
      <c r="CBD12" s="88"/>
      <c r="CBE12" s="88"/>
      <c r="CBF12" s="88"/>
      <c r="CBG12" s="88"/>
      <c r="CBH12" s="88"/>
      <c r="CBI12" s="88"/>
      <c r="CBJ12" s="88"/>
      <c r="CBK12" s="88"/>
      <c r="CBL12" s="88"/>
      <c r="CBM12" s="88"/>
      <c r="CBN12" s="88"/>
      <c r="CBO12" s="88"/>
      <c r="CBP12" s="88"/>
      <c r="CBQ12" s="88"/>
      <c r="CBR12" s="88"/>
      <c r="CBS12" s="88"/>
      <c r="CBT12" s="88"/>
      <c r="CBU12" s="88"/>
      <c r="CBV12" s="88"/>
      <c r="CBW12" s="88"/>
      <c r="CBX12" s="88"/>
      <c r="CBY12" s="88"/>
      <c r="CBZ12" s="88"/>
      <c r="CCA12" s="88"/>
      <c r="CCB12" s="88"/>
      <c r="CCC12" s="88"/>
      <c r="CCD12" s="88"/>
      <c r="CCE12" s="88"/>
      <c r="CCF12" s="88"/>
      <c r="CCG12" s="88"/>
      <c r="CCH12" s="88"/>
      <c r="CCI12" s="88"/>
      <c r="CCJ12" s="88"/>
      <c r="CCK12" s="88"/>
      <c r="CCL12" s="88"/>
      <c r="CCM12" s="88"/>
      <c r="CCN12" s="88"/>
      <c r="CCO12" s="88"/>
      <c r="CCP12" s="88"/>
      <c r="CCQ12" s="88"/>
      <c r="CCR12" s="88"/>
      <c r="CCS12" s="88"/>
      <c r="CCT12" s="88"/>
      <c r="CCU12" s="88"/>
      <c r="CCV12" s="88"/>
      <c r="CCW12" s="88"/>
      <c r="CCX12" s="88"/>
      <c r="CCY12" s="88"/>
      <c r="CCZ12" s="88"/>
      <c r="CDA12" s="88"/>
      <c r="CDB12" s="88"/>
      <c r="CDC12" s="88"/>
      <c r="CDD12" s="88"/>
      <c r="CDE12" s="88"/>
      <c r="CDF12" s="88"/>
      <c r="CDG12" s="88"/>
      <c r="CDH12" s="88"/>
      <c r="CDI12" s="88"/>
      <c r="CDJ12" s="88"/>
      <c r="CDK12" s="88"/>
      <c r="CDL12" s="88"/>
      <c r="CDM12" s="88"/>
      <c r="CDN12" s="88"/>
      <c r="CDO12" s="88"/>
      <c r="CDP12" s="88"/>
      <c r="CDQ12" s="88"/>
      <c r="CDR12" s="88"/>
      <c r="CDS12" s="88"/>
      <c r="CDT12" s="88"/>
      <c r="CDU12" s="88"/>
      <c r="CDV12" s="88"/>
      <c r="CDW12" s="88"/>
      <c r="CDX12" s="88"/>
      <c r="CDY12" s="88"/>
      <c r="CDZ12" s="88"/>
      <c r="CEA12" s="88"/>
      <c r="CEB12" s="88"/>
      <c r="CEC12" s="88"/>
      <c r="CED12" s="88"/>
      <c r="CEE12" s="88"/>
      <c r="CEF12" s="88"/>
      <c r="CEG12" s="88"/>
      <c r="CEH12" s="88"/>
      <c r="CEI12" s="88"/>
      <c r="CEJ12" s="88"/>
      <c r="CEK12" s="88"/>
      <c r="CEL12" s="88"/>
      <c r="CEM12" s="88"/>
      <c r="CEN12" s="88"/>
      <c r="CEO12" s="88"/>
      <c r="CEP12" s="88"/>
      <c r="CEQ12" s="88"/>
      <c r="CER12" s="88"/>
      <c r="CES12" s="88"/>
      <c r="CET12" s="88"/>
      <c r="CEU12" s="88"/>
      <c r="CEV12" s="88"/>
      <c r="CEW12" s="88"/>
      <c r="CEX12" s="88"/>
      <c r="CEY12" s="88"/>
      <c r="CEZ12" s="88"/>
      <c r="CFA12" s="88"/>
      <c r="CFB12" s="88"/>
      <c r="CFC12" s="88"/>
      <c r="CFD12" s="88"/>
      <c r="CFE12" s="88"/>
      <c r="CFF12" s="88"/>
      <c r="CFG12" s="88"/>
      <c r="CFH12" s="88"/>
      <c r="CFI12" s="88"/>
      <c r="CFJ12" s="88"/>
      <c r="CFK12" s="88"/>
      <c r="CFL12" s="88"/>
      <c r="CFM12" s="88"/>
      <c r="CFN12" s="88"/>
      <c r="CFO12" s="88"/>
      <c r="CFP12" s="88"/>
      <c r="CFQ12" s="88"/>
      <c r="CFR12" s="88"/>
      <c r="CFS12" s="88"/>
      <c r="CFT12" s="88"/>
      <c r="CFU12" s="88"/>
      <c r="CFV12" s="88"/>
      <c r="CFW12" s="88"/>
      <c r="CFX12" s="88"/>
      <c r="CFY12" s="88"/>
      <c r="CFZ12" s="88"/>
      <c r="CGA12" s="88"/>
      <c r="CGB12" s="88"/>
      <c r="CGC12" s="88"/>
      <c r="CGD12" s="88"/>
      <c r="CGE12" s="88"/>
      <c r="CGF12" s="88"/>
      <c r="CGG12" s="88"/>
      <c r="CGH12" s="88"/>
      <c r="CGI12" s="88"/>
      <c r="CGJ12" s="88"/>
      <c r="CGK12" s="88"/>
      <c r="CGL12" s="88"/>
      <c r="CGM12" s="88"/>
      <c r="CGN12" s="88"/>
      <c r="CGO12" s="88"/>
      <c r="CGP12" s="88"/>
      <c r="CGQ12" s="88"/>
      <c r="CGR12" s="88"/>
      <c r="CGS12" s="88"/>
      <c r="CGT12" s="88"/>
      <c r="CGU12" s="88"/>
      <c r="CGV12" s="88"/>
      <c r="CGW12" s="88"/>
      <c r="CGX12" s="88"/>
      <c r="CGY12" s="88"/>
      <c r="CGZ12" s="88"/>
      <c r="CHA12" s="88"/>
      <c r="CHB12" s="88"/>
      <c r="CHC12" s="88"/>
      <c r="CHD12" s="88"/>
      <c r="CHE12" s="88"/>
      <c r="CHF12" s="88"/>
      <c r="CHG12" s="88"/>
      <c r="CHH12" s="88"/>
      <c r="CHI12" s="88"/>
      <c r="CHJ12" s="88"/>
      <c r="CHK12" s="88"/>
      <c r="CHL12" s="88"/>
      <c r="CHM12" s="88"/>
      <c r="CHN12" s="88"/>
      <c r="CHO12" s="88"/>
      <c r="CHP12" s="88"/>
      <c r="CHQ12" s="88"/>
      <c r="CHR12" s="88"/>
      <c r="CHS12" s="88"/>
      <c r="CHT12" s="88"/>
      <c r="CHU12" s="88"/>
      <c r="CHV12" s="88"/>
      <c r="CHW12" s="88"/>
      <c r="CHX12" s="88"/>
      <c r="CHY12" s="88"/>
      <c r="CHZ12" s="88"/>
      <c r="CIA12" s="88"/>
      <c r="CIB12" s="88"/>
      <c r="CIC12" s="88"/>
      <c r="CID12" s="88"/>
      <c r="CIE12" s="88"/>
      <c r="CIF12" s="88"/>
      <c r="CIG12" s="88"/>
      <c r="CIH12" s="88"/>
      <c r="CII12" s="88"/>
      <c r="CIJ12" s="88"/>
      <c r="CIK12" s="88"/>
      <c r="CIL12" s="88"/>
      <c r="CIM12" s="88"/>
      <c r="CIN12" s="88"/>
      <c r="CIO12" s="88"/>
      <c r="CIP12" s="88"/>
      <c r="CIQ12" s="88"/>
      <c r="CIR12" s="88"/>
      <c r="CIS12" s="88"/>
      <c r="CIT12" s="88"/>
      <c r="CIU12" s="88"/>
      <c r="CIV12" s="88"/>
      <c r="CIW12" s="88"/>
      <c r="CIX12" s="88"/>
      <c r="CIY12" s="88"/>
      <c r="CIZ12" s="88"/>
      <c r="CJA12" s="88"/>
      <c r="CJB12" s="88"/>
      <c r="CJC12" s="88"/>
      <c r="CJD12" s="88"/>
      <c r="CJE12" s="88"/>
      <c r="CJF12" s="88"/>
      <c r="CJG12" s="88"/>
      <c r="CJH12" s="88"/>
      <c r="CJI12" s="88"/>
      <c r="CJJ12" s="88"/>
      <c r="CJK12" s="88"/>
      <c r="CJL12" s="88"/>
      <c r="CJM12" s="88"/>
      <c r="CJN12" s="88"/>
      <c r="CJO12" s="88"/>
      <c r="CJP12" s="88"/>
      <c r="CJQ12" s="88"/>
      <c r="CJR12" s="88"/>
      <c r="CJS12" s="88"/>
      <c r="CJT12" s="88"/>
      <c r="CJU12" s="88"/>
      <c r="CJV12" s="88"/>
      <c r="CJW12" s="88"/>
      <c r="CJX12" s="88"/>
      <c r="CJY12" s="88"/>
      <c r="CJZ12" s="88"/>
      <c r="CKA12" s="88"/>
      <c r="CKB12" s="88"/>
      <c r="CKC12" s="88"/>
      <c r="CKD12" s="88"/>
      <c r="CKE12" s="88"/>
      <c r="CKF12" s="88"/>
      <c r="CKG12" s="88"/>
      <c r="CKH12" s="88"/>
      <c r="CKI12" s="88"/>
      <c r="CKJ12" s="88"/>
      <c r="CKK12" s="88"/>
      <c r="CKL12" s="88"/>
      <c r="CKM12" s="88"/>
      <c r="CKN12" s="88"/>
      <c r="CKO12" s="88"/>
      <c r="CKP12" s="88"/>
      <c r="CKQ12" s="88"/>
      <c r="CKR12" s="88"/>
      <c r="CKS12" s="88"/>
      <c r="CKT12" s="88"/>
      <c r="CKU12" s="88"/>
      <c r="CKV12" s="88"/>
      <c r="CKW12" s="88"/>
      <c r="CKX12" s="88"/>
      <c r="CKY12" s="88"/>
      <c r="CKZ12" s="88"/>
      <c r="CLA12" s="88"/>
      <c r="CLB12" s="88"/>
      <c r="CLC12" s="88"/>
      <c r="CLD12" s="88"/>
      <c r="CLE12" s="88"/>
      <c r="CLF12" s="88"/>
      <c r="CLG12" s="88"/>
      <c r="CLH12" s="88"/>
      <c r="CLI12" s="88"/>
      <c r="CLJ12" s="88"/>
      <c r="CLK12" s="88"/>
      <c r="CLL12" s="88"/>
      <c r="CLM12" s="88"/>
      <c r="CLN12" s="88"/>
      <c r="CLO12" s="88"/>
      <c r="CLP12" s="88"/>
      <c r="CLQ12" s="88"/>
      <c r="CLR12" s="88"/>
      <c r="CLS12" s="88"/>
      <c r="CLT12" s="88"/>
      <c r="CLU12" s="88"/>
      <c r="CLV12" s="88"/>
      <c r="CLW12" s="88"/>
      <c r="CLX12" s="88"/>
      <c r="CLY12" s="88"/>
      <c r="CLZ12" s="88"/>
      <c r="CMA12" s="88"/>
      <c r="CMB12" s="88"/>
      <c r="CMC12" s="88"/>
      <c r="CMD12" s="88"/>
      <c r="CME12" s="88"/>
      <c r="CMF12" s="88"/>
      <c r="CMG12" s="88"/>
      <c r="CMH12" s="88"/>
      <c r="CMI12" s="88"/>
      <c r="CMJ12" s="88"/>
      <c r="CMK12" s="88"/>
      <c r="CML12" s="88"/>
      <c r="CMM12" s="88"/>
      <c r="CMN12" s="88"/>
      <c r="CMO12" s="88"/>
      <c r="CMP12" s="88"/>
      <c r="CMQ12" s="88"/>
      <c r="CMR12" s="88"/>
      <c r="CMS12" s="88"/>
      <c r="CMT12" s="88"/>
      <c r="CMU12" s="88"/>
      <c r="CMV12" s="88"/>
      <c r="CMW12" s="88"/>
      <c r="CMX12" s="88"/>
      <c r="CMY12" s="88"/>
      <c r="CMZ12" s="88"/>
      <c r="CNA12" s="88"/>
      <c r="CNB12" s="88"/>
      <c r="CNC12" s="88"/>
      <c r="CND12" s="88"/>
      <c r="CNE12" s="88"/>
      <c r="CNF12" s="88"/>
      <c r="CNG12" s="88"/>
      <c r="CNH12" s="88"/>
      <c r="CNI12" s="88"/>
      <c r="CNJ12" s="88"/>
      <c r="CNK12" s="88"/>
      <c r="CNL12" s="88"/>
      <c r="CNM12" s="88"/>
      <c r="CNN12" s="88"/>
      <c r="CNO12" s="88"/>
      <c r="CNP12" s="88"/>
      <c r="CNQ12" s="88"/>
      <c r="CNR12" s="88"/>
      <c r="CNS12" s="88"/>
      <c r="CNT12" s="88"/>
      <c r="CNU12" s="88"/>
      <c r="CNV12" s="88"/>
      <c r="CNW12" s="88"/>
      <c r="CNX12" s="88"/>
      <c r="CNY12" s="88"/>
      <c r="CNZ12" s="88"/>
      <c r="COA12" s="88"/>
      <c r="COB12" s="88"/>
      <c r="COC12" s="88"/>
      <c r="COD12" s="88"/>
      <c r="COE12" s="88"/>
      <c r="COF12" s="88"/>
      <c r="COG12" s="88"/>
      <c r="COH12" s="88"/>
      <c r="COI12" s="88"/>
      <c r="COJ12" s="88"/>
      <c r="COK12" s="88"/>
      <c r="COL12" s="88"/>
      <c r="COM12" s="88"/>
      <c r="CON12" s="88"/>
      <c r="COO12" s="88"/>
      <c r="COP12" s="88"/>
      <c r="COQ12" s="88"/>
      <c r="COR12" s="88"/>
      <c r="COS12" s="88"/>
      <c r="COT12" s="88"/>
      <c r="COU12" s="88"/>
      <c r="COV12" s="88"/>
      <c r="COW12" s="88"/>
      <c r="COX12" s="88"/>
      <c r="COY12" s="88"/>
      <c r="COZ12" s="88"/>
      <c r="CPA12" s="88"/>
      <c r="CPB12" s="88"/>
      <c r="CPC12" s="88"/>
      <c r="CPD12" s="88"/>
      <c r="CPE12" s="88"/>
      <c r="CPF12" s="88"/>
      <c r="CPG12" s="88"/>
      <c r="CPH12" s="88"/>
      <c r="CPI12" s="88"/>
      <c r="CPJ12" s="88"/>
      <c r="CPK12" s="88"/>
      <c r="CPL12" s="88"/>
      <c r="CPM12" s="88"/>
      <c r="CPN12" s="88"/>
      <c r="CPO12" s="88"/>
      <c r="CPP12" s="88"/>
      <c r="CPQ12" s="88"/>
      <c r="CPR12" s="88"/>
      <c r="CPS12" s="88"/>
      <c r="CPT12" s="88"/>
      <c r="CPU12" s="88"/>
      <c r="CPV12" s="88"/>
      <c r="CPW12" s="88"/>
      <c r="CPX12" s="88"/>
      <c r="CPY12" s="88"/>
      <c r="CPZ12" s="88"/>
      <c r="CQA12" s="88"/>
      <c r="CQB12" s="88"/>
      <c r="CQC12" s="88"/>
      <c r="CQD12" s="88"/>
      <c r="CQE12" s="88"/>
      <c r="CQF12" s="88"/>
      <c r="CQG12" s="88"/>
      <c r="CQH12" s="88"/>
      <c r="CQI12" s="88"/>
      <c r="CQJ12" s="88"/>
      <c r="CQK12" s="88"/>
      <c r="CQL12" s="88"/>
      <c r="CQM12" s="88"/>
      <c r="CQN12" s="88"/>
      <c r="CQO12" s="88"/>
      <c r="CQP12" s="88"/>
      <c r="CQQ12" s="88"/>
      <c r="CQR12" s="88"/>
      <c r="CQS12" s="88"/>
      <c r="CQT12" s="88"/>
      <c r="CQU12" s="88"/>
      <c r="CQV12" s="88"/>
      <c r="CQW12" s="88"/>
      <c r="CQX12" s="88"/>
      <c r="CQY12" s="88"/>
      <c r="CQZ12" s="88"/>
      <c r="CRA12" s="88"/>
      <c r="CRB12" s="88"/>
      <c r="CRC12" s="88"/>
      <c r="CRD12" s="88"/>
      <c r="CRE12" s="88"/>
      <c r="CRF12" s="88"/>
      <c r="CRG12" s="88"/>
      <c r="CRH12" s="88"/>
      <c r="CRI12" s="88"/>
      <c r="CRJ12" s="88"/>
      <c r="CRK12" s="88"/>
      <c r="CRL12" s="88"/>
      <c r="CRM12" s="88"/>
      <c r="CRN12" s="88"/>
      <c r="CRO12" s="88"/>
      <c r="CRP12" s="88"/>
      <c r="CRQ12" s="88"/>
      <c r="CRR12" s="88"/>
      <c r="CRS12" s="88"/>
      <c r="CRT12" s="88"/>
      <c r="CRU12" s="88"/>
      <c r="CRV12" s="88"/>
      <c r="CRW12" s="88"/>
      <c r="CRX12" s="88"/>
      <c r="CRY12" s="88"/>
      <c r="CRZ12" s="88"/>
      <c r="CSA12" s="88"/>
      <c r="CSB12" s="88"/>
      <c r="CSC12" s="88"/>
      <c r="CSD12" s="88"/>
      <c r="CSE12" s="88"/>
      <c r="CSF12" s="88"/>
      <c r="CSG12" s="88"/>
      <c r="CSH12" s="88"/>
      <c r="CSI12" s="88"/>
      <c r="CSJ12" s="88"/>
      <c r="CSK12" s="88"/>
      <c r="CSL12" s="88"/>
      <c r="CSM12" s="88"/>
      <c r="CSN12" s="88"/>
      <c r="CSO12" s="88"/>
      <c r="CSP12" s="88"/>
      <c r="CSQ12" s="88"/>
      <c r="CSR12" s="88"/>
      <c r="CSS12" s="88"/>
      <c r="CST12" s="88"/>
      <c r="CSU12" s="88"/>
      <c r="CSV12" s="88"/>
      <c r="CSW12" s="88"/>
      <c r="CSX12" s="88"/>
      <c r="CSY12" s="88"/>
      <c r="CSZ12" s="88"/>
      <c r="CTA12" s="88"/>
      <c r="CTB12" s="88"/>
      <c r="CTC12" s="88"/>
      <c r="CTD12" s="88"/>
      <c r="CTE12" s="88"/>
      <c r="CTF12" s="88"/>
      <c r="CTG12" s="88"/>
      <c r="CTH12" s="88"/>
      <c r="CTI12" s="88"/>
      <c r="CTJ12" s="88"/>
      <c r="CTK12" s="88"/>
      <c r="CTL12" s="88"/>
      <c r="CTM12" s="88"/>
      <c r="CTN12" s="88"/>
      <c r="CTO12" s="88"/>
      <c r="CTP12" s="88"/>
      <c r="CTQ12" s="88"/>
      <c r="CTR12" s="88"/>
      <c r="CTS12" s="88"/>
      <c r="CTT12" s="88"/>
      <c r="CTU12" s="88"/>
      <c r="CTV12" s="88"/>
      <c r="CTW12" s="88"/>
      <c r="CTX12" s="88"/>
      <c r="CTY12" s="88"/>
      <c r="CTZ12" s="88"/>
      <c r="CUA12" s="88"/>
      <c r="CUB12" s="88"/>
      <c r="CUC12" s="88"/>
      <c r="CUD12" s="88"/>
      <c r="CUE12" s="88"/>
      <c r="CUF12" s="88"/>
      <c r="CUG12" s="88"/>
      <c r="CUH12" s="88"/>
      <c r="CUI12" s="88"/>
      <c r="CUJ12" s="88"/>
      <c r="CUK12" s="88"/>
      <c r="CUL12" s="88"/>
      <c r="CUM12" s="88"/>
      <c r="CUN12" s="88"/>
      <c r="CUO12" s="88"/>
      <c r="CUP12" s="88"/>
      <c r="CUQ12" s="88"/>
      <c r="CUR12" s="88"/>
      <c r="CUS12" s="88"/>
      <c r="CUT12" s="88"/>
      <c r="CUU12" s="88"/>
      <c r="CUV12" s="88"/>
      <c r="CUW12" s="88"/>
      <c r="CUX12" s="88"/>
      <c r="CUY12" s="88"/>
      <c r="CUZ12" s="88"/>
      <c r="CVA12" s="88"/>
      <c r="CVB12" s="88"/>
      <c r="CVC12" s="88"/>
      <c r="CVD12" s="88"/>
      <c r="CVE12" s="88"/>
      <c r="CVF12" s="88"/>
      <c r="CVG12" s="88"/>
      <c r="CVH12" s="88"/>
      <c r="CVI12" s="88"/>
      <c r="CVJ12" s="88"/>
      <c r="CVK12" s="88"/>
      <c r="CVL12" s="88"/>
      <c r="CVM12" s="88"/>
      <c r="CVN12" s="88"/>
      <c r="CVO12" s="88"/>
      <c r="CVP12" s="88"/>
      <c r="CVQ12" s="88"/>
      <c r="CVR12" s="88"/>
      <c r="CVS12" s="88"/>
      <c r="CVT12" s="88"/>
      <c r="CVU12" s="88"/>
      <c r="CVV12" s="88"/>
      <c r="CVW12" s="88"/>
      <c r="CVX12" s="88"/>
      <c r="CVY12" s="88"/>
      <c r="CVZ12" s="88"/>
      <c r="CWA12" s="88"/>
      <c r="CWB12" s="88"/>
      <c r="CWC12" s="88"/>
      <c r="CWD12" s="88"/>
      <c r="CWE12" s="88"/>
      <c r="CWF12" s="88"/>
      <c r="CWG12" s="88"/>
      <c r="CWH12" s="88"/>
      <c r="CWI12" s="88"/>
      <c r="CWJ12" s="88"/>
      <c r="CWK12" s="88"/>
      <c r="CWL12" s="88"/>
      <c r="CWM12" s="88"/>
      <c r="CWN12" s="88"/>
      <c r="CWO12" s="88"/>
      <c r="CWP12" s="88"/>
      <c r="CWQ12" s="88"/>
      <c r="CWR12" s="88"/>
      <c r="CWS12" s="88"/>
      <c r="CWT12" s="88"/>
      <c r="CWU12" s="88"/>
      <c r="CWV12" s="88"/>
      <c r="CWW12" s="88"/>
      <c r="CWX12" s="88"/>
      <c r="CWY12" s="88"/>
      <c r="CWZ12" s="88"/>
      <c r="CXA12" s="88"/>
      <c r="CXB12" s="88"/>
      <c r="CXC12" s="88"/>
      <c r="CXD12" s="88"/>
      <c r="CXE12" s="88"/>
      <c r="CXF12" s="88"/>
      <c r="CXG12" s="88"/>
      <c r="CXH12" s="88"/>
      <c r="CXI12" s="88"/>
      <c r="CXJ12" s="88"/>
      <c r="CXK12" s="88"/>
      <c r="CXL12" s="88"/>
      <c r="CXM12" s="88"/>
      <c r="CXN12" s="88"/>
      <c r="CXO12" s="88"/>
      <c r="CXP12" s="88"/>
      <c r="CXQ12" s="88"/>
      <c r="CXR12" s="88"/>
      <c r="CXS12" s="88"/>
      <c r="CXT12" s="88"/>
      <c r="CXU12" s="88"/>
      <c r="CXV12" s="88"/>
      <c r="CXW12" s="88"/>
      <c r="CXX12" s="88"/>
      <c r="CXY12" s="88"/>
      <c r="CXZ12" s="88"/>
      <c r="CYA12" s="88"/>
      <c r="CYB12" s="88"/>
      <c r="CYC12" s="88"/>
      <c r="CYD12" s="88"/>
      <c r="CYE12" s="88"/>
      <c r="CYF12" s="88"/>
      <c r="CYG12" s="88"/>
      <c r="CYH12" s="88"/>
      <c r="CYI12" s="88"/>
      <c r="CYJ12" s="88"/>
      <c r="CYK12" s="88"/>
      <c r="CYL12" s="88"/>
      <c r="CYM12" s="88"/>
      <c r="CYN12" s="88"/>
      <c r="CYO12" s="88"/>
      <c r="CYP12" s="88"/>
      <c r="CYQ12" s="88"/>
      <c r="CYR12" s="88"/>
      <c r="CYS12" s="88"/>
      <c r="CYT12" s="88"/>
      <c r="CYU12" s="88"/>
      <c r="CYV12" s="88"/>
      <c r="CYW12" s="88"/>
      <c r="CYX12" s="88"/>
      <c r="CYY12" s="88"/>
      <c r="CYZ12" s="88"/>
      <c r="CZA12" s="88"/>
      <c r="CZB12" s="88"/>
      <c r="CZC12" s="88"/>
      <c r="CZD12" s="88"/>
      <c r="CZE12" s="88"/>
      <c r="CZF12" s="88"/>
      <c r="CZG12" s="88"/>
      <c r="CZH12" s="88"/>
      <c r="CZI12" s="88"/>
      <c r="CZJ12" s="88"/>
      <c r="CZK12" s="88"/>
      <c r="CZL12" s="88"/>
      <c r="CZM12" s="88"/>
      <c r="CZN12" s="88"/>
      <c r="CZO12" s="88"/>
      <c r="CZP12" s="88"/>
      <c r="CZQ12" s="88"/>
      <c r="CZR12" s="88"/>
      <c r="CZS12" s="88"/>
      <c r="CZT12" s="88"/>
      <c r="CZU12" s="88"/>
      <c r="CZV12" s="88"/>
      <c r="CZW12" s="88"/>
      <c r="CZX12" s="88"/>
      <c r="CZY12" s="88"/>
      <c r="CZZ12" s="88"/>
      <c r="DAA12" s="88"/>
      <c r="DAB12" s="88"/>
      <c r="DAC12" s="88"/>
      <c r="DAD12" s="88"/>
      <c r="DAE12" s="88"/>
      <c r="DAF12" s="88"/>
      <c r="DAG12" s="88"/>
      <c r="DAH12" s="88"/>
      <c r="DAI12" s="88"/>
      <c r="DAJ12" s="88"/>
      <c r="DAK12" s="88"/>
      <c r="DAL12" s="88"/>
      <c r="DAM12" s="88"/>
      <c r="DAN12" s="88"/>
      <c r="DAO12" s="88"/>
      <c r="DAP12" s="88"/>
      <c r="DAQ12" s="88"/>
      <c r="DAR12" s="88"/>
      <c r="DAS12" s="88"/>
      <c r="DAT12" s="88"/>
      <c r="DAU12" s="88"/>
      <c r="DAV12" s="88"/>
      <c r="DAW12" s="88"/>
      <c r="DAX12" s="88"/>
      <c r="DAY12" s="88"/>
      <c r="DAZ12" s="88"/>
      <c r="DBA12" s="88"/>
      <c r="DBB12" s="88"/>
      <c r="DBC12" s="88"/>
      <c r="DBD12" s="88"/>
      <c r="DBE12" s="88"/>
      <c r="DBF12" s="88"/>
      <c r="DBG12" s="88"/>
      <c r="DBH12" s="88"/>
      <c r="DBI12" s="88"/>
      <c r="DBJ12" s="88"/>
      <c r="DBK12" s="88"/>
      <c r="DBL12" s="88"/>
      <c r="DBM12" s="88"/>
      <c r="DBN12" s="88"/>
      <c r="DBO12" s="88"/>
      <c r="DBP12" s="88"/>
      <c r="DBQ12" s="88"/>
      <c r="DBR12" s="88"/>
      <c r="DBS12" s="88"/>
      <c r="DBT12" s="88"/>
      <c r="DBU12" s="88"/>
      <c r="DBV12" s="88"/>
      <c r="DBW12" s="88"/>
      <c r="DBX12" s="88"/>
      <c r="DBY12" s="88"/>
      <c r="DBZ12" s="88"/>
      <c r="DCA12" s="88"/>
      <c r="DCB12" s="88"/>
      <c r="DCC12" s="88"/>
      <c r="DCD12" s="88"/>
      <c r="DCE12" s="88"/>
      <c r="DCF12" s="88"/>
      <c r="DCG12" s="88"/>
      <c r="DCH12" s="88"/>
      <c r="DCI12" s="88"/>
      <c r="DCJ12" s="88"/>
      <c r="DCK12" s="88"/>
      <c r="DCL12" s="88"/>
      <c r="DCM12" s="88"/>
      <c r="DCN12" s="88"/>
      <c r="DCO12" s="88"/>
      <c r="DCP12" s="88"/>
      <c r="DCQ12" s="88"/>
      <c r="DCR12" s="88"/>
      <c r="DCS12" s="88"/>
      <c r="DCT12" s="88"/>
      <c r="DCU12" s="88"/>
      <c r="DCV12" s="88"/>
      <c r="DCW12" s="88"/>
      <c r="DCX12" s="88"/>
      <c r="DCY12" s="88"/>
      <c r="DCZ12" s="88"/>
      <c r="DDA12" s="88"/>
      <c r="DDB12" s="88"/>
      <c r="DDC12" s="88"/>
      <c r="DDD12" s="88"/>
      <c r="DDE12" s="88"/>
      <c r="DDF12" s="88"/>
      <c r="DDG12" s="88"/>
      <c r="DDH12" s="88"/>
      <c r="DDI12" s="88"/>
      <c r="DDJ12" s="88"/>
      <c r="DDK12" s="88"/>
      <c r="DDL12" s="88"/>
      <c r="DDM12" s="88"/>
      <c r="DDN12" s="88"/>
      <c r="DDO12" s="88"/>
      <c r="DDP12" s="88"/>
      <c r="DDQ12" s="88"/>
      <c r="DDR12" s="88"/>
      <c r="DDS12" s="88"/>
      <c r="DDT12" s="88"/>
      <c r="DDU12" s="88"/>
      <c r="DDV12" s="88"/>
      <c r="DDW12" s="88"/>
      <c r="DDX12" s="88"/>
      <c r="DDY12" s="88"/>
      <c r="DDZ12" s="88"/>
      <c r="DEA12" s="88"/>
      <c r="DEB12" s="88"/>
      <c r="DEC12" s="88"/>
      <c r="DED12" s="88"/>
      <c r="DEE12" s="88"/>
      <c r="DEF12" s="88"/>
      <c r="DEG12" s="88"/>
      <c r="DEH12" s="88"/>
      <c r="DEI12" s="88"/>
      <c r="DEJ12" s="88"/>
      <c r="DEK12" s="88"/>
      <c r="DEL12" s="88"/>
      <c r="DEM12" s="88"/>
      <c r="DEN12" s="88"/>
      <c r="DEO12" s="88"/>
      <c r="DEP12" s="88"/>
      <c r="DEQ12" s="88"/>
      <c r="DER12" s="88"/>
      <c r="DES12" s="88"/>
      <c r="DET12" s="88"/>
      <c r="DEU12" s="88"/>
      <c r="DEV12" s="88"/>
      <c r="DEW12" s="88"/>
      <c r="DEX12" s="88"/>
      <c r="DEY12" s="88"/>
      <c r="DEZ12" s="88"/>
      <c r="DFA12" s="88"/>
      <c r="DFB12" s="88"/>
      <c r="DFC12" s="88"/>
      <c r="DFD12" s="88"/>
      <c r="DFE12" s="88"/>
      <c r="DFF12" s="88"/>
      <c r="DFG12" s="88"/>
      <c r="DFH12" s="88"/>
      <c r="DFI12" s="88"/>
      <c r="DFJ12" s="88"/>
      <c r="DFK12" s="88"/>
      <c r="DFL12" s="88"/>
      <c r="DFM12" s="88"/>
      <c r="DFN12" s="88"/>
      <c r="DFO12" s="88"/>
      <c r="DFP12" s="88"/>
      <c r="DFQ12" s="88"/>
      <c r="DFR12" s="88"/>
      <c r="DFS12" s="88"/>
      <c r="DFT12" s="88"/>
      <c r="DFU12" s="88"/>
      <c r="DFV12" s="88"/>
      <c r="DFW12" s="88"/>
      <c r="DFX12" s="88"/>
      <c r="DFY12" s="88"/>
      <c r="DFZ12" s="88"/>
      <c r="DGA12" s="88"/>
      <c r="DGB12" s="88"/>
      <c r="DGC12" s="88"/>
      <c r="DGD12" s="88"/>
      <c r="DGE12" s="88"/>
      <c r="DGF12" s="88"/>
      <c r="DGG12" s="88"/>
      <c r="DGH12" s="88"/>
      <c r="DGI12" s="88"/>
      <c r="DGJ12" s="88"/>
      <c r="DGK12" s="88"/>
      <c r="DGL12" s="88"/>
      <c r="DGM12" s="88"/>
      <c r="DGN12" s="88"/>
      <c r="DGO12" s="88"/>
      <c r="DGP12" s="88"/>
      <c r="DGQ12" s="88"/>
      <c r="DGR12" s="88"/>
      <c r="DGS12" s="88"/>
      <c r="DGT12" s="88"/>
      <c r="DGU12" s="88"/>
      <c r="DGV12" s="88"/>
      <c r="DGW12" s="88"/>
      <c r="DGX12" s="88"/>
      <c r="DGY12" s="88"/>
      <c r="DGZ12" s="88"/>
      <c r="DHA12" s="88"/>
      <c r="DHB12" s="88"/>
      <c r="DHC12" s="88"/>
      <c r="DHD12" s="88"/>
      <c r="DHE12" s="88"/>
      <c r="DHF12" s="88"/>
      <c r="DHG12" s="88"/>
      <c r="DHH12" s="88"/>
      <c r="DHI12" s="88"/>
      <c r="DHJ12" s="88"/>
      <c r="DHK12" s="88"/>
      <c r="DHL12" s="88"/>
      <c r="DHM12" s="88"/>
      <c r="DHN12" s="88"/>
      <c r="DHO12" s="88"/>
      <c r="DHP12" s="88"/>
      <c r="DHQ12" s="88"/>
      <c r="DHR12" s="88"/>
      <c r="DHS12" s="88"/>
      <c r="DHT12" s="88"/>
      <c r="DHU12" s="88"/>
      <c r="DHV12" s="88"/>
      <c r="DHW12" s="88"/>
      <c r="DHX12" s="88"/>
      <c r="DHY12" s="88"/>
      <c r="DHZ12" s="88"/>
      <c r="DIA12" s="88"/>
      <c r="DIB12" s="88"/>
      <c r="DIC12" s="88"/>
      <c r="DID12" s="88"/>
      <c r="DIE12" s="88"/>
      <c r="DIF12" s="88"/>
      <c r="DIG12" s="88"/>
      <c r="DIH12" s="88"/>
      <c r="DII12" s="88"/>
      <c r="DIJ12" s="88"/>
      <c r="DIK12" s="88"/>
      <c r="DIL12" s="88"/>
      <c r="DIM12" s="88"/>
      <c r="DIN12" s="88"/>
      <c r="DIO12" s="88"/>
      <c r="DIP12" s="88"/>
      <c r="DIQ12" s="88"/>
      <c r="DIR12" s="88"/>
      <c r="DIS12" s="88"/>
      <c r="DIT12" s="88"/>
      <c r="DIU12" s="88"/>
      <c r="DIV12" s="88"/>
      <c r="DIW12" s="88"/>
      <c r="DIX12" s="88"/>
      <c r="DIY12" s="88"/>
      <c r="DIZ12" s="88"/>
      <c r="DJA12" s="88"/>
      <c r="DJB12" s="88"/>
      <c r="DJC12" s="88"/>
      <c r="DJD12" s="88"/>
      <c r="DJE12" s="88"/>
      <c r="DJF12" s="88"/>
      <c r="DJG12" s="88"/>
      <c r="DJH12" s="88"/>
      <c r="DJI12" s="88"/>
      <c r="DJJ12" s="88"/>
      <c r="DJK12" s="88"/>
      <c r="DJL12" s="88"/>
      <c r="DJM12" s="88"/>
      <c r="DJN12" s="88"/>
      <c r="DJO12" s="88"/>
      <c r="DJP12" s="88"/>
      <c r="DJQ12" s="88"/>
      <c r="DJR12" s="88"/>
      <c r="DJS12" s="88"/>
      <c r="DJT12" s="88"/>
      <c r="DJU12" s="88"/>
      <c r="DJV12" s="88"/>
      <c r="DJW12" s="88"/>
      <c r="DJX12" s="88"/>
      <c r="DJY12" s="88"/>
      <c r="DJZ12" s="88"/>
      <c r="DKA12" s="88"/>
      <c r="DKB12" s="88"/>
      <c r="DKC12" s="88"/>
      <c r="DKD12" s="88"/>
      <c r="DKE12" s="88"/>
      <c r="DKF12" s="88"/>
      <c r="DKG12" s="88"/>
      <c r="DKH12" s="88"/>
      <c r="DKI12" s="88"/>
      <c r="DKJ12" s="88"/>
      <c r="DKK12" s="88"/>
      <c r="DKL12" s="88"/>
      <c r="DKM12" s="88"/>
      <c r="DKN12" s="88"/>
      <c r="DKO12" s="88"/>
      <c r="DKP12" s="88"/>
      <c r="DKQ12" s="88"/>
      <c r="DKR12" s="88"/>
      <c r="DKS12" s="88"/>
      <c r="DKT12" s="88"/>
      <c r="DKU12" s="88"/>
      <c r="DKV12" s="88"/>
      <c r="DKW12" s="88"/>
      <c r="DKX12" s="88"/>
      <c r="DKY12" s="88"/>
      <c r="DKZ12" s="88"/>
      <c r="DLA12" s="88"/>
      <c r="DLB12" s="88"/>
      <c r="DLC12" s="88"/>
      <c r="DLD12" s="88"/>
      <c r="DLE12" s="88"/>
      <c r="DLF12" s="88"/>
      <c r="DLG12" s="88"/>
      <c r="DLH12" s="88"/>
      <c r="DLI12" s="88"/>
      <c r="DLJ12" s="88"/>
      <c r="DLK12" s="88"/>
      <c r="DLL12" s="88"/>
      <c r="DLM12" s="88"/>
      <c r="DLN12" s="88"/>
      <c r="DLO12" s="88"/>
      <c r="DLP12" s="88"/>
      <c r="DLQ12" s="88"/>
      <c r="DLR12" s="88"/>
      <c r="DLS12" s="88"/>
      <c r="DLT12" s="88"/>
      <c r="DLU12" s="88"/>
      <c r="DLV12" s="88"/>
      <c r="DLW12" s="88"/>
      <c r="DLX12" s="88"/>
      <c r="DLY12" s="88"/>
      <c r="DLZ12" s="88"/>
      <c r="DMA12" s="88"/>
      <c r="DMB12" s="88"/>
      <c r="DMC12" s="88"/>
      <c r="DMD12" s="88"/>
      <c r="DME12" s="88"/>
      <c r="DMF12" s="88"/>
      <c r="DMG12" s="88"/>
      <c r="DMH12" s="88"/>
      <c r="DMI12" s="88"/>
      <c r="DMJ12" s="88"/>
      <c r="DMK12" s="88"/>
      <c r="DML12" s="88"/>
      <c r="DMM12" s="88"/>
      <c r="DMN12" s="88"/>
      <c r="DMO12" s="88"/>
      <c r="DMP12" s="88"/>
      <c r="DMQ12" s="88"/>
      <c r="DMR12" s="88"/>
      <c r="DMS12" s="88"/>
      <c r="DMT12" s="88"/>
      <c r="DMU12" s="88"/>
      <c r="DMV12" s="88"/>
      <c r="DMW12" s="88"/>
      <c r="DMX12" s="88"/>
      <c r="DMY12" s="88"/>
      <c r="DMZ12" s="88"/>
      <c r="DNA12" s="88"/>
      <c r="DNB12" s="88"/>
      <c r="DNC12" s="88"/>
      <c r="DND12" s="88"/>
      <c r="DNE12" s="88"/>
      <c r="DNF12" s="88"/>
      <c r="DNG12" s="88"/>
      <c r="DNH12" s="88"/>
      <c r="DNI12" s="88"/>
      <c r="DNJ12" s="88"/>
      <c r="DNK12" s="88"/>
      <c r="DNL12" s="88"/>
      <c r="DNM12" s="88"/>
      <c r="DNN12" s="88"/>
      <c r="DNO12" s="88"/>
      <c r="DNP12" s="88"/>
      <c r="DNQ12" s="88"/>
      <c r="DNR12" s="88"/>
      <c r="DNS12" s="88"/>
      <c r="DNT12" s="88"/>
      <c r="DNU12" s="88"/>
      <c r="DNV12" s="88"/>
      <c r="DNW12" s="88"/>
      <c r="DNX12" s="88"/>
      <c r="DNY12" s="88"/>
      <c r="DNZ12" s="88"/>
      <c r="DOA12" s="88"/>
      <c r="DOB12" s="88"/>
      <c r="DOC12" s="88"/>
      <c r="DOD12" s="88"/>
      <c r="DOE12" s="88"/>
      <c r="DOF12" s="88"/>
      <c r="DOG12" s="88"/>
      <c r="DOH12" s="88"/>
      <c r="DOI12" s="88"/>
      <c r="DOJ12" s="88"/>
      <c r="DOK12" s="88"/>
      <c r="DOL12" s="88"/>
      <c r="DOM12" s="88"/>
      <c r="DON12" s="88"/>
      <c r="DOO12" s="88"/>
      <c r="DOP12" s="88"/>
      <c r="DOQ12" s="88"/>
      <c r="DOR12" s="88"/>
      <c r="DOS12" s="88"/>
      <c r="DOT12" s="88"/>
      <c r="DOU12" s="88"/>
      <c r="DOV12" s="88"/>
      <c r="DOW12" s="88"/>
      <c r="DOX12" s="88"/>
      <c r="DOY12" s="88"/>
      <c r="DOZ12" s="88"/>
      <c r="DPA12" s="88"/>
      <c r="DPB12" s="88"/>
      <c r="DPC12" s="88"/>
      <c r="DPD12" s="88"/>
      <c r="DPE12" s="88"/>
      <c r="DPF12" s="88"/>
      <c r="DPG12" s="88"/>
      <c r="DPH12" s="88"/>
      <c r="DPI12" s="88"/>
      <c r="DPJ12" s="88"/>
      <c r="DPK12" s="88"/>
      <c r="DPL12" s="88"/>
      <c r="DPM12" s="88"/>
      <c r="DPN12" s="88"/>
      <c r="DPO12" s="88"/>
      <c r="DPP12" s="88"/>
      <c r="DPQ12" s="88"/>
      <c r="DPR12" s="88"/>
      <c r="DPS12" s="88"/>
      <c r="DPT12" s="88"/>
      <c r="DPU12" s="88"/>
      <c r="DPV12" s="88"/>
      <c r="DPW12" s="88"/>
      <c r="DPX12" s="88"/>
      <c r="DPY12" s="88"/>
      <c r="DPZ12" s="88"/>
      <c r="DQA12" s="88"/>
      <c r="DQB12" s="88"/>
      <c r="DQC12" s="88"/>
      <c r="DQD12" s="88"/>
      <c r="DQE12" s="88"/>
      <c r="DQF12" s="88"/>
      <c r="DQG12" s="88"/>
      <c r="DQH12" s="88"/>
      <c r="DQI12" s="88"/>
      <c r="DQJ12" s="88"/>
      <c r="DQK12" s="88"/>
      <c r="DQL12" s="88"/>
      <c r="DQM12" s="88"/>
      <c r="DQN12" s="88"/>
      <c r="DQO12" s="88"/>
      <c r="DQP12" s="88"/>
      <c r="DQQ12" s="88"/>
      <c r="DQR12" s="88"/>
      <c r="DQS12" s="88"/>
      <c r="DQT12" s="88"/>
      <c r="DQU12" s="88"/>
      <c r="DQV12" s="88"/>
      <c r="DQW12" s="88"/>
      <c r="DQX12" s="88"/>
      <c r="DQY12" s="88"/>
      <c r="DQZ12" s="88"/>
      <c r="DRA12" s="88"/>
      <c r="DRB12" s="88"/>
      <c r="DRC12" s="88"/>
      <c r="DRD12" s="88"/>
      <c r="DRE12" s="88"/>
      <c r="DRF12" s="88"/>
      <c r="DRG12" s="88"/>
      <c r="DRH12" s="88"/>
      <c r="DRI12" s="88"/>
      <c r="DRJ12" s="88"/>
      <c r="DRK12" s="88"/>
      <c r="DRL12" s="88"/>
      <c r="DRM12" s="88"/>
      <c r="DRN12" s="88"/>
      <c r="DRO12" s="88"/>
      <c r="DRP12" s="88"/>
      <c r="DRQ12" s="88"/>
      <c r="DRR12" s="88"/>
      <c r="DRS12" s="88"/>
      <c r="DRT12" s="88"/>
      <c r="DRU12" s="88"/>
      <c r="DRV12" s="88"/>
      <c r="DRW12" s="88"/>
      <c r="DRX12" s="88"/>
      <c r="DRY12" s="88"/>
      <c r="DRZ12" s="88"/>
      <c r="DSA12" s="88"/>
      <c r="DSB12" s="88"/>
      <c r="DSC12" s="88"/>
      <c r="DSD12" s="88"/>
      <c r="DSE12" s="88"/>
      <c r="DSF12" s="88"/>
      <c r="DSG12" s="88"/>
      <c r="DSH12" s="88"/>
      <c r="DSI12" s="88"/>
      <c r="DSJ12" s="88"/>
      <c r="DSK12" s="88"/>
      <c r="DSL12" s="88"/>
      <c r="DSM12" s="88"/>
      <c r="DSN12" s="88"/>
      <c r="DSO12" s="88"/>
      <c r="DSP12" s="88"/>
      <c r="DSQ12" s="88"/>
      <c r="DSR12" s="88"/>
      <c r="DSS12" s="88"/>
      <c r="DST12" s="88"/>
      <c r="DSU12" s="88"/>
      <c r="DSV12" s="88"/>
      <c r="DSW12" s="88"/>
      <c r="DSX12" s="88"/>
      <c r="DSY12" s="88"/>
      <c r="DSZ12" s="88"/>
      <c r="DTA12" s="88"/>
      <c r="DTB12" s="88"/>
      <c r="DTC12" s="88"/>
      <c r="DTD12" s="88"/>
      <c r="DTE12" s="88"/>
      <c r="DTF12" s="88"/>
      <c r="DTG12" s="88"/>
      <c r="DTH12" s="88"/>
      <c r="DTI12" s="88"/>
      <c r="DTJ12" s="88"/>
      <c r="DTK12" s="88"/>
      <c r="DTL12" s="88"/>
      <c r="DTM12" s="88"/>
      <c r="DTN12" s="88"/>
      <c r="DTO12" s="88"/>
      <c r="DTP12" s="88"/>
      <c r="DTQ12" s="88"/>
      <c r="DTR12" s="88"/>
      <c r="DTS12" s="88"/>
      <c r="DTT12" s="88"/>
      <c r="DTU12" s="88"/>
      <c r="DTV12" s="88"/>
      <c r="DTW12" s="88"/>
      <c r="DTX12" s="88"/>
      <c r="DTY12" s="88"/>
      <c r="DTZ12" s="88"/>
      <c r="DUA12" s="88"/>
      <c r="DUB12" s="88"/>
      <c r="DUC12" s="88"/>
      <c r="DUD12" s="88"/>
      <c r="DUE12" s="88"/>
      <c r="DUF12" s="88"/>
      <c r="DUG12" s="88"/>
      <c r="DUH12" s="88"/>
      <c r="DUI12" s="88"/>
      <c r="DUJ12" s="88"/>
      <c r="DUK12" s="88"/>
      <c r="DUL12" s="88"/>
      <c r="DUM12" s="88"/>
      <c r="DUN12" s="88"/>
      <c r="DUO12" s="88"/>
      <c r="DUP12" s="88"/>
      <c r="DUQ12" s="88"/>
      <c r="DUR12" s="88"/>
      <c r="DUS12" s="88"/>
      <c r="DUT12" s="88"/>
      <c r="DUU12" s="88"/>
      <c r="DUV12" s="88"/>
      <c r="DUW12" s="88"/>
      <c r="DUX12" s="88"/>
      <c r="DUY12" s="88"/>
      <c r="DUZ12" s="88"/>
      <c r="DVA12" s="88"/>
      <c r="DVB12" s="88"/>
      <c r="DVC12" s="88"/>
      <c r="DVD12" s="88"/>
      <c r="DVE12" s="88"/>
      <c r="DVF12" s="88"/>
      <c r="DVG12" s="88"/>
      <c r="DVH12" s="88"/>
      <c r="DVI12" s="88"/>
      <c r="DVJ12" s="88"/>
      <c r="DVK12" s="88"/>
      <c r="DVL12" s="88"/>
      <c r="DVM12" s="88"/>
      <c r="DVN12" s="88"/>
      <c r="DVO12" s="88"/>
      <c r="DVP12" s="88"/>
      <c r="DVQ12" s="88"/>
      <c r="DVR12" s="88"/>
      <c r="DVS12" s="88"/>
      <c r="DVT12" s="88"/>
      <c r="DVU12" s="88"/>
      <c r="DVV12" s="88"/>
      <c r="DVW12" s="88"/>
      <c r="DVX12" s="88"/>
      <c r="DVY12" s="88"/>
      <c r="DVZ12" s="88"/>
      <c r="DWA12" s="88"/>
      <c r="DWB12" s="88"/>
      <c r="DWC12" s="88"/>
      <c r="DWD12" s="88"/>
      <c r="DWE12" s="88"/>
      <c r="DWF12" s="88"/>
      <c r="DWG12" s="88"/>
      <c r="DWH12" s="88"/>
      <c r="DWI12" s="88"/>
      <c r="DWJ12" s="88"/>
      <c r="DWK12" s="88"/>
      <c r="DWL12" s="88"/>
      <c r="DWM12" s="88"/>
      <c r="DWN12" s="88"/>
      <c r="DWO12" s="88"/>
      <c r="DWP12" s="88"/>
      <c r="DWQ12" s="88"/>
      <c r="DWR12" s="88"/>
      <c r="DWS12" s="88"/>
      <c r="DWT12" s="88"/>
      <c r="DWU12" s="88"/>
      <c r="DWV12" s="88"/>
      <c r="DWW12" s="88"/>
      <c r="DWX12" s="88"/>
      <c r="DWY12" s="88"/>
      <c r="DWZ12" s="88"/>
      <c r="DXA12" s="88"/>
      <c r="DXB12" s="88"/>
      <c r="DXC12" s="88"/>
      <c r="DXD12" s="88"/>
      <c r="DXE12" s="88"/>
      <c r="DXF12" s="88"/>
      <c r="DXG12" s="88"/>
      <c r="DXH12" s="88"/>
      <c r="DXI12" s="88"/>
      <c r="DXJ12" s="88"/>
      <c r="DXK12" s="88"/>
      <c r="DXL12" s="88"/>
      <c r="DXM12" s="88"/>
      <c r="DXN12" s="88"/>
      <c r="DXO12" s="88"/>
      <c r="DXP12" s="88"/>
      <c r="DXQ12" s="88"/>
      <c r="DXR12" s="88"/>
      <c r="DXS12" s="88"/>
      <c r="DXT12" s="88"/>
      <c r="DXU12" s="88"/>
      <c r="DXV12" s="88"/>
      <c r="DXW12" s="88"/>
      <c r="DXX12" s="88"/>
      <c r="DXY12" s="88"/>
      <c r="DXZ12" s="88"/>
      <c r="DYA12" s="88"/>
      <c r="DYB12" s="88"/>
      <c r="DYC12" s="88"/>
      <c r="DYD12" s="88"/>
      <c r="DYE12" s="88"/>
      <c r="DYF12" s="88"/>
      <c r="DYG12" s="88"/>
      <c r="DYH12" s="88"/>
      <c r="DYI12" s="88"/>
      <c r="DYJ12" s="88"/>
      <c r="DYK12" s="88"/>
      <c r="DYL12" s="88"/>
      <c r="DYM12" s="88"/>
      <c r="DYN12" s="88"/>
      <c r="DYO12" s="88"/>
      <c r="DYP12" s="88"/>
      <c r="DYQ12" s="88"/>
      <c r="DYR12" s="88"/>
      <c r="DYS12" s="88"/>
      <c r="DYT12" s="88"/>
      <c r="DYU12" s="88"/>
      <c r="DYV12" s="88"/>
      <c r="DYW12" s="88"/>
      <c r="DYX12" s="88"/>
      <c r="DYY12" s="88"/>
      <c r="DYZ12" s="88"/>
      <c r="DZA12" s="88"/>
      <c r="DZB12" s="88"/>
      <c r="DZC12" s="88"/>
      <c r="DZD12" s="88"/>
      <c r="DZE12" s="88"/>
      <c r="DZF12" s="88"/>
      <c r="DZG12" s="88"/>
      <c r="DZH12" s="88"/>
      <c r="DZI12" s="88"/>
      <c r="DZJ12" s="88"/>
      <c r="DZK12" s="88"/>
      <c r="DZL12" s="88"/>
      <c r="DZM12" s="88"/>
      <c r="DZN12" s="88"/>
      <c r="DZO12" s="88"/>
      <c r="DZP12" s="88"/>
      <c r="DZQ12" s="88"/>
      <c r="DZR12" s="88"/>
      <c r="DZS12" s="88"/>
      <c r="DZT12" s="88"/>
      <c r="DZU12" s="88"/>
      <c r="DZV12" s="88"/>
      <c r="DZW12" s="88"/>
      <c r="DZX12" s="88"/>
      <c r="DZY12" s="88"/>
      <c r="DZZ12" s="88"/>
      <c r="EAA12" s="88"/>
      <c r="EAB12" s="88"/>
      <c r="EAC12" s="88"/>
      <c r="EAD12" s="88"/>
      <c r="EAE12" s="88"/>
      <c r="EAF12" s="88"/>
      <c r="EAG12" s="88"/>
      <c r="EAH12" s="88"/>
      <c r="EAI12" s="88"/>
      <c r="EAJ12" s="88"/>
      <c r="EAK12" s="88"/>
      <c r="EAL12" s="88"/>
      <c r="EAM12" s="88"/>
      <c r="EAN12" s="88"/>
      <c r="EAO12" s="88"/>
      <c r="EAP12" s="88"/>
      <c r="EAQ12" s="88"/>
      <c r="EAR12" s="88"/>
      <c r="EAS12" s="88"/>
      <c r="EAT12" s="88"/>
      <c r="EAU12" s="88"/>
      <c r="EAV12" s="88"/>
      <c r="EAW12" s="88"/>
      <c r="EAX12" s="88"/>
      <c r="EAY12" s="88"/>
      <c r="EAZ12" s="88"/>
      <c r="EBA12" s="88"/>
      <c r="EBB12" s="88"/>
      <c r="EBC12" s="88"/>
      <c r="EBD12" s="88"/>
      <c r="EBE12" s="88"/>
      <c r="EBF12" s="88"/>
      <c r="EBG12" s="88"/>
      <c r="EBH12" s="88"/>
      <c r="EBI12" s="88"/>
      <c r="EBJ12" s="88"/>
      <c r="EBK12" s="88"/>
      <c r="EBL12" s="88"/>
      <c r="EBM12" s="88"/>
      <c r="EBN12" s="88"/>
      <c r="EBO12" s="88"/>
      <c r="EBP12" s="88"/>
      <c r="EBQ12" s="88"/>
      <c r="EBR12" s="88"/>
      <c r="EBS12" s="88"/>
      <c r="EBT12" s="88"/>
      <c r="EBU12" s="88"/>
      <c r="EBV12" s="88"/>
      <c r="EBW12" s="88"/>
      <c r="EBX12" s="88"/>
      <c r="EBY12" s="88"/>
      <c r="EBZ12" s="88"/>
      <c r="ECA12" s="88"/>
      <c r="ECB12" s="88"/>
      <c r="ECC12" s="88"/>
      <c r="ECD12" s="88"/>
      <c r="ECE12" s="88"/>
      <c r="ECF12" s="88"/>
      <c r="ECG12" s="88"/>
      <c r="ECH12" s="88"/>
      <c r="ECI12" s="88"/>
      <c r="ECJ12" s="88"/>
      <c r="ECK12" s="88"/>
      <c r="ECL12" s="88"/>
      <c r="ECM12" s="88"/>
      <c r="ECN12" s="88"/>
      <c r="ECO12" s="88"/>
      <c r="ECP12" s="88"/>
      <c r="ECQ12" s="88"/>
      <c r="ECR12" s="88"/>
      <c r="ECS12" s="88"/>
      <c r="ECT12" s="88"/>
      <c r="ECU12" s="88"/>
      <c r="ECV12" s="88"/>
      <c r="ECW12" s="88"/>
      <c r="ECX12" s="88"/>
      <c r="ECY12" s="88"/>
      <c r="ECZ12" s="88"/>
      <c r="EDA12" s="88"/>
      <c r="EDB12" s="88"/>
      <c r="EDC12" s="88"/>
      <c r="EDD12" s="88"/>
      <c r="EDE12" s="88"/>
      <c r="EDF12" s="88"/>
      <c r="EDG12" s="88"/>
      <c r="EDH12" s="88"/>
      <c r="EDI12" s="88"/>
      <c r="EDJ12" s="88"/>
      <c r="EDK12" s="88"/>
      <c r="EDL12" s="88"/>
      <c r="EDM12" s="88"/>
      <c r="EDN12" s="88"/>
      <c r="EDO12" s="88"/>
      <c r="EDP12" s="88"/>
      <c r="EDQ12" s="88"/>
      <c r="EDR12" s="88"/>
      <c r="EDS12" s="88"/>
      <c r="EDT12" s="88"/>
      <c r="EDU12" s="88"/>
      <c r="EDV12" s="88"/>
      <c r="EDW12" s="88"/>
      <c r="EDX12" s="88"/>
      <c r="EDY12" s="88"/>
      <c r="EDZ12" s="88"/>
      <c r="EEA12" s="88"/>
      <c r="EEB12" s="88"/>
      <c r="EEC12" s="88"/>
      <c r="EED12" s="88"/>
      <c r="EEE12" s="88"/>
      <c r="EEF12" s="88"/>
      <c r="EEG12" s="88"/>
      <c r="EEH12" s="88"/>
      <c r="EEI12" s="88"/>
      <c r="EEJ12" s="88"/>
      <c r="EEK12" s="88"/>
      <c r="EEL12" s="88"/>
      <c r="EEM12" s="88"/>
      <c r="EEN12" s="88"/>
      <c r="EEO12" s="88"/>
      <c r="EEP12" s="88"/>
      <c r="EEQ12" s="88"/>
      <c r="EER12" s="88"/>
      <c r="EES12" s="88"/>
      <c r="EET12" s="88"/>
      <c r="EEU12" s="88"/>
      <c r="EEV12" s="88"/>
      <c r="EEW12" s="88"/>
      <c r="EEX12" s="88"/>
      <c r="EEY12" s="88"/>
      <c r="EEZ12" s="88"/>
      <c r="EFA12" s="88"/>
      <c r="EFB12" s="88"/>
      <c r="EFC12" s="88"/>
      <c r="EFD12" s="88"/>
      <c r="EFE12" s="88"/>
      <c r="EFF12" s="88"/>
      <c r="EFG12" s="88"/>
      <c r="EFH12" s="88"/>
      <c r="EFI12" s="88"/>
      <c r="EFJ12" s="88"/>
      <c r="EFK12" s="88"/>
      <c r="EFL12" s="88"/>
      <c r="EFM12" s="88"/>
      <c r="EFN12" s="88"/>
      <c r="EFO12" s="88"/>
      <c r="EFP12" s="88"/>
      <c r="EFQ12" s="88"/>
      <c r="EFR12" s="88"/>
      <c r="EFS12" s="88"/>
      <c r="EFT12" s="88"/>
      <c r="EFU12" s="88"/>
      <c r="EFV12" s="88"/>
      <c r="EFW12" s="88"/>
      <c r="EFX12" s="88"/>
      <c r="EFY12" s="88"/>
      <c r="EFZ12" s="88"/>
      <c r="EGA12" s="88"/>
      <c r="EGB12" s="88"/>
      <c r="EGC12" s="88"/>
      <c r="EGD12" s="88"/>
      <c r="EGE12" s="88"/>
      <c r="EGF12" s="88"/>
      <c r="EGG12" s="88"/>
      <c r="EGH12" s="88"/>
      <c r="EGI12" s="88"/>
      <c r="EGJ12" s="88"/>
      <c r="EGK12" s="88"/>
      <c r="EGL12" s="88"/>
      <c r="EGM12" s="88"/>
      <c r="EGN12" s="88"/>
      <c r="EGO12" s="88"/>
      <c r="EGP12" s="88"/>
      <c r="EGQ12" s="88"/>
      <c r="EGR12" s="88"/>
      <c r="EGS12" s="88"/>
      <c r="EGT12" s="88"/>
      <c r="EGU12" s="88"/>
      <c r="EGV12" s="88"/>
      <c r="EGW12" s="88"/>
      <c r="EGX12" s="88"/>
      <c r="EGY12" s="88"/>
      <c r="EGZ12" s="88"/>
      <c r="EHA12" s="88"/>
      <c r="EHB12" s="88"/>
      <c r="EHC12" s="88"/>
      <c r="EHD12" s="88"/>
      <c r="EHE12" s="88"/>
      <c r="EHF12" s="88"/>
      <c r="EHG12" s="88"/>
      <c r="EHH12" s="88"/>
      <c r="EHI12" s="88"/>
      <c r="EHJ12" s="88"/>
      <c r="EHK12" s="88"/>
      <c r="EHL12" s="88"/>
      <c r="EHM12" s="88"/>
      <c r="EHN12" s="88"/>
      <c r="EHO12" s="88"/>
      <c r="EHP12" s="88"/>
      <c r="EHQ12" s="88"/>
      <c r="EHR12" s="88"/>
      <c r="EHS12" s="88"/>
      <c r="EHT12" s="88"/>
      <c r="EHU12" s="88"/>
      <c r="EHV12" s="88"/>
      <c r="EHW12" s="88"/>
      <c r="EHX12" s="88"/>
      <c r="EHY12" s="88"/>
      <c r="EHZ12" s="88"/>
      <c r="EIA12" s="88"/>
      <c r="EIB12" s="88"/>
      <c r="EIC12" s="88"/>
      <c r="EID12" s="88"/>
      <c r="EIE12" s="88"/>
      <c r="EIF12" s="88"/>
      <c r="EIG12" s="88"/>
      <c r="EIH12" s="88"/>
      <c r="EII12" s="88"/>
      <c r="EIJ12" s="88"/>
      <c r="EIK12" s="88"/>
      <c r="EIL12" s="88"/>
      <c r="EIM12" s="88"/>
      <c r="EIN12" s="88"/>
      <c r="EIO12" s="88"/>
      <c r="EIP12" s="88"/>
      <c r="EIQ12" s="88"/>
      <c r="EIR12" s="88"/>
      <c r="EIS12" s="88"/>
      <c r="EIT12" s="88"/>
      <c r="EIU12" s="88"/>
      <c r="EIV12" s="88"/>
      <c r="EIW12" s="88"/>
      <c r="EIX12" s="88"/>
      <c r="EIY12" s="88"/>
      <c r="EIZ12" s="88"/>
      <c r="EJA12" s="88"/>
      <c r="EJB12" s="88"/>
      <c r="EJC12" s="88"/>
      <c r="EJD12" s="88"/>
      <c r="EJE12" s="88"/>
      <c r="EJF12" s="88"/>
      <c r="EJG12" s="88"/>
      <c r="EJH12" s="88"/>
      <c r="EJI12" s="88"/>
      <c r="EJJ12" s="88"/>
      <c r="EJK12" s="88"/>
      <c r="EJL12" s="88"/>
      <c r="EJM12" s="88"/>
      <c r="EJN12" s="88"/>
      <c r="EJO12" s="88"/>
      <c r="EJP12" s="88"/>
      <c r="EJQ12" s="88"/>
      <c r="EJR12" s="88"/>
      <c r="EJS12" s="88"/>
      <c r="EJT12" s="88"/>
      <c r="EJU12" s="88"/>
      <c r="EJV12" s="88"/>
      <c r="EJW12" s="88"/>
      <c r="EJX12" s="88"/>
      <c r="EJY12" s="88"/>
      <c r="EJZ12" s="88"/>
      <c r="EKA12" s="88"/>
      <c r="EKB12" s="88"/>
      <c r="EKC12" s="88"/>
      <c r="EKD12" s="88"/>
      <c r="EKE12" s="88"/>
      <c r="EKF12" s="88"/>
      <c r="EKG12" s="88"/>
      <c r="EKH12" s="88"/>
      <c r="EKI12" s="88"/>
      <c r="EKJ12" s="88"/>
      <c r="EKK12" s="88"/>
      <c r="EKL12" s="88"/>
      <c r="EKM12" s="88"/>
      <c r="EKN12" s="88"/>
      <c r="EKO12" s="88"/>
      <c r="EKP12" s="88"/>
      <c r="EKQ12" s="88"/>
      <c r="EKR12" s="88"/>
      <c r="EKS12" s="88"/>
      <c r="EKT12" s="88"/>
      <c r="EKU12" s="88"/>
      <c r="EKV12" s="88"/>
      <c r="EKW12" s="88"/>
      <c r="EKX12" s="88"/>
      <c r="EKY12" s="88"/>
      <c r="EKZ12" s="88"/>
      <c r="ELA12" s="88"/>
      <c r="ELB12" s="88"/>
      <c r="ELC12" s="88"/>
      <c r="ELD12" s="88"/>
      <c r="ELE12" s="88"/>
      <c r="ELF12" s="88"/>
      <c r="ELG12" s="88"/>
      <c r="ELH12" s="88"/>
      <c r="ELI12" s="88"/>
      <c r="ELJ12" s="88"/>
      <c r="ELK12" s="88"/>
      <c r="ELL12" s="88"/>
      <c r="ELM12" s="88"/>
      <c r="ELN12" s="88"/>
      <c r="ELO12" s="88"/>
      <c r="ELP12" s="88"/>
      <c r="ELQ12" s="88"/>
      <c r="ELR12" s="88"/>
      <c r="ELS12" s="88"/>
      <c r="ELT12" s="88"/>
      <c r="ELU12" s="88"/>
      <c r="ELV12" s="88"/>
      <c r="ELW12" s="88"/>
      <c r="ELX12" s="88"/>
      <c r="ELY12" s="88"/>
      <c r="ELZ12" s="88"/>
      <c r="EMA12" s="88"/>
      <c r="EMB12" s="88"/>
      <c r="EMC12" s="88"/>
      <c r="EMD12" s="88"/>
      <c r="EME12" s="88"/>
      <c r="EMF12" s="88"/>
      <c r="EMG12" s="88"/>
      <c r="EMH12" s="88"/>
      <c r="EMI12" s="88"/>
      <c r="EMJ12" s="88"/>
      <c r="EMK12" s="88"/>
      <c r="EML12" s="88"/>
      <c r="EMM12" s="88"/>
      <c r="EMN12" s="88"/>
      <c r="EMO12" s="88"/>
      <c r="EMP12" s="88"/>
      <c r="EMQ12" s="88"/>
      <c r="EMR12" s="88"/>
      <c r="EMS12" s="88"/>
      <c r="EMT12" s="88"/>
      <c r="EMU12" s="88"/>
      <c r="EMV12" s="88"/>
      <c r="EMW12" s="88"/>
      <c r="EMX12" s="88"/>
      <c r="EMY12" s="88"/>
      <c r="EMZ12" s="88"/>
      <c r="ENA12" s="88"/>
      <c r="ENB12" s="88"/>
      <c r="ENC12" s="88"/>
      <c r="END12" s="88"/>
      <c r="ENE12" s="88"/>
      <c r="ENF12" s="88"/>
      <c r="ENG12" s="88"/>
      <c r="ENH12" s="88"/>
      <c r="ENI12" s="88"/>
      <c r="ENJ12" s="88"/>
      <c r="ENK12" s="88"/>
      <c r="ENL12" s="88"/>
      <c r="ENM12" s="88"/>
      <c r="ENN12" s="88"/>
      <c r="ENO12" s="88"/>
      <c r="ENP12" s="88"/>
      <c r="ENQ12" s="88"/>
      <c r="ENR12" s="88"/>
      <c r="ENS12" s="88"/>
      <c r="ENT12" s="88"/>
      <c r="ENU12" s="88"/>
      <c r="ENV12" s="88"/>
      <c r="ENW12" s="88"/>
      <c r="ENX12" s="88"/>
      <c r="ENY12" s="88"/>
      <c r="ENZ12" s="88"/>
      <c r="EOA12" s="88"/>
      <c r="EOB12" s="88"/>
      <c r="EOC12" s="88"/>
      <c r="EOD12" s="88"/>
      <c r="EOE12" s="88"/>
      <c r="EOF12" s="88"/>
      <c r="EOG12" s="88"/>
      <c r="EOH12" s="88"/>
      <c r="EOI12" s="88"/>
      <c r="EOJ12" s="88"/>
      <c r="EOK12" s="88"/>
      <c r="EOL12" s="88"/>
      <c r="EOM12" s="88"/>
      <c r="EON12" s="88"/>
      <c r="EOO12" s="88"/>
      <c r="EOP12" s="88"/>
      <c r="EOQ12" s="88"/>
      <c r="EOR12" s="88"/>
      <c r="EOS12" s="88"/>
      <c r="EOT12" s="88"/>
      <c r="EOU12" s="88"/>
      <c r="EOV12" s="88"/>
      <c r="EOW12" s="88"/>
      <c r="EOX12" s="88"/>
      <c r="EOY12" s="88"/>
      <c r="EOZ12" s="88"/>
      <c r="EPA12" s="88"/>
      <c r="EPB12" s="88"/>
      <c r="EPC12" s="88"/>
      <c r="EPD12" s="88"/>
      <c r="EPE12" s="88"/>
      <c r="EPF12" s="88"/>
      <c r="EPG12" s="88"/>
      <c r="EPH12" s="88"/>
      <c r="EPI12" s="88"/>
      <c r="EPJ12" s="88"/>
      <c r="EPK12" s="88"/>
      <c r="EPL12" s="88"/>
      <c r="EPM12" s="88"/>
      <c r="EPN12" s="88"/>
      <c r="EPO12" s="88"/>
      <c r="EPP12" s="88"/>
      <c r="EPQ12" s="88"/>
      <c r="EPR12" s="88"/>
      <c r="EPS12" s="88"/>
      <c r="EPT12" s="88"/>
      <c r="EPU12" s="88"/>
      <c r="EPV12" s="88"/>
      <c r="EPW12" s="88"/>
      <c r="EPX12" s="88"/>
      <c r="EPY12" s="88"/>
      <c r="EPZ12" s="88"/>
      <c r="EQA12" s="88"/>
      <c r="EQB12" s="88"/>
      <c r="EQC12" s="88"/>
      <c r="EQD12" s="88"/>
      <c r="EQE12" s="88"/>
      <c r="EQF12" s="88"/>
      <c r="EQG12" s="88"/>
      <c r="EQH12" s="88"/>
      <c r="EQI12" s="88"/>
      <c r="EQJ12" s="88"/>
      <c r="EQK12" s="88"/>
      <c r="EQL12" s="88"/>
      <c r="EQM12" s="88"/>
      <c r="EQN12" s="88"/>
      <c r="EQO12" s="88"/>
      <c r="EQP12" s="88"/>
      <c r="EQQ12" s="88"/>
      <c r="EQR12" s="88"/>
      <c r="EQS12" s="88"/>
      <c r="EQT12" s="88"/>
      <c r="EQU12" s="88"/>
      <c r="EQV12" s="88"/>
      <c r="EQW12" s="88"/>
      <c r="EQX12" s="88"/>
      <c r="EQY12" s="88"/>
      <c r="EQZ12" s="88"/>
      <c r="ERA12" s="88"/>
      <c r="ERB12" s="88"/>
      <c r="ERC12" s="88"/>
      <c r="ERD12" s="88"/>
      <c r="ERE12" s="88"/>
      <c r="ERF12" s="88"/>
      <c r="ERG12" s="88"/>
      <c r="ERH12" s="88"/>
      <c r="ERI12" s="88"/>
      <c r="ERJ12" s="88"/>
      <c r="ERK12" s="88"/>
      <c r="ERL12" s="88"/>
      <c r="ERM12" s="88"/>
      <c r="ERN12" s="88"/>
      <c r="ERO12" s="88"/>
      <c r="ERP12" s="88"/>
      <c r="ERQ12" s="88"/>
      <c r="ERR12" s="88"/>
      <c r="ERS12" s="88"/>
      <c r="ERT12" s="88"/>
      <c r="ERU12" s="88"/>
      <c r="ERV12" s="88"/>
      <c r="ERW12" s="88"/>
      <c r="ERX12" s="88"/>
      <c r="ERY12" s="88"/>
      <c r="ERZ12" s="88"/>
      <c r="ESA12" s="88"/>
      <c r="ESB12" s="88"/>
      <c r="ESC12" s="88"/>
      <c r="ESD12" s="88"/>
      <c r="ESE12" s="88"/>
      <c r="ESF12" s="88"/>
      <c r="ESG12" s="88"/>
      <c r="ESH12" s="88"/>
      <c r="ESI12" s="88"/>
      <c r="ESJ12" s="88"/>
      <c r="ESK12" s="88"/>
      <c r="ESL12" s="88"/>
      <c r="ESM12" s="88"/>
      <c r="ESN12" s="88"/>
      <c r="ESO12" s="88"/>
      <c r="ESP12" s="88"/>
      <c r="ESQ12" s="88"/>
      <c r="ESR12" s="88"/>
      <c r="ESS12" s="88"/>
      <c r="EST12" s="88"/>
      <c r="ESU12" s="88"/>
      <c r="ESV12" s="88"/>
      <c r="ESW12" s="88"/>
      <c r="ESX12" s="88"/>
      <c r="ESY12" s="88"/>
      <c r="ESZ12" s="88"/>
      <c r="ETA12" s="88"/>
      <c r="ETB12" s="88"/>
      <c r="ETC12" s="88"/>
      <c r="ETD12" s="88"/>
      <c r="ETE12" s="88"/>
      <c r="ETF12" s="88"/>
      <c r="ETG12" s="88"/>
      <c r="ETH12" s="88"/>
      <c r="ETI12" s="88"/>
      <c r="ETJ12" s="88"/>
      <c r="ETK12" s="88"/>
      <c r="ETL12" s="88"/>
      <c r="ETM12" s="88"/>
      <c r="ETN12" s="88"/>
      <c r="ETO12" s="88"/>
      <c r="ETP12" s="88"/>
      <c r="ETQ12" s="88"/>
      <c r="ETR12" s="88"/>
      <c r="ETS12" s="88"/>
      <c r="ETT12" s="88"/>
      <c r="ETU12" s="88"/>
      <c r="ETV12" s="88"/>
      <c r="ETW12" s="88"/>
      <c r="ETX12" s="88"/>
      <c r="ETY12" s="88"/>
      <c r="ETZ12" s="88"/>
      <c r="EUA12" s="88"/>
      <c r="EUB12" s="88"/>
      <c r="EUC12" s="88"/>
      <c r="EUD12" s="88"/>
      <c r="EUE12" s="88"/>
      <c r="EUF12" s="88"/>
      <c r="EUG12" s="88"/>
      <c r="EUH12" s="88"/>
      <c r="EUI12" s="88"/>
      <c r="EUJ12" s="88"/>
      <c r="EUK12" s="88"/>
      <c r="EUL12" s="88"/>
      <c r="EUM12" s="88"/>
      <c r="EUN12" s="88"/>
      <c r="EUO12" s="88"/>
      <c r="EUP12" s="88"/>
      <c r="EUQ12" s="88"/>
      <c r="EUR12" s="88"/>
      <c r="EUS12" s="88"/>
      <c r="EUT12" s="88"/>
      <c r="EUU12" s="88"/>
      <c r="EUV12" s="88"/>
      <c r="EUW12" s="88"/>
      <c r="EUX12" s="88"/>
      <c r="EUY12" s="88"/>
      <c r="EUZ12" s="88"/>
      <c r="EVA12" s="88"/>
      <c r="EVB12" s="88"/>
      <c r="EVC12" s="88"/>
      <c r="EVD12" s="88"/>
      <c r="EVE12" s="88"/>
      <c r="EVF12" s="88"/>
      <c r="EVG12" s="88"/>
      <c r="EVH12" s="88"/>
      <c r="EVI12" s="88"/>
      <c r="EVJ12" s="88"/>
      <c r="EVK12" s="88"/>
      <c r="EVL12" s="88"/>
      <c r="EVM12" s="88"/>
      <c r="EVN12" s="88"/>
      <c r="EVO12" s="88"/>
      <c r="EVP12" s="88"/>
      <c r="EVQ12" s="88"/>
      <c r="EVR12" s="88"/>
      <c r="EVS12" s="88"/>
      <c r="EVT12" s="88"/>
      <c r="EVU12" s="88"/>
      <c r="EVV12" s="88"/>
      <c r="EVW12" s="88"/>
      <c r="EVX12" s="88"/>
      <c r="EVY12" s="88"/>
      <c r="EVZ12" s="88"/>
      <c r="EWA12" s="88"/>
      <c r="EWB12" s="88"/>
      <c r="EWC12" s="88"/>
      <c r="EWD12" s="88"/>
      <c r="EWE12" s="88"/>
      <c r="EWF12" s="88"/>
      <c r="EWG12" s="88"/>
      <c r="EWH12" s="88"/>
      <c r="EWI12" s="88"/>
      <c r="EWJ12" s="88"/>
      <c r="EWK12" s="88"/>
      <c r="EWL12" s="88"/>
      <c r="EWM12" s="88"/>
      <c r="EWN12" s="88"/>
      <c r="EWO12" s="88"/>
      <c r="EWP12" s="88"/>
      <c r="EWQ12" s="88"/>
      <c r="EWR12" s="88"/>
      <c r="EWS12" s="88"/>
      <c r="EWT12" s="88"/>
      <c r="EWU12" s="88"/>
      <c r="EWV12" s="88"/>
      <c r="EWW12" s="88"/>
      <c r="EWX12" s="88"/>
      <c r="EWY12" s="88"/>
      <c r="EWZ12" s="88"/>
      <c r="EXA12" s="88"/>
      <c r="EXB12" s="88"/>
      <c r="EXC12" s="88"/>
      <c r="EXD12" s="88"/>
      <c r="EXE12" s="88"/>
      <c r="EXF12" s="88"/>
      <c r="EXG12" s="88"/>
      <c r="EXH12" s="88"/>
      <c r="EXI12" s="88"/>
      <c r="EXJ12" s="88"/>
      <c r="EXK12" s="88"/>
      <c r="EXL12" s="88"/>
      <c r="EXM12" s="88"/>
      <c r="EXN12" s="88"/>
      <c r="EXO12" s="88"/>
      <c r="EXP12" s="88"/>
      <c r="EXQ12" s="88"/>
      <c r="EXR12" s="88"/>
      <c r="EXS12" s="88"/>
      <c r="EXT12" s="88"/>
      <c r="EXU12" s="88"/>
      <c r="EXV12" s="88"/>
      <c r="EXW12" s="88"/>
      <c r="EXX12" s="88"/>
      <c r="EXY12" s="88"/>
      <c r="EXZ12" s="88"/>
      <c r="EYA12" s="88"/>
      <c r="EYB12" s="88"/>
      <c r="EYC12" s="88"/>
      <c r="EYD12" s="88"/>
      <c r="EYE12" s="88"/>
      <c r="EYF12" s="88"/>
      <c r="EYG12" s="88"/>
      <c r="EYH12" s="88"/>
      <c r="EYI12" s="88"/>
      <c r="EYJ12" s="88"/>
      <c r="EYK12" s="88"/>
      <c r="EYL12" s="88"/>
      <c r="EYM12" s="88"/>
      <c r="EYN12" s="88"/>
      <c r="EYO12" s="88"/>
      <c r="EYP12" s="88"/>
      <c r="EYQ12" s="88"/>
      <c r="EYR12" s="88"/>
      <c r="EYS12" s="88"/>
      <c r="EYT12" s="88"/>
      <c r="EYU12" s="88"/>
      <c r="EYV12" s="88"/>
      <c r="EYW12" s="88"/>
      <c r="EYX12" s="88"/>
      <c r="EYY12" s="88"/>
      <c r="EYZ12" s="88"/>
      <c r="EZA12" s="88"/>
      <c r="EZB12" s="88"/>
      <c r="EZC12" s="88"/>
      <c r="EZD12" s="88"/>
      <c r="EZE12" s="88"/>
      <c r="EZF12" s="88"/>
      <c r="EZG12" s="88"/>
      <c r="EZH12" s="88"/>
      <c r="EZI12" s="88"/>
      <c r="EZJ12" s="88"/>
      <c r="EZK12" s="88"/>
      <c r="EZL12" s="88"/>
      <c r="EZM12" s="88"/>
      <c r="EZN12" s="88"/>
      <c r="EZO12" s="88"/>
      <c r="EZP12" s="88"/>
      <c r="EZQ12" s="88"/>
      <c r="EZR12" s="88"/>
      <c r="EZS12" s="88"/>
      <c r="EZT12" s="88"/>
      <c r="EZU12" s="88"/>
      <c r="EZV12" s="88"/>
      <c r="EZW12" s="88"/>
      <c r="EZX12" s="88"/>
      <c r="EZY12" s="88"/>
      <c r="EZZ12" s="88"/>
      <c r="FAA12" s="88"/>
      <c r="FAB12" s="88"/>
      <c r="FAC12" s="88"/>
      <c r="FAD12" s="88"/>
      <c r="FAE12" s="88"/>
      <c r="FAF12" s="88"/>
      <c r="FAG12" s="88"/>
      <c r="FAH12" s="88"/>
      <c r="FAI12" s="88"/>
      <c r="FAJ12" s="88"/>
      <c r="FAK12" s="88"/>
      <c r="FAL12" s="88"/>
      <c r="FAM12" s="88"/>
      <c r="FAN12" s="88"/>
      <c r="FAO12" s="88"/>
      <c r="FAP12" s="88"/>
      <c r="FAQ12" s="88"/>
      <c r="FAR12" s="88"/>
      <c r="FAS12" s="88"/>
      <c r="FAT12" s="88"/>
      <c r="FAU12" s="88"/>
      <c r="FAV12" s="88"/>
      <c r="FAW12" s="88"/>
      <c r="FAX12" s="88"/>
      <c r="FAY12" s="88"/>
      <c r="FAZ12" s="88"/>
      <c r="FBA12" s="88"/>
      <c r="FBB12" s="88"/>
      <c r="FBC12" s="88"/>
      <c r="FBD12" s="88"/>
      <c r="FBE12" s="88"/>
      <c r="FBF12" s="88"/>
      <c r="FBG12" s="88"/>
      <c r="FBH12" s="88"/>
      <c r="FBI12" s="88"/>
      <c r="FBJ12" s="88"/>
      <c r="FBK12" s="88"/>
      <c r="FBL12" s="88"/>
      <c r="FBM12" s="88"/>
      <c r="FBN12" s="88"/>
      <c r="FBO12" s="88"/>
      <c r="FBP12" s="88"/>
      <c r="FBQ12" s="88"/>
      <c r="FBR12" s="88"/>
      <c r="FBS12" s="88"/>
      <c r="FBT12" s="88"/>
      <c r="FBU12" s="88"/>
      <c r="FBV12" s="88"/>
      <c r="FBW12" s="88"/>
      <c r="FBX12" s="88"/>
      <c r="FBY12" s="88"/>
      <c r="FBZ12" s="88"/>
      <c r="FCA12" s="88"/>
      <c r="FCB12" s="88"/>
      <c r="FCC12" s="88"/>
      <c r="FCD12" s="88"/>
      <c r="FCE12" s="88"/>
      <c r="FCF12" s="88"/>
      <c r="FCG12" s="88"/>
      <c r="FCH12" s="88"/>
      <c r="FCI12" s="88"/>
      <c r="FCJ12" s="88"/>
      <c r="FCK12" s="88"/>
      <c r="FCL12" s="88"/>
      <c r="FCM12" s="88"/>
      <c r="FCN12" s="88"/>
      <c r="FCO12" s="88"/>
      <c r="FCP12" s="88"/>
      <c r="FCQ12" s="88"/>
      <c r="FCR12" s="88"/>
      <c r="FCS12" s="88"/>
      <c r="FCT12" s="88"/>
      <c r="FCU12" s="88"/>
      <c r="FCV12" s="88"/>
      <c r="FCW12" s="88"/>
      <c r="FCX12" s="88"/>
      <c r="FCY12" s="88"/>
      <c r="FCZ12" s="88"/>
      <c r="FDA12" s="88"/>
      <c r="FDB12" s="88"/>
      <c r="FDC12" s="88"/>
      <c r="FDD12" s="88"/>
      <c r="FDE12" s="88"/>
      <c r="FDF12" s="88"/>
      <c r="FDG12" s="88"/>
      <c r="FDH12" s="88"/>
      <c r="FDI12" s="88"/>
      <c r="FDJ12" s="88"/>
      <c r="FDK12" s="88"/>
      <c r="FDL12" s="88"/>
      <c r="FDM12" s="88"/>
      <c r="FDN12" s="88"/>
      <c r="FDO12" s="88"/>
      <c r="FDP12" s="88"/>
      <c r="FDQ12" s="88"/>
      <c r="FDR12" s="88"/>
      <c r="FDS12" s="88"/>
      <c r="FDT12" s="88"/>
      <c r="FDU12" s="88"/>
      <c r="FDV12" s="88"/>
      <c r="FDW12" s="88"/>
      <c r="FDX12" s="88"/>
      <c r="FDY12" s="88"/>
      <c r="FDZ12" s="88"/>
      <c r="FEA12" s="88"/>
      <c r="FEB12" s="88"/>
      <c r="FEC12" s="88"/>
      <c r="FED12" s="88"/>
      <c r="FEE12" s="88"/>
      <c r="FEF12" s="88"/>
      <c r="FEG12" s="88"/>
      <c r="FEH12" s="88"/>
      <c r="FEI12" s="88"/>
      <c r="FEJ12" s="88"/>
      <c r="FEK12" s="88"/>
      <c r="FEL12" s="88"/>
      <c r="FEM12" s="88"/>
      <c r="FEN12" s="88"/>
      <c r="FEO12" s="88"/>
      <c r="FEP12" s="88"/>
      <c r="FEQ12" s="88"/>
      <c r="FER12" s="88"/>
      <c r="FES12" s="88"/>
      <c r="FET12" s="88"/>
      <c r="FEU12" s="88"/>
      <c r="FEV12" s="88"/>
      <c r="FEW12" s="88"/>
      <c r="FEX12" s="88"/>
      <c r="FEY12" s="88"/>
      <c r="FEZ12" s="88"/>
      <c r="FFA12" s="88"/>
      <c r="FFB12" s="88"/>
      <c r="FFC12" s="88"/>
      <c r="FFD12" s="88"/>
      <c r="FFE12" s="88"/>
      <c r="FFF12" s="88"/>
      <c r="FFG12" s="88"/>
      <c r="FFH12" s="88"/>
      <c r="FFI12" s="88"/>
      <c r="FFJ12" s="88"/>
      <c r="FFK12" s="88"/>
      <c r="FFL12" s="88"/>
      <c r="FFM12" s="88"/>
      <c r="FFN12" s="88"/>
      <c r="FFO12" s="88"/>
      <c r="FFP12" s="88"/>
      <c r="FFQ12" s="88"/>
      <c r="FFR12" s="88"/>
      <c r="FFS12" s="88"/>
      <c r="FFT12" s="88"/>
      <c r="FFU12" s="88"/>
      <c r="FFV12" s="88"/>
      <c r="FFW12" s="88"/>
      <c r="FFX12" s="88"/>
      <c r="FFY12" s="88"/>
      <c r="FFZ12" s="88"/>
      <c r="FGA12" s="88"/>
      <c r="FGB12" s="88"/>
      <c r="FGC12" s="88"/>
      <c r="FGD12" s="88"/>
      <c r="FGE12" s="88"/>
      <c r="FGF12" s="88"/>
      <c r="FGG12" s="88"/>
      <c r="FGH12" s="88"/>
      <c r="FGI12" s="88"/>
      <c r="FGJ12" s="88"/>
      <c r="FGK12" s="88"/>
      <c r="FGL12" s="88"/>
      <c r="FGM12" s="88"/>
      <c r="FGN12" s="88"/>
      <c r="FGO12" s="88"/>
      <c r="FGP12" s="88"/>
      <c r="FGQ12" s="88"/>
      <c r="FGR12" s="88"/>
      <c r="FGS12" s="88"/>
      <c r="FGT12" s="88"/>
      <c r="FGU12" s="88"/>
      <c r="FGV12" s="88"/>
      <c r="FGW12" s="88"/>
      <c r="FGX12" s="88"/>
      <c r="FGY12" s="88"/>
      <c r="FGZ12" s="88"/>
      <c r="FHA12" s="88"/>
      <c r="FHB12" s="88"/>
      <c r="FHC12" s="88"/>
      <c r="FHD12" s="88"/>
      <c r="FHE12" s="88"/>
      <c r="FHF12" s="88"/>
      <c r="FHG12" s="88"/>
      <c r="FHH12" s="88"/>
      <c r="FHI12" s="88"/>
      <c r="FHJ12" s="88"/>
      <c r="FHK12" s="88"/>
      <c r="FHL12" s="88"/>
      <c r="FHM12" s="88"/>
      <c r="FHN12" s="88"/>
      <c r="FHO12" s="88"/>
      <c r="FHP12" s="88"/>
      <c r="FHQ12" s="88"/>
      <c r="FHR12" s="88"/>
      <c r="FHS12" s="88"/>
      <c r="FHT12" s="88"/>
      <c r="FHU12" s="88"/>
      <c r="FHV12" s="88"/>
      <c r="FHW12" s="88"/>
      <c r="FHX12" s="88"/>
      <c r="FHY12" s="88"/>
      <c r="FHZ12" s="88"/>
      <c r="FIA12" s="88"/>
      <c r="FIB12" s="88"/>
      <c r="FIC12" s="88"/>
      <c r="FID12" s="88"/>
      <c r="FIE12" s="88"/>
      <c r="FIF12" s="88"/>
      <c r="FIG12" s="88"/>
      <c r="FIH12" s="88"/>
      <c r="FII12" s="88"/>
      <c r="FIJ12" s="88"/>
      <c r="FIK12" s="88"/>
      <c r="FIL12" s="88"/>
      <c r="FIM12" s="88"/>
      <c r="FIN12" s="88"/>
      <c r="FIO12" s="88"/>
      <c r="FIP12" s="88"/>
      <c r="FIQ12" s="88"/>
      <c r="FIR12" s="88"/>
      <c r="FIS12" s="88"/>
      <c r="FIT12" s="88"/>
      <c r="FIU12" s="88"/>
      <c r="FIV12" s="88"/>
      <c r="FIW12" s="88"/>
      <c r="FIX12" s="88"/>
      <c r="FIY12" s="88"/>
      <c r="FIZ12" s="88"/>
      <c r="FJA12" s="88"/>
      <c r="FJB12" s="88"/>
      <c r="FJC12" s="88"/>
      <c r="FJD12" s="88"/>
      <c r="FJE12" s="88"/>
      <c r="FJF12" s="88"/>
      <c r="FJG12" s="88"/>
      <c r="FJH12" s="88"/>
      <c r="FJI12" s="88"/>
      <c r="FJJ12" s="88"/>
      <c r="FJK12" s="88"/>
      <c r="FJL12" s="88"/>
      <c r="FJM12" s="88"/>
      <c r="FJN12" s="88"/>
      <c r="FJO12" s="88"/>
      <c r="FJP12" s="88"/>
      <c r="FJQ12" s="88"/>
      <c r="FJR12" s="88"/>
      <c r="FJS12" s="88"/>
      <c r="FJT12" s="88"/>
      <c r="FJU12" s="88"/>
      <c r="FJV12" s="88"/>
      <c r="FJW12" s="88"/>
      <c r="FJX12" s="88"/>
      <c r="FJY12" s="88"/>
      <c r="FJZ12" s="88"/>
      <c r="FKA12" s="88"/>
      <c r="FKB12" s="88"/>
      <c r="FKC12" s="88"/>
      <c r="FKD12" s="88"/>
      <c r="FKE12" s="88"/>
      <c r="FKF12" s="88"/>
      <c r="FKG12" s="88"/>
      <c r="FKH12" s="88"/>
      <c r="FKI12" s="88"/>
      <c r="FKJ12" s="88"/>
      <c r="FKK12" s="88"/>
      <c r="FKL12" s="88"/>
      <c r="FKM12" s="88"/>
      <c r="FKN12" s="88"/>
      <c r="FKO12" s="88"/>
      <c r="FKP12" s="88"/>
      <c r="FKQ12" s="88"/>
      <c r="FKR12" s="88"/>
      <c r="FKS12" s="88"/>
      <c r="FKT12" s="88"/>
      <c r="FKU12" s="88"/>
      <c r="FKV12" s="88"/>
      <c r="FKW12" s="88"/>
      <c r="FKX12" s="88"/>
      <c r="FKY12" s="88"/>
      <c r="FKZ12" s="88"/>
      <c r="FLA12" s="88"/>
      <c r="FLB12" s="88"/>
      <c r="FLC12" s="88"/>
      <c r="FLD12" s="88"/>
      <c r="FLE12" s="88"/>
      <c r="FLF12" s="88"/>
      <c r="FLG12" s="88"/>
      <c r="FLH12" s="88"/>
      <c r="FLI12" s="88"/>
      <c r="FLJ12" s="88"/>
      <c r="FLK12" s="88"/>
      <c r="FLL12" s="88"/>
      <c r="FLM12" s="88"/>
      <c r="FLN12" s="88"/>
      <c r="FLO12" s="88"/>
      <c r="FLP12" s="88"/>
      <c r="FLQ12" s="88"/>
      <c r="FLR12" s="88"/>
      <c r="FLS12" s="88"/>
      <c r="FLT12" s="88"/>
      <c r="FLU12" s="88"/>
      <c r="FLV12" s="88"/>
      <c r="FLW12" s="88"/>
      <c r="FLX12" s="88"/>
      <c r="FLY12" s="88"/>
      <c r="FLZ12" s="88"/>
      <c r="FMA12" s="88"/>
      <c r="FMB12" s="88"/>
      <c r="FMC12" s="88"/>
      <c r="FMD12" s="88"/>
      <c r="FME12" s="88"/>
      <c r="FMF12" s="88"/>
      <c r="FMG12" s="88"/>
      <c r="FMH12" s="88"/>
      <c r="FMI12" s="88"/>
      <c r="FMJ12" s="88"/>
      <c r="FMK12" s="88"/>
      <c r="FML12" s="88"/>
      <c r="FMM12" s="88"/>
      <c r="FMN12" s="88"/>
      <c r="FMO12" s="88"/>
      <c r="FMP12" s="88"/>
      <c r="FMQ12" s="88"/>
      <c r="FMR12" s="88"/>
      <c r="FMS12" s="88"/>
      <c r="FMT12" s="88"/>
      <c r="FMU12" s="88"/>
      <c r="FMV12" s="88"/>
      <c r="FMW12" s="88"/>
      <c r="FMX12" s="88"/>
      <c r="FMY12" s="88"/>
      <c r="FMZ12" s="88"/>
      <c r="FNA12" s="88"/>
      <c r="FNB12" s="88"/>
      <c r="FNC12" s="88"/>
      <c r="FND12" s="88"/>
      <c r="FNE12" s="88"/>
      <c r="FNF12" s="88"/>
      <c r="FNG12" s="88"/>
      <c r="FNH12" s="88"/>
      <c r="FNI12" s="88"/>
      <c r="FNJ12" s="88"/>
      <c r="FNK12" s="88"/>
      <c r="FNL12" s="88"/>
      <c r="FNM12" s="88"/>
      <c r="FNN12" s="88"/>
      <c r="FNO12" s="88"/>
      <c r="FNP12" s="88"/>
      <c r="FNQ12" s="88"/>
      <c r="FNR12" s="88"/>
      <c r="FNS12" s="88"/>
      <c r="FNT12" s="88"/>
      <c r="FNU12" s="88"/>
      <c r="FNV12" s="88"/>
      <c r="FNW12" s="88"/>
      <c r="FNX12" s="88"/>
      <c r="FNY12" s="88"/>
      <c r="FNZ12" s="88"/>
      <c r="FOA12" s="88"/>
      <c r="FOB12" s="88"/>
      <c r="FOC12" s="88"/>
      <c r="FOD12" s="88"/>
      <c r="FOE12" s="88"/>
      <c r="FOF12" s="88"/>
      <c r="FOG12" s="88"/>
      <c r="FOH12" s="88"/>
      <c r="FOI12" s="88"/>
      <c r="FOJ12" s="88"/>
      <c r="FOK12" s="88"/>
      <c r="FOL12" s="88"/>
      <c r="FOM12" s="88"/>
      <c r="FON12" s="88"/>
      <c r="FOO12" s="88"/>
      <c r="FOP12" s="88"/>
      <c r="FOQ12" s="88"/>
      <c r="FOR12" s="88"/>
      <c r="FOS12" s="88"/>
      <c r="FOT12" s="88"/>
      <c r="FOU12" s="88"/>
      <c r="FOV12" s="88"/>
      <c r="FOW12" s="88"/>
      <c r="FOX12" s="88"/>
      <c r="FOY12" s="88"/>
      <c r="FOZ12" s="88"/>
      <c r="FPA12" s="88"/>
      <c r="FPB12" s="88"/>
      <c r="FPC12" s="88"/>
      <c r="FPD12" s="88"/>
      <c r="FPE12" s="88"/>
      <c r="FPF12" s="88"/>
      <c r="FPG12" s="88"/>
      <c r="FPH12" s="88"/>
      <c r="FPI12" s="88"/>
      <c r="FPJ12" s="88"/>
      <c r="FPK12" s="88"/>
      <c r="FPL12" s="88"/>
      <c r="FPM12" s="88"/>
      <c r="FPN12" s="88"/>
      <c r="FPO12" s="88"/>
      <c r="FPP12" s="88"/>
      <c r="FPQ12" s="88"/>
      <c r="FPR12" s="88"/>
      <c r="FPS12" s="88"/>
      <c r="FPT12" s="88"/>
      <c r="FPU12" s="88"/>
      <c r="FPV12" s="88"/>
      <c r="FPW12" s="88"/>
      <c r="FPX12" s="88"/>
      <c r="FPY12" s="88"/>
      <c r="FPZ12" s="88"/>
      <c r="FQA12" s="88"/>
      <c r="FQB12" s="88"/>
      <c r="FQC12" s="88"/>
      <c r="FQD12" s="88"/>
      <c r="FQE12" s="88"/>
      <c r="FQF12" s="88"/>
      <c r="FQG12" s="88"/>
      <c r="FQH12" s="88"/>
      <c r="FQI12" s="88"/>
      <c r="FQJ12" s="88"/>
      <c r="FQK12" s="88"/>
      <c r="FQL12" s="88"/>
      <c r="FQM12" s="88"/>
      <c r="FQN12" s="88"/>
      <c r="FQO12" s="88"/>
      <c r="FQP12" s="88"/>
      <c r="FQQ12" s="88"/>
      <c r="FQR12" s="88"/>
      <c r="FQS12" s="88"/>
      <c r="FQT12" s="88"/>
      <c r="FQU12" s="88"/>
      <c r="FQV12" s="88"/>
      <c r="FQW12" s="88"/>
      <c r="FQX12" s="88"/>
      <c r="FQY12" s="88"/>
      <c r="FQZ12" s="88"/>
      <c r="FRA12" s="88"/>
      <c r="FRB12" s="88"/>
      <c r="FRC12" s="88"/>
      <c r="FRD12" s="88"/>
      <c r="FRE12" s="88"/>
      <c r="FRF12" s="88"/>
      <c r="FRG12" s="88"/>
      <c r="FRH12" s="88"/>
      <c r="FRI12" s="88"/>
      <c r="FRJ12" s="88"/>
      <c r="FRK12" s="88"/>
      <c r="FRL12" s="88"/>
      <c r="FRM12" s="88"/>
      <c r="FRN12" s="88"/>
      <c r="FRO12" s="88"/>
      <c r="FRP12" s="88"/>
      <c r="FRQ12" s="88"/>
      <c r="FRR12" s="88"/>
      <c r="FRS12" s="88"/>
      <c r="FRT12" s="88"/>
      <c r="FRU12" s="88"/>
      <c r="FRV12" s="88"/>
      <c r="FRW12" s="88"/>
      <c r="FRX12" s="88"/>
      <c r="FRY12" s="88"/>
      <c r="FRZ12" s="88"/>
      <c r="FSA12" s="88"/>
      <c r="FSB12" s="88"/>
      <c r="FSC12" s="88"/>
      <c r="FSD12" s="88"/>
      <c r="FSE12" s="88"/>
      <c r="FSF12" s="88"/>
      <c r="FSG12" s="88"/>
      <c r="FSH12" s="88"/>
      <c r="FSI12" s="88"/>
      <c r="FSJ12" s="88"/>
      <c r="FSK12" s="88"/>
      <c r="FSL12" s="88"/>
      <c r="FSM12" s="88"/>
      <c r="FSN12" s="88"/>
      <c r="FSO12" s="88"/>
      <c r="FSP12" s="88"/>
      <c r="FSQ12" s="88"/>
      <c r="FSR12" s="88"/>
      <c r="FSS12" s="88"/>
      <c r="FST12" s="88"/>
      <c r="FSU12" s="88"/>
      <c r="FSV12" s="88"/>
      <c r="FSW12" s="88"/>
      <c r="FSX12" s="88"/>
      <c r="FSY12" s="88"/>
      <c r="FSZ12" s="88"/>
      <c r="FTA12" s="88"/>
      <c r="FTB12" s="88"/>
      <c r="FTC12" s="88"/>
      <c r="FTD12" s="88"/>
      <c r="FTE12" s="88"/>
      <c r="FTF12" s="88"/>
      <c r="FTG12" s="88"/>
      <c r="FTH12" s="88"/>
      <c r="FTI12" s="88"/>
      <c r="FTJ12" s="88"/>
      <c r="FTK12" s="88"/>
      <c r="FTL12" s="88"/>
      <c r="FTM12" s="88"/>
      <c r="FTN12" s="88"/>
      <c r="FTO12" s="88"/>
      <c r="FTP12" s="88"/>
      <c r="FTQ12" s="88"/>
      <c r="FTR12" s="88"/>
      <c r="FTS12" s="88"/>
      <c r="FTT12" s="88"/>
      <c r="FTU12" s="88"/>
      <c r="FTV12" s="88"/>
      <c r="FTW12" s="88"/>
      <c r="FTX12" s="88"/>
      <c r="FTY12" s="88"/>
      <c r="FTZ12" s="88"/>
      <c r="FUA12" s="88"/>
      <c r="FUB12" s="88"/>
      <c r="FUC12" s="88"/>
      <c r="FUD12" s="88"/>
      <c r="FUE12" s="88"/>
      <c r="FUF12" s="88"/>
      <c r="FUG12" s="88"/>
      <c r="FUH12" s="88"/>
      <c r="FUI12" s="88"/>
      <c r="FUJ12" s="88"/>
      <c r="FUK12" s="88"/>
      <c r="FUL12" s="88"/>
      <c r="FUM12" s="88"/>
      <c r="FUN12" s="88"/>
      <c r="FUO12" s="88"/>
      <c r="FUP12" s="88"/>
      <c r="FUQ12" s="88"/>
      <c r="FUR12" s="88"/>
      <c r="FUS12" s="88"/>
      <c r="FUT12" s="88"/>
      <c r="FUU12" s="88"/>
      <c r="FUV12" s="88"/>
      <c r="FUW12" s="88"/>
      <c r="FUX12" s="88"/>
      <c r="FUY12" s="88"/>
      <c r="FUZ12" s="88"/>
      <c r="FVA12" s="88"/>
      <c r="FVB12" s="88"/>
      <c r="FVC12" s="88"/>
      <c r="FVD12" s="88"/>
      <c r="FVE12" s="88"/>
      <c r="FVF12" s="88"/>
      <c r="FVG12" s="88"/>
      <c r="FVH12" s="88"/>
      <c r="FVI12" s="88"/>
      <c r="FVJ12" s="88"/>
      <c r="FVK12" s="88"/>
      <c r="FVL12" s="88"/>
      <c r="FVM12" s="88"/>
      <c r="FVN12" s="88"/>
      <c r="FVO12" s="88"/>
      <c r="FVP12" s="88"/>
      <c r="FVQ12" s="88"/>
      <c r="FVR12" s="88"/>
      <c r="FVS12" s="88"/>
      <c r="FVT12" s="88"/>
      <c r="FVU12" s="88"/>
      <c r="FVV12" s="88"/>
      <c r="FVW12" s="88"/>
      <c r="FVX12" s="88"/>
      <c r="FVY12" s="88"/>
      <c r="FVZ12" s="88"/>
      <c r="FWA12" s="88"/>
      <c r="FWB12" s="88"/>
      <c r="FWC12" s="88"/>
      <c r="FWD12" s="88"/>
      <c r="FWE12" s="88"/>
      <c r="FWF12" s="88"/>
      <c r="FWG12" s="88"/>
      <c r="FWH12" s="88"/>
      <c r="FWI12" s="88"/>
      <c r="FWJ12" s="88"/>
      <c r="FWK12" s="88"/>
      <c r="FWL12" s="88"/>
      <c r="FWM12" s="88"/>
      <c r="FWN12" s="88"/>
      <c r="FWO12" s="88"/>
      <c r="FWP12" s="88"/>
      <c r="FWQ12" s="88"/>
      <c r="FWR12" s="88"/>
      <c r="FWS12" s="88"/>
      <c r="FWT12" s="88"/>
      <c r="FWU12" s="88"/>
      <c r="FWV12" s="88"/>
      <c r="FWW12" s="88"/>
      <c r="FWX12" s="88"/>
      <c r="FWY12" s="88"/>
      <c r="FWZ12" s="88"/>
      <c r="FXA12" s="88"/>
      <c r="FXB12" s="88"/>
      <c r="FXC12" s="88"/>
      <c r="FXD12" s="88"/>
      <c r="FXE12" s="88"/>
      <c r="FXF12" s="88"/>
      <c r="FXG12" s="88"/>
      <c r="FXH12" s="88"/>
      <c r="FXI12" s="88"/>
      <c r="FXJ12" s="88"/>
      <c r="FXK12" s="88"/>
      <c r="FXL12" s="88"/>
      <c r="FXM12" s="88"/>
      <c r="FXN12" s="88"/>
      <c r="FXO12" s="88"/>
      <c r="FXP12" s="88"/>
      <c r="FXQ12" s="88"/>
      <c r="FXR12" s="88"/>
      <c r="FXS12" s="88"/>
      <c r="FXT12" s="88"/>
      <c r="FXU12" s="88"/>
      <c r="FXV12" s="88"/>
      <c r="FXW12" s="88"/>
      <c r="FXX12" s="88"/>
      <c r="FXY12" s="88"/>
      <c r="FXZ12" s="88"/>
      <c r="FYA12" s="88"/>
      <c r="FYB12" s="88"/>
      <c r="FYC12" s="88"/>
      <c r="FYD12" s="88"/>
      <c r="FYE12" s="88"/>
      <c r="FYF12" s="88"/>
      <c r="FYG12" s="88"/>
      <c r="FYH12" s="88"/>
      <c r="FYI12" s="88"/>
      <c r="FYJ12" s="88"/>
      <c r="FYK12" s="88"/>
      <c r="FYL12" s="88"/>
      <c r="FYM12" s="88"/>
      <c r="FYN12" s="88"/>
      <c r="FYO12" s="88"/>
      <c r="FYP12" s="88"/>
      <c r="FYQ12" s="88"/>
      <c r="FYR12" s="88"/>
      <c r="FYS12" s="88"/>
      <c r="FYT12" s="88"/>
      <c r="FYU12" s="88"/>
      <c r="FYV12" s="88"/>
      <c r="FYW12" s="88"/>
      <c r="FYX12" s="88"/>
      <c r="FYY12" s="88"/>
      <c r="FYZ12" s="88"/>
      <c r="FZA12" s="88"/>
      <c r="FZB12" s="88"/>
      <c r="FZC12" s="88"/>
      <c r="FZD12" s="88"/>
      <c r="FZE12" s="88"/>
      <c r="FZF12" s="88"/>
      <c r="FZG12" s="88"/>
      <c r="FZH12" s="88"/>
      <c r="FZI12" s="88"/>
      <c r="FZJ12" s="88"/>
      <c r="FZK12" s="88"/>
      <c r="FZL12" s="88"/>
      <c r="FZM12" s="88"/>
      <c r="FZN12" s="88"/>
      <c r="FZO12" s="88"/>
      <c r="FZP12" s="88"/>
      <c r="FZQ12" s="88"/>
      <c r="FZR12" s="88"/>
      <c r="FZS12" s="88"/>
      <c r="FZT12" s="88"/>
      <c r="FZU12" s="88"/>
      <c r="FZV12" s="88"/>
      <c r="FZW12" s="88"/>
      <c r="FZX12" s="88"/>
      <c r="FZY12" s="88"/>
      <c r="FZZ12" s="88"/>
      <c r="GAA12" s="88"/>
      <c r="GAB12" s="88"/>
      <c r="GAC12" s="88"/>
      <c r="GAD12" s="88"/>
      <c r="GAE12" s="88"/>
      <c r="GAF12" s="88"/>
      <c r="GAG12" s="88"/>
      <c r="GAH12" s="88"/>
      <c r="GAI12" s="88"/>
      <c r="GAJ12" s="88"/>
      <c r="GAK12" s="88"/>
      <c r="GAL12" s="88"/>
      <c r="GAM12" s="88"/>
      <c r="GAN12" s="88"/>
      <c r="GAO12" s="88"/>
      <c r="GAP12" s="88"/>
      <c r="GAQ12" s="88"/>
      <c r="GAR12" s="88"/>
      <c r="GAS12" s="88"/>
      <c r="GAT12" s="88"/>
      <c r="GAU12" s="88"/>
      <c r="GAV12" s="88"/>
      <c r="GAW12" s="88"/>
      <c r="GAX12" s="88"/>
      <c r="GAY12" s="88"/>
      <c r="GAZ12" s="88"/>
      <c r="GBA12" s="88"/>
      <c r="GBB12" s="88"/>
      <c r="GBC12" s="88"/>
      <c r="GBD12" s="88"/>
      <c r="GBE12" s="88"/>
      <c r="GBF12" s="88"/>
      <c r="GBG12" s="88"/>
      <c r="GBH12" s="88"/>
      <c r="GBI12" s="88"/>
      <c r="GBJ12" s="88"/>
      <c r="GBK12" s="88"/>
      <c r="GBL12" s="88"/>
      <c r="GBM12" s="88"/>
      <c r="GBN12" s="88"/>
      <c r="GBO12" s="88"/>
      <c r="GBP12" s="88"/>
      <c r="GBQ12" s="88"/>
      <c r="GBR12" s="88"/>
      <c r="GBS12" s="88"/>
      <c r="GBT12" s="88"/>
      <c r="GBU12" s="88"/>
      <c r="GBV12" s="88"/>
      <c r="GBW12" s="88"/>
      <c r="GBX12" s="88"/>
      <c r="GBY12" s="88"/>
      <c r="GBZ12" s="88"/>
      <c r="GCA12" s="88"/>
      <c r="GCB12" s="88"/>
      <c r="GCC12" s="88"/>
      <c r="GCD12" s="88"/>
      <c r="GCE12" s="88"/>
      <c r="GCF12" s="88"/>
      <c r="GCG12" s="88"/>
      <c r="GCH12" s="88"/>
      <c r="GCI12" s="88"/>
      <c r="GCJ12" s="88"/>
      <c r="GCK12" s="88"/>
      <c r="GCL12" s="88"/>
      <c r="GCM12" s="88"/>
      <c r="GCN12" s="88"/>
      <c r="GCO12" s="88"/>
      <c r="GCP12" s="88"/>
      <c r="GCQ12" s="88"/>
      <c r="GCR12" s="88"/>
      <c r="GCS12" s="88"/>
      <c r="GCT12" s="88"/>
      <c r="GCU12" s="88"/>
      <c r="GCV12" s="88"/>
      <c r="GCW12" s="88"/>
      <c r="GCX12" s="88"/>
      <c r="GCY12" s="88"/>
      <c r="GCZ12" s="88"/>
      <c r="GDA12" s="88"/>
      <c r="GDB12" s="88"/>
      <c r="GDC12" s="88"/>
      <c r="GDD12" s="88"/>
      <c r="GDE12" s="88"/>
      <c r="GDF12" s="88"/>
      <c r="GDG12" s="88"/>
      <c r="GDH12" s="88"/>
      <c r="GDI12" s="88"/>
      <c r="GDJ12" s="88"/>
      <c r="GDK12" s="88"/>
      <c r="GDL12" s="88"/>
      <c r="GDM12" s="88"/>
      <c r="GDN12" s="88"/>
      <c r="GDO12" s="88"/>
      <c r="GDP12" s="88"/>
      <c r="GDQ12" s="88"/>
      <c r="GDR12" s="88"/>
      <c r="GDS12" s="88"/>
      <c r="GDT12" s="88"/>
      <c r="GDU12" s="88"/>
      <c r="GDV12" s="88"/>
      <c r="GDW12" s="88"/>
      <c r="GDX12" s="88"/>
      <c r="GDY12" s="88"/>
      <c r="GDZ12" s="88"/>
      <c r="GEA12" s="88"/>
      <c r="GEB12" s="88"/>
      <c r="GEC12" s="88"/>
      <c r="GED12" s="88"/>
      <c r="GEE12" s="88"/>
      <c r="GEF12" s="88"/>
      <c r="GEG12" s="88"/>
      <c r="GEH12" s="88"/>
      <c r="GEI12" s="88"/>
      <c r="GEJ12" s="88"/>
      <c r="GEK12" s="88"/>
      <c r="GEL12" s="88"/>
      <c r="GEM12" s="88"/>
      <c r="GEN12" s="88"/>
      <c r="GEO12" s="88"/>
      <c r="GEP12" s="88"/>
      <c r="GEQ12" s="88"/>
      <c r="GER12" s="88"/>
      <c r="GES12" s="88"/>
      <c r="GET12" s="88"/>
      <c r="GEU12" s="88"/>
      <c r="GEV12" s="88"/>
      <c r="GEW12" s="88"/>
      <c r="GEX12" s="88"/>
      <c r="GEY12" s="88"/>
      <c r="GEZ12" s="88"/>
      <c r="GFA12" s="88"/>
      <c r="GFB12" s="88"/>
      <c r="GFC12" s="88"/>
      <c r="GFD12" s="88"/>
      <c r="GFE12" s="88"/>
      <c r="GFF12" s="88"/>
      <c r="GFG12" s="88"/>
      <c r="GFH12" s="88"/>
      <c r="GFI12" s="88"/>
      <c r="GFJ12" s="88"/>
      <c r="GFK12" s="88"/>
      <c r="GFL12" s="88"/>
      <c r="GFM12" s="88"/>
      <c r="GFN12" s="88"/>
      <c r="GFO12" s="88"/>
      <c r="GFP12" s="88"/>
      <c r="GFQ12" s="88"/>
      <c r="GFR12" s="88"/>
      <c r="GFS12" s="88"/>
      <c r="GFT12" s="88"/>
      <c r="GFU12" s="88"/>
      <c r="GFV12" s="88"/>
      <c r="GFW12" s="88"/>
      <c r="GFX12" s="88"/>
      <c r="GFY12" s="88"/>
      <c r="GFZ12" s="88"/>
      <c r="GGA12" s="88"/>
      <c r="GGB12" s="88"/>
      <c r="GGC12" s="88"/>
      <c r="GGD12" s="88"/>
      <c r="GGE12" s="88"/>
      <c r="GGF12" s="88"/>
      <c r="GGG12" s="88"/>
      <c r="GGH12" s="88"/>
      <c r="GGI12" s="88"/>
      <c r="GGJ12" s="88"/>
      <c r="GGK12" s="88"/>
      <c r="GGL12" s="88"/>
      <c r="GGM12" s="88"/>
      <c r="GGN12" s="88"/>
      <c r="GGO12" s="88"/>
      <c r="GGP12" s="88"/>
      <c r="GGQ12" s="88"/>
      <c r="GGR12" s="88"/>
      <c r="GGS12" s="88"/>
      <c r="GGT12" s="88"/>
      <c r="GGU12" s="88"/>
      <c r="GGV12" s="88"/>
      <c r="GGW12" s="88"/>
      <c r="GGX12" s="88"/>
      <c r="GGY12" s="88"/>
      <c r="GGZ12" s="88"/>
      <c r="GHA12" s="88"/>
      <c r="GHB12" s="88"/>
      <c r="GHC12" s="88"/>
      <c r="GHD12" s="88"/>
      <c r="GHE12" s="88"/>
      <c r="GHF12" s="88"/>
      <c r="GHG12" s="88"/>
      <c r="GHH12" s="88"/>
      <c r="GHI12" s="88"/>
      <c r="GHJ12" s="88"/>
      <c r="GHK12" s="88"/>
      <c r="GHL12" s="88"/>
      <c r="GHM12" s="88"/>
      <c r="GHN12" s="88"/>
      <c r="GHO12" s="88"/>
      <c r="GHP12" s="88"/>
      <c r="GHQ12" s="88"/>
      <c r="GHR12" s="88"/>
      <c r="GHS12" s="88"/>
      <c r="GHT12" s="88"/>
      <c r="GHU12" s="88"/>
      <c r="GHV12" s="88"/>
      <c r="GHW12" s="88"/>
      <c r="GHX12" s="88"/>
      <c r="GHY12" s="88"/>
      <c r="GHZ12" s="88"/>
      <c r="GIA12" s="88"/>
      <c r="GIB12" s="88"/>
      <c r="GIC12" s="88"/>
      <c r="GID12" s="88"/>
      <c r="GIE12" s="88"/>
      <c r="GIF12" s="88"/>
      <c r="GIG12" s="88"/>
      <c r="GIH12" s="88"/>
      <c r="GII12" s="88"/>
      <c r="GIJ12" s="88"/>
      <c r="GIK12" s="88"/>
      <c r="GIL12" s="88"/>
      <c r="GIM12" s="88"/>
      <c r="GIN12" s="88"/>
      <c r="GIO12" s="88"/>
      <c r="GIP12" s="88"/>
      <c r="GIQ12" s="88"/>
      <c r="GIR12" s="88"/>
      <c r="GIS12" s="88"/>
      <c r="GIT12" s="88"/>
      <c r="GIU12" s="88"/>
      <c r="GIV12" s="88"/>
      <c r="GIW12" s="88"/>
      <c r="GIX12" s="88"/>
      <c r="GIY12" s="88"/>
      <c r="GIZ12" s="88"/>
      <c r="GJA12" s="88"/>
      <c r="GJB12" s="88"/>
      <c r="GJC12" s="88"/>
      <c r="GJD12" s="88"/>
      <c r="GJE12" s="88"/>
      <c r="GJF12" s="88"/>
      <c r="GJG12" s="88"/>
      <c r="GJH12" s="88"/>
      <c r="GJI12" s="88"/>
      <c r="GJJ12" s="88"/>
      <c r="GJK12" s="88"/>
      <c r="GJL12" s="88"/>
      <c r="GJM12" s="88"/>
      <c r="GJN12" s="88"/>
      <c r="GJO12" s="88"/>
      <c r="GJP12" s="88"/>
      <c r="GJQ12" s="88"/>
      <c r="GJR12" s="88"/>
      <c r="GJS12" s="88"/>
      <c r="GJT12" s="88"/>
      <c r="GJU12" s="88"/>
      <c r="GJV12" s="88"/>
      <c r="GJW12" s="88"/>
      <c r="GJX12" s="88"/>
      <c r="GJY12" s="88"/>
      <c r="GJZ12" s="88"/>
      <c r="GKA12" s="88"/>
      <c r="GKB12" s="88"/>
      <c r="GKC12" s="88"/>
      <c r="GKD12" s="88"/>
      <c r="GKE12" s="88"/>
      <c r="GKF12" s="88"/>
      <c r="GKG12" s="88"/>
      <c r="GKH12" s="88"/>
      <c r="GKI12" s="88"/>
      <c r="GKJ12" s="88"/>
      <c r="GKK12" s="88"/>
      <c r="GKL12" s="88"/>
      <c r="GKM12" s="88"/>
      <c r="GKN12" s="88"/>
      <c r="GKO12" s="88"/>
      <c r="GKP12" s="88"/>
      <c r="GKQ12" s="88"/>
      <c r="GKR12" s="88"/>
      <c r="GKS12" s="88"/>
      <c r="GKT12" s="88"/>
      <c r="GKU12" s="88"/>
      <c r="GKV12" s="88"/>
      <c r="GKW12" s="88"/>
      <c r="GKX12" s="88"/>
      <c r="GKY12" s="88"/>
      <c r="GKZ12" s="88"/>
      <c r="GLA12" s="88"/>
      <c r="GLB12" s="88"/>
      <c r="GLC12" s="88"/>
      <c r="GLD12" s="88"/>
      <c r="GLE12" s="88"/>
      <c r="GLF12" s="88"/>
      <c r="GLG12" s="88"/>
      <c r="GLH12" s="88"/>
      <c r="GLI12" s="88"/>
      <c r="GLJ12" s="88"/>
      <c r="GLK12" s="88"/>
      <c r="GLL12" s="88"/>
      <c r="GLM12" s="88"/>
      <c r="GLN12" s="88"/>
      <c r="GLO12" s="88"/>
      <c r="GLP12" s="88"/>
      <c r="GLQ12" s="88"/>
      <c r="GLR12" s="88"/>
      <c r="GLS12" s="88"/>
      <c r="GLT12" s="88"/>
      <c r="GLU12" s="88"/>
      <c r="GLV12" s="88"/>
      <c r="GLW12" s="88"/>
      <c r="GLX12" s="88"/>
      <c r="GLY12" s="88"/>
      <c r="GLZ12" s="88"/>
      <c r="GMA12" s="88"/>
      <c r="GMB12" s="88"/>
      <c r="GMC12" s="88"/>
      <c r="GMD12" s="88"/>
      <c r="GME12" s="88"/>
      <c r="GMF12" s="88"/>
      <c r="GMG12" s="88"/>
      <c r="GMH12" s="88"/>
      <c r="GMI12" s="88"/>
      <c r="GMJ12" s="88"/>
      <c r="GMK12" s="88"/>
      <c r="GML12" s="88"/>
      <c r="GMM12" s="88"/>
      <c r="GMN12" s="88"/>
      <c r="GMO12" s="88"/>
      <c r="GMP12" s="88"/>
      <c r="GMQ12" s="88"/>
      <c r="GMR12" s="88"/>
      <c r="GMS12" s="88"/>
      <c r="GMT12" s="88"/>
      <c r="GMU12" s="88"/>
      <c r="GMV12" s="88"/>
      <c r="GMW12" s="88"/>
      <c r="GMX12" s="88"/>
      <c r="GMY12" s="88"/>
      <c r="GMZ12" s="88"/>
      <c r="GNA12" s="88"/>
      <c r="GNB12" s="88"/>
      <c r="GNC12" s="88"/>
      <c r="GND12" s="88"/>
      <c r="GNE12" s="88"/>
      <c r="GNF12" s="88"/>
      <c r="GNG12" s="88"/>
      <c r="GNH12" s="88"/>
      <c r="GNI12" s="88"/>
      <c r="GNJ12" s="88"/>
      <c r="GNK12" s="88"/>
      <c r="GNL12" s="88"/>
      <c r="GNM12" s="88"/>
      <c r="GNN12" s="88"/>
      <c r="GNO12" s="88"/>
      <c r="GNP12" s="88"/>
      <c r="GNQ12" s="88"/>
      <c r="GNR12" s="88"/>
      <c r="GNS12" s="88"/>
      <c r="GNT12" s="88"/>
      <c r="GNU12" s="88"/>
      <c r="GNV12" s="88"/>
      <c r="GNW12" s="88"/>
      <c r="GNX12" s="88"/>
      <c r="GNY12" s="88"/>
      <c r="GNZ12" s="88"/>
      <c r="GOA12" s="88"/>
      <c r="GOB12" s="88"/>
      <c r="GOC12" s="88"/>
      <c r="GOD12" s="88"/>
      <c r="GOE12" s="88"/>
      <c r="GOF12" s="88"/>
      <c r="GOG12" s="88"/>
      <c r="GOH12" s="88"/>
      <c r="GOI12" s="88"/>
      <c r="GOJ12" s="88"/>
      <c r="GOK12" s="88"/>
      <c r="GOL12" s="88"/>
      <c r="GOM12" s="88"/>
      <c r="GON12" s="88"/>
      <c r="GOO12" s="88"/>
      <c r="GOP12" s="88"/>
      <c r="GOQ12" s="88"/>
      <c r="GOR12" s="88"/>
      <c r="GOS12" s="88"/>
      <c r="GOT12" s="88"/>
      <c r="GOU12" s="88"/>
      <c r="GOV12" s="88"/>
      <c r="GOW12" s="88"/>
      <c r="GOX12" s="88"/>
      <c r="GOY12" s="88"/>
      <c r="GOZ12" s="88"/>
      <c r="GPA12" s="88"/>
      <c r="GPB12" s="88"/>
      <c r="GPC12" s="88"/>
      <c r="GPD12" s="88"/>
      <c r="GPE12" s="88"/>
      <c r="GPF12" s="88"/>
      <c r="GPG12" s="88"/>
      <c r="GPH12" s="88"/>
      <c r="GPI12" s="88"/>
      <c r="GPJ12" s="88"/>
      <c r="GPK12" s="88"/>
      <c r="GPL12" s="88"/>
      <c r="GPM12" s="88"/>
      <c r="GPN12" s="88"/>
      <c r="GPO12" s="88"/>
      <c r="GPP12" s="88"/>
      <c r="GPQ12" s="88"/>
      <c r="GPR12" s="88"/>
      <c r="GPS12" s="88"/>
      <c r="GPT12" s="88"/>
      <c r="GPU12" s="88"/>
      <c r="GPV12" s="88"/>
      <c r="GPW12" s="88"/>
      <c r="GPX12" s="88"/>
      <c r="GPY12" s="88"/>
      <c r="GPZ12" s="88"/>
      <c r="GQA12" s="88"/>
      <c r="GQB12" s="88"/>
      <c r="GQC12" s="88"/>
      <c r="GQD12" s="88"/>
      <c r="GQE12" s="88"/>
      <c r="GQF12" s="88"/>
      <c r="GQG12" s="88"/>
      <c r="GQH12" s="88"/>
      <c r="GQI12" s="88"/>
      <c r="GQJ12" s="88"/>
      <c r="GQK12" s="88"/>
      <c r="GQL12" s="88"/>
      <c r="GQM12" s="88"/>
      <c r="GQN12" s="88"/>
      <c r="GQO12" s="88"/>
      <c r="GQP12" s="88"/>
      <c r="GQQ12" s="88"/>
      <c r="GQR12" s="88"/>
      <c r="GQS12" s="88"/>
      <c r="GQT12" s="88"/>
      <c r="GQU12" s="88"/>
      <c r="GQV12" s="88"/>
      <c r="GQW12" s="88"/>
      <c r="GQX12" s="88"/>
      <c r="GQY12" s="88"/>
      <c r="GQZ12" s="88"/>
      <c r="GRA12" s="88"/>
      <c r="GRB12" s="88"/>
      <c r="GRC12" s="88"/>
      <c r="GRD12" s="88"/>
      <c r="GRE12" s="88"/>
      <c r="GRF12" s="88"/>
      <c r="GRG12" s="88"/>
      <c r="GRH12" s="88"/>
      <c r="GRI12" s="88"/>
      <c r="GRJ12" s="88"/>
      <c r="GRK12" s="88"/>
      <c r="GRL12" s="88"/>
      <c r="GRM12" s="88"/>
      <c r="GRN12" s="88"/>
      <c r="GRO12" s="88"/>
      <c r="GRP12" s="88"/>
      <c r="GRQ12" s="88"/>
      <c r="GRR12" s="88"/>
      <c r="GRS12" s="88"/>
      <c r="GRT12" s="88"/>
      <c r="GRU12" s="88"/>
      <c r="GRV12" s="88"/>
      <c r="GRW12" s="88"/>
      <c r="GRX12" s="88"/>
      <c r="GRY12" s="88"/>
      <c r="GRZ12" s="88"/>
      <c r="GSA12" s="88"/>
      <c r="GSB12" s="88"/>
      <c r="GSC12" s="88"/>
      <c r="GSD12" s="88"/>
      <c r="GSE12" s="88"/>
      <c r="GSF12" s="88"/>
      <c r="GSG12" s="88"/>
      <c r="GSH12" s="88"/>
      <c r="GSI12" s="88"/>
      <c r="GSJ12" s="88"/>
      <c r="GSK12" s="88"/>
      <c r="GSL12" s="88"/>
      <c r="GSM12" s="88"/>
      <c r="GSN12" s="88"/>
      <c r="GSO12" s="88"/>
      <c r="GSP12" s="88"/>
      <c r="GSQ12" s="88"/>
      <c r="GSR12" s="88"/>
      <c r="GSS12" s="88"/>
      <c r="GST12" s="88"/>
      <c r="GSU12" s="88"/>
      <c r="GSV12" s="88"/>
      <c r="GSW12" s="88"/>
      <c r="GSX12" s="88"/>
      <c r="GSY12" s="88"/>
      <c r="GSZ12" s="88"/>
      <c r="GTA12" s="88"/>
      <c r="GTB12" s="88"/>
      <c r="GTC12" s="88"/>
      <c r="GTD12" s="88"/>
      <c r="GTE12" s="88"/>
      <c r="GTF12" s="88"/>
      <c r="GTG12" s="88"/>
      <c r="GTH12" s="88"/>
      <c r="GTI12" s="88"/>
      <c r="GTJ12" s="88"/>
      <c r="GTK12" s="88"/>
      <c r="GTL12" s="88"/>
      <c r="GTM12" s="88"/>
      <c r="GTN12" s="88"/>
      <c r="GTO12" s="88"/>
      <c r="GTP12" s="88"/>
      <c r="GTQ12" s="88"/>
      <c r="GTR12" s="88"/>
      <c r="GTS12" s="88"/>
      <c r="GTT12" s="88"/>
      <c r="GTU12" s="88"/>
      <c r="GTV12" s="88"/>
      <c r="GTW12" s="88"/>
      <c r="GTX12" s="88"/>
      <c r="GTY12" s="88"/>
      <c r="GTZ12" s="88"/>
      <c r="GUA12" s="88"/>
      <c r="GUB12" s="88"/>
      <c r="GUC12" s="88"/>
      <c r="GUD12" s="88"/>
      <c r="GUE12" s="88"/>
      <c r="GUF12" s="88"/>
      <c r="GUG12" s="88"/>
      <c r="GUH12" s="88"/>
      <c r="GUI12" s="88"/>
      <c r="GUJ12" s="88"/>
      <c r="GUK12" s="88"/>
      <c r="GUL12" s="88"/>
      <c r="GUM12" s="88"/>
      <c r="GUN12" s="88"/>
      <c r="GUO12" s="88"/>
      <c r="GUP12" s="88"/>
      <c r="GUQ12" s="88"/>
      <c r="GUR12" s="88"/>
      <c r="GUS12" s="88"/>
      <c r="GUT12" s="88"/>
      <c r="GUU12" s="88"/>
      <c r="GUV12" s="88"/>
      <c r="GUW12" s="88"/>
      <c r="GUX12" s="88"/>
      <c r="GUY12" s="88"/>
      <c r="GUZ12" s="88"/>
      <c r="GVA12" s="88"/>
      <c r="GVB12" s="88"/>
      <c r="GVC12" s="88"/>
      <c r="GVD12" s="88"/>
      <c r="GVE12" s="88"/>
      <c r="GVF12" s="88"/>
      <c r="GVG12" s="88"/>
      <c r="GVH12" s="88"/>
      <c r="GVI12" s="88"/>
      <c r="GVJ12" s="88"/>
      <c r="GVK12" s="88"/>
      <c r="GVL12" s="88"/>
      <c r="GVM12" s="88"/>
      <c r="GVN12" s="88"/>
      <c r="GVO12" s="88"/>
      <c r="GVP12" s="88"/>
      <c r="GVQ12" s="88"/>
      <c r="GVR12" s="88"/>
      <c r="GVS12" s="88"/>
      <c r="GVT12" s="88"/>
      <c r="GVU12" s="88"/>
      <c r="GVV12" s="88"/>
      <c r="GVW12" s="88"/>
      <c r="GVX12" s="88"/>
      <c r="GVY12" s="88"/>
      <c r="GVZ12" s="88"/>
      <c r="GWA12" s="88"/>
      <c r="GWB12" s="88"/>
      <c r="GWC12" s="88"/>
      <c r="GWD12" s="88"/>
      <c r="GWE12" s="88"/>
      <c r="GWF12" s="88"/>
      <c r="GWG12" s="88"/>
      <c r="GWH12" s="88"/>
      <c r="GWI12" s="88"/>
      <c r="GWJ12" s="88"/>
      <c r="GWK12" s="88"/>
      <c r="GWL12" s="88"/>
      <c r="GWM12" s="88"/>
      <c r="GWN12" s="88"/>
      <c r="GWO12" s="88"/>
      <c r="GWP12" s="88"/>
      <c r="GWQ12" s="88"/>
      <c r="GWR12" s="88"/>
      <c r="GWS12" s="88"/>
      <c r="GWT12" s="88"/>
      <c r="GWU12" s="88"/>
      <c r="GWV12" s="88"/>
      <c r="GWW12" s="88"/>
      <c r="GWX12" s="88"/>
      <c r="GWY12" s="88"/>
      <c r="GWZ12" s="88"/>
      <c r="GXA12" s="88"/>
      <c r="GXB12" s="88"/>
      <c r="GXC12" s="88"/>
      <c r="GXD12" s="88"/>
      <c r="GXE12" s="88"/>
      <c r="GXF12" s="88"/>
      <c r="GXG12" s="88"/>
      <c r="GXH12" s="88"/>
      <c r="GXI12" s="88"/>
      <c r="GXJ12" s="88"/>
      <c r="GXK12" s="88"/>
      <c r="GXL12" s="88"/>
      <c r="GXM12" s="88"/>
      <c r="GXN12" s="88"/>
      <c r="GXO12" s="88"/>
      <c r="GXP12" s="88"/>
      <c r="GXQ12" s="88"/>
      <c r="GXR12" s="88"/>
      <c r="GXS12" s="88"/>
      <c r="GXT12" s="88"/>
      <c r="GXU12" s="88"/>
      <c r="GXV12" s="88"/>
      <c r="GXW12" s="88"/>
      <c r="GXX12" s="88"/>
      <c r="GXY12" s="88"/>
      <c r="GXZ12" s="88"/>
      <c r="GYA12" s="88"/>
      <c r="GYB12" s="88"/>
      <c r="GYC12" s="88"/>
      <c r="GYD12" s="88"/>
      <c r="GYE12" s="88"/>
      <c r="GYF12" s="88"/>
      <c r="GYG12" s="88"/>
      <c r="GYH12" s="88"/>
      <c r="GYI12" s="88"/>
      <c r="GYJ12" s="88"/>
      <c r="GYK12" s="88"/>
      <c r="GYL12" s="88"/>
      <c r="GYM12" s="88"/>
      <c r="GYN12" s="88"/>
      <c r="GYO12" s="88"/>
      <c r="GYP12" s="88"/>
      <c r="GYQ12" s="88"/>
      <c r="GYR12" s="88"/>
      <c r="GYS12" s="88"/>
      <c r="GYT12" s="88"/>
      <c r="GYU12" s="88"/>
      <c r="GYV12" s="88"/>
      <c r="GYW12" s="88"/>
      <c r="GYX12" s="88"/>
      <c r="GYY12" s="88"/>
      <c r="GYZ12" s="88"/>
      <c r="GZA12" s="88"/>
      <c r="GZB12" s="88"/>
      <c r="GZC12" s="88"/>
      <c r="GZD12" s="88"/>
      <c r="GZE12" s="88"/>
      <c r="GZF12" s="88"/>
      <c r="GZG12" s="88"/>
      <c r="GZH12" s="88"/>
      <c r="GZI12" s="88"/>
      <c r="GZJ12" s="88"/>
      <c r="GZK12" s="88"/>
      <c r="GZL12" s="88"/>
      <c r="GZM12" s="88"/>
      <c r="GZN12" s="88"/>
      <c r="GZO12" s="88"/>
      <c r="GZP12" s="88"/>
      <c r="GZQ12" s="88"/>
      <c r="GZR12" s="88"/>
      <c r="GZS12" s="88"/>
      <c r="GZT12" s="88"/>
      <c r="GZU12" s="88"/>
      <c r="GZV12" s="88"/>
      <c r="GZW12" s="88"/>
      <c r="GZX12" s="88"/>
      <c r="GZY12" s="88"/>
      <c r="GZZ12" s="88"/>
      <c r="HAA12" s="88"/>
      <c r="HAB12" s="88"/>
      <c r="HAC12" s="88"/>
      <c r="HAD12" s="88"/>
      <c r="HAE12" s="88"/>
      <c r="HAF12" s="88"/>
      <c r="HAG12" s="88"/>
      <c r="HAH12" s="88"/>
      <c r="HAI12" s="88"/>
      <c r="HAJ12" s="88"/>
      <c r="HAK12" s="88"/>
      <c r="HAL12" s="88"/>
      <c r="HAM12" s="88"/>
      <c r="HAN12" s="88"/>
      <c r="HAO12" s="88"/>
      <c r="HAP12" s="88"/>
      <c r="HAQ12" s="88"/>
      <c r="HAR12" s="88"/>
      <c r="HAS12" s="88"/>
      <c r="HAT12" s="88"/>
      <c r="HAU12" s="88"/>
      <c r="HAV12" s="88"/>
      <c r="HAW12" s="88"/>
      <c r="HAX12" s="88"/>
      <c r="HAY12" s="88"/>
      <c r="HAZ12" s="88"/>
      <c r="HBA12" s="88"/>
      <c r="HBB12" s="88"/>
      <c r="HBC12" s="88"/>
      <c r="HBD12" s="88"/>
      <c r="HBE12" s="88"/>
      <c r="HBF12" s="88"/>
      <c r="HBG12" s="88"/>
      <c r="HBH12" s="88"/>
      <c r="HBI12" s="88"/>
      <c r="HBJ12" s="88"/>
      <c r="HBK12" s="88"/>
      <c r="HBL12" s="88"/>
      <c r="HBM12" s="88"/>
      <c r="HBN12" s="88"/>
      <c r="HBO12" s="88"/>
      <c r="HBP12" s="88"/>
      <c r="HBQ12" s="88"/>
      <c r="HBR12" s="88"/>
      <c r="HBS12" s="88"/>
      <c r="HBT12" s="88"/>
      <c r="HBU12" s="88"/>
      <c r="HBV12" s="88"/>
      <c r="HBW12" s="88"/>
      <c r="HBX12" s="88"/>
      <c r="HBY12" s="88"/>
      <c r="HBZ12" s="88"/>
      <c r="HCA12" s="88"/>
      <c r="HCB12" s="88"/>
      <c r="HCC12" s="88"/>
      <c r="HCD12" s="88"/>
      <c r="HCE12" s="88"/>
      <c r="HCF12" s="88"/>
      <c r="HCG12" s="88"/>
      <c r="HCH12" s="88"/>
      <c r="HCI12" s="88"/>
      <c r="HCJ12" s="88"/>
      <c r="HCK12" s="88"/>
      <c r="HCL12" s="88"/>
      <c r="HCM12" s="88"/>
      <c r="HCN12" s="88"/>
      <c r="HCO12" s="88"/>
      <c r="HCP12" s="88"/>
      <c r="HCQ12" s="88"/>
      <c r="HCR12" s="88"/>
      <c r="HCS12" s="88"/>
      <c r="HCT12" s="88"/>
      <c r="HCU12" s="88"/>
      <c r="HCV12" s="88"/>
      <c r="HCW12" s="88"/>
      <c r="HCX12" s="88"/>
      <c r="HCY12" s="88"/>
      <c r="HCZ12" s="88"/>
      <c r="HDA12" s="88"/>
      <c r="HDB12" s="88"/>
      <c r="HDC12" s="88"/>
      <c r="HDD12" s="88"/>
      <c r="HDE12" s="88"/>
      <c r="HDF12" s="88"/>
      <c r="HDG12" s="88"/>
      <c r="HDH12" s="88"/>
      <c r="HDI12" s="88"/>
      <c r="HDJ12" s="88"/>
      <c r="HDK12" s="88"/>
      <c r="HDL12" s="88"/>
      <c r="HDM12" s="88"/>
      <c r="HDN12" s="88"/>
      <c r="HDO12" s="88"/>
      <c r="HDP12" s="88"/>
      <c r="HDQ12" s="88"/>
      <c r="HDR12" s="88"/>
      <c r="HDS12" s="88"/>
      <c r="HDT12" s="88"/>
      <c r="HDU12" s="88"/>
      <c r="HDV12" s="88"/>
      <c r="HDW12" s="88"/>
      <c r="HDX12" s="88"/>
      <c r="HDY12" s="88"/>
      <c r="HDZ12" s="88"/>
      <c r="HEA12" s="88"/>
      <c r="HEB12" s="88"/>
      <c r="HEC12" s="88"/>
      <c r="HED12" s="88"/>
      <c r="HEE12" s="88"/>
      <c r="HEF12" s="88"/>
      <c r="HEG12" s="88"/>
      <c r="HEH12" s="88"/>
      <c r="HEI12" s="88"/>
      <c r="HEJ12" s="88"/>
      <c r="HEK12" s="88"/>
      <c r="HEL12" s="88"/>
      <c r="HEM12" s="88"/>
      <c r="HEN12" s="88"/>
      <c r="HEO12" s="88"/>
      <c r="HEP12" s="88"/>
      <c r="HEQ12" s="88"/>
      <c r="HER12" s="88"/>
      <c r="HES12" s="88"/>
      <c r="HET12" s="88"/>
      <c r="HEU12" s="88"/>
      <c r="HEV12" s="88"/>
      <c r="HEW12" s="88"/>
      <c r="HEX12" s="88"/>
      <c r="HEY12" s="88"/>
      <c r="HEZ12" s="88"/>
      <c r="HFA12" s="88"/>
      <c r="HFB12" s="88"/>
      <c r="HFC12" s="88"/>
      <c r="HFD12" s="88"/>
      <c r="HFE12" s="88"/>
      <c r="HFF12" s="88"/>
      <c r="HFG12" s="88"/>
      <c r="HFH12" s="88"/>
      <c r="HFI12" s="88"/>
      <c r="HFJ12" s="88"/>
      <c r="HFK12" s="88"/>
      <c r="HFL12" s="88"/>
      <c r="HFM12" s="88"/>
      <c r="HFN12" s="88"/>
      <c r="HFO12" s="88"/>
      <c r="HFP12" s="88"/>
      <c r="HFQ12" s="88"/>
      <c r="HFR12" s="88"/>
      <c r="HFS12" s="88"/>
      <c r="HFT12" s="88"/>
      <c r="HFU12" s="88"/>
      <c r="HFV12" s="88"/>
      <c r="HFW12" s="88"/>
      <c r="HFX12" s="88"/>
      <c r="HFY12" s="88"/>
      <c r="HFZ12" s="88"/>
      <c r="HGA12" s="88"/>
      <c r="HGB12" s="88"/>
      <c r="HGC12" s="88"/>
      <c r="HGD12" s="88"/>
      <c r="HGE12" s="88"/>
      <c r="HGF12" s="88"/>
      <c r="HGG12" s="88"/>
      <c r="HGH12" s="88"/>
      <c r="HGI12" s="88"/>
      <c r="HGJ12" s="88"/>
      <c r="HGK12" s="88"/>
      <c r="HGL12" s="88"/>
      <c r="HGM12" s="88"/>
      <c r="HGN12" s="88"/>
      <c r="HGO12" s="88"/>
      <c r="HGP12" s="88"/>
      <c r="HGQ12" s="88"/>
      <c r="HGR12" s="88"/>
      <c r="HGS12" s="88"/>
      <c r="HGT12" s="88"/>
      <c r="HGU12" s="88"/>
      <c r="HGV12" s="88"/>
      <c r="HGW12" s="88"/>
      <c r="HGX12" s="88"/>
      <c r="HGY12" s="88"/>
      <c r="HGZ12" s="88"/>
      <c r="HHA12" s="88"/>
      <c r="HHB12" s="88"/>
      <c r="HHC12" s="88"/>
      <c r="HHD12" s="88"/>
      <c r="HHE12" s="88"/>
      <c r="HHF12" s="88"/>
      <c r="HHG12" s="88"/>
      <c r="HHH12" s="88"/>
      <c r="HHI12" s="88"/>
      <c r="HHJ12" s="88"/>
      <c r="HHK12" s="88"/>
      <c r="HHL12" s="88"/>
      <c r="HHM12" s="88"/>
      <c r="HHN12" s="88"/>
      <c r="HHO12" s="88"/>
      <c r="HHP12" s="88"/>
      <c r="HHQ12" s="88"/>
      <c r="HHR12" s="88"/>
      <c r="HHS12" s="88"/>
      <c r="HHT12" s="88"/>
      <c r="HHU12" s="88"/>
      <c r="HHV12" s="88"/>
      <c r="HHW12" s="88"/>
      <c r="HHX12" s="88"/>
      <c r="HHY12" s="88"/>
      <c r="HHZ12" s="88"/>
      <c r="HIA12" s="88"/>
      <c r="HIB12" s="88"/>
      <c r="HIC12" s="88"/>
      <c r="HID12" s="88"/>
      <c r="HIE12" s="88"/>
      <c r="HIF12" s="88"/>
      <c r="HIG12" s="88"/>
      <c r="HIH12" s="88"/>
      <c r="HII12" s="88"/>
      <c r="HIJ12" s="88"/>
      <c r="HIK12" s="88"/>
      <c r="HIL12" s="88"/>
      <c r="HIM12" s="88"/>
      <c r="HIN12" s="88"/>
      <c r="HIO12" s="88"/>
      <c r="HIP12" s="88"/>
      <c r="HIQ12" s="88"/>
      <c r="HIR12" s="88"/>
      <c r="HIS12" s="88"/>
      <c r="HIT12" s="88"/>
      <c r="HIU12" s="88"/>
      <c r="HIV12" s="88"/>
      <c r="HIW12" s="88"/>
      <c r="HIX12" s="88"/>
      <c r="HIY12" s="88"/>
      <c r="HIZ12" s="88"/>
      <c r="HJA12" s="88"/>
      <c r="HJB12" s="88"/>
      <c r="HJC12" s="88"/>
      <c r="HJD12" s="88"/>
      <c r="HJE12" s="88"/>
      <c r="HJF12" s="88"/>
      <c r="HJG12" s="88"/>
      <c r="HJH12" s="88"/>
      <c r="HJI12" s="88"/>
      <c r="HJJ12" s="88"/>
      <c r="HJK12" s="88"/>
      <c r="HJL12" s="88"/>
      <c r="HJM12" s="88"/>
      <c r="HJN12" s="88"/>
      <c r="HJO12" s="88"/>
      <c r="HJP12" s="88"/>
      <c r="HJQ12" s="88"/>
      <c r="HJR12" s="88"/>
      <c r="HJS12" s="88"/>
      <c r="HJT12" s="88"/>
      <c r="HJU12" s="88"/>
      <c r="HJV12" s="88"/>
      <c r="HJW12" s="88"/>
      <c r="HJX12" s="88"/>
      <c r="HJY12" s="88"/>
      <c r="HJZ12" s="88"/>
      <c r="HKA12" s="88"/>
      <c r="HKB12" s="88"/>
      <c r="HKC12" s="88"/>
      <c r="HKD12" s="88"/>
      <c r="HKE12" s="88"/>
      <c r="HKF12" s="88"/>
      <c r="HKG12" s="88"/>
      <c r="HKH12" s="88"/>
      <c r="HKI12" s="88"/>
      <c r="HKJ12" s="88"/>
      <c r="HKK12" s="88"/>
      <c r="HKL12" s="88"/>
      <c r="HKM12" s="88"/>
      <c r="HKN12" s="88"/>
      <c r="HKO12" s="88"/>
      <c r="HKP12" s="88"/>
      <c r="HKQ12" s="88"/>
      <c r="HKR12" s="88"/>
      <c r="HKS12" s="88"/>
      <c r="HKT12" s="88"/>
      <c r="HKU12" s="88"/>
      <c r="HKV12" s="88"/>
      <c r="HKW12" s="88"/>
      <c r="HKX12" s="88"/>
      <c r="HKY12" s="88"/>
      <c r="HKZ12" s="88"/>
      <c r="HLA12" s="88"/>
      <c r="HLB12" s="88"/>
      <c r="HLC12" s="88"/>
      <c r="HLD12" s="88"/>
      <c r="HLE12" s="88"/>
      <c r="HLF12" s="88"/>
      <c r="HLG12" s="88"/>
      <c r="HLH12" s="88"/>
      <c r="HLI12" s="88"/>
      <c r="HLJ12" s="88"/>
      <c r="HLK12" s="88"/>
      <c r="HLL12" s="88"/>
      <c r="HLM12" s="88"/>
      <c r="HLN12" s="88"/>
      <c r="HLO12" s="88"/>
      <c r="HLP12" s="88"/>
      <c r="HLQ12" s="88"/>
      <c r="HLR12" s="88"/>
      <c r="HLS12" s="88"/>
      <c r="HLT12" s="88"/>
      <c r="HLU12" s="88"/>
      <c r="HLV12" s="88"/>
      <c r="HLW12" s="88"/>
      <c r="HLX12" s="88"/>
      <c r="HLY12" s="88"/>
      <c r="HLZ12" s="88"/>
      <c r="HMA12" s="88"/>
      <c r="HMB12" s="88"/>
      <c r="HMC12" s="88"/>
      <c r="HMD12" s="88"/>
      <c r="HME12" s="88"/>
      <c r="HMF12" s="88"/>
      <c r="HMG12" s="88"/>
      <c r="HMH12" s="88"/>
      <c r="HMI12" s="88"/>
      <c r="HMJ12" s="88"/>
      <c r="HMK12" s="88"/>
      <c r="HML12" s="88"/>
      <c r="HMM12" s="88"/>
      <c r="HMN12" s="88"/>
      <c r="HMO12" s="88"/>
      <c r="HMP12" s="88"/>
      <c r="HMQ12" s="88"/>
      <c r="HMR12" s="88"/>
      <c r="HMS12" s="88"/>
      <c r="HMT12" s="88"/>
      <c r="HMU12" s="88"/>
      <c r="HMV12" s="88"/>
      <c r="HMW12" s="88"/>
      <c r="HMX12" s="88"/>
      <c r="HMY12" s="88"/>
      <c r="HMZ12" s="88"/>
      <c r="HNA12" s="88"/>
      <c r="HNB12" s="88"/>
      <c r="HNC12" s="88"/>
      <c r="HND12" s="88"/>
      <c r="HNE12" s="88"/>
      <c r="HNF12" s="88"/>
      <c r="HNG12" s="88"/>
      <c r="HNH12" s="88"/>
      <c r="HNI12" s="88"/>
      <c r="HNJ12" s="88"/>
      <c r="HNK12" s="88"/>
      <c r="HNL12" s="88"/>
      <c r="HNM12" s="88"/>
      <c r="HNN12" s="88"/>
      <c r="HNO12" s="88"/>
      <c r="HNP12" s="88"/>
      <c r="HNQ12" s="88"/>
      <c r="HNR12" s="88"/>
      <c r="HNS12" s="88"/>
      <c r="HNT12" s="88"/>
      <c r="HNU12" s="88"/>
      <c r="HNV12" s="88"/>
      <c r="HNW12" s="88"/>
      <c r="HNX12" s="88"/>
      <c r="HNY12" s="88"/>
      <c r="HNZ12" s="88"/>
      <c r="HOA12" s="88"/>
      <c r="HOB12" s="88"/>
      <c r="HOC12" s="88"/>
      <c r="HOD12" s="88"/>
      <c r="HOE12" s="88"/>
      <c r="HOF12" s="88"/>
      <c r="HOG12" s="88"/>
      <c r="HOH12" s="88"/>
      <c r="HOI12" s="88"/>
      <c r="HOJ12" s="88"/>
      <c r="HOK12" s="88"/>
      <c r="HOL12" s="88"/>
      <c r="HOM12" s="88"/>
      <c r="HON12" s="88"/>
      <c r="HOO12" s="88"/>
      <c r="HOP12" s="88"/>
      <c r="HOQ12" s="88"/>
      <c r="HOR12" s="88"/>
      <c r="HOS12" s="88"/>
      <c r="HOT12" s="88"/>
      <c r="HOU12" s="88"/>
      <c r="HOV12" s="88"/>
      <c r="HOW12" s="88"/>
      <c r="HOX12" s="88"/>
      <c r="HOY12" s="88"/>
      <c r="HOZ12" s="88"/>
      <c r="HPA12" s="88"/>
      <c r="HPB12" s="88"/>
      <c r="HPC12" s="88"/>
      <c r="HPD12" s="88"/>
      <c r="HPE12" s="88"/>
      <c r="HPF12" s="88"/>
      <c r="HPG12" s="88"/>
      <c r="HPH12" s="88"/>
      <c r="HPI12" s="88"/>
      <c r="HPJ12" s="88"/>
      <c r="HPK12" s="88"/>
      <c r="HPL12" s="88"/>
      <c r="HPM12" s="88"/>
      <c r="HPN12" s="88"/>
      <c r="HPO12" s="88"/>
      <c r="HPP12" s="88"/>
      <c r="HPQ12" s="88"/>
      <c r="HPR12" s="88"/>
      <c r="HPS12" s="88"/>
      <c r="HPT12" s="88"/>
      <c r="HPU12" s="88"/>
      <c r="HPV12" s="88"/>
      <c r="HPW12" s="88"/>
      <c r="HPX12" s="88"/>
      <c r="HPY12" s="88"/>
      <c r="HPZ12" s="88"/>
      <c r="HQA12" s="88"/>
      <c r="HQB12" s="88"/>
      <c r="HQC12" s="88"/>
      <c r="HQD12" s="88"/>
      <c r="HQE12" s="88"/>
      <c r="HQF12" s="88"/>
      <c r="HQG12" s="88"/>
      <c r="HQH12" s="88"/>
      <c r="HQI12" s="88"/>
      <c r="HQJ12" s="88"/>
      <c r="HQK12" s="88"/>
      <c r="HQL12" s="88"/>
      <c r="HQM12" s="88"/>
      <c r="HQN12" s="88"/>
      <c r="HQO12" s="88"/>
      <c r="HQP12" s="88"/>
      <c r="HQQ12" s="88"/>
      <c r="HQR12" s="88"/>
      <c r="HQS12" s="88"/>
      <c r="HQT12" s="88"/>
      <c r="HQU12" s="88"/>
      <c r="HQV12" s="88"/>
      <c r="HQW12" s="88"/>
      <c r="HQX12" s="88"/>
      <c r="HQY12" s="88"/>
      <c r="HQZ12" s="88"/>
      <c r="HRA12" s="88"/>
      <c r="HRB12" s="88"/>
      <c r="HRC12" s="88"/>
      <c r="HRD12" s="88"/>
      <c r="HRE12" s="88"/>
      <c r="HRF12" s="88"/>
      <c r="HRG12" s="88"/>
      <c r="HRH12" s="88"/>
      <c r="HRI12" s="88"/>
      <c r="HRJ12" s="88"/>
      <c r="HRK12" s="88"/>
      <c r="HRL12" s="88"/>
      <c r="HRM12" s="88"/>
      <c r="HRN12" s="88"/>
      <c r="HRO12" s="88"/>
      <c r="HRP12" s="88"/>
      <c r="HRQ12" s="88"/>
      <c r="HRR12" s="88"/>
      <c r="HRS12" s="88"/>
      <c r="HRT12" s="88"/>
      <c r="HRU12" s="88"/>
      <c r="HRV12" s="88"/>
      <c r="HRW12" s="88"/>
      <c r="HRX12" s="88"/>
      <c r="HRY12" s="88"/>
      <c r="HRZ12" s="88"/>
      <c r="HSA12" s="88"/>
      <c r="HSB12" s="88"/>
      <c r="HSC12" s="88"/>
      <c r="HSD12" s="88"/>
      <c r="HSE12" s="88"/>
      <c r="HSF12" s="88"/>
      <c r="HSG12" s="88"/>
      <c r="HSH12" s="88"/>
      <c r="HSI12" s="88"/>
      <c r="HSJ12" s="88"/>
      <c r="HSK12" s="88"/>
      <c r="HSL12" s="88"/>
      <c r="HSM12" s="88"/>
      <c r="HSN12" s="88"/>
      <c r="HSO12" s="88"/>
      <c r="HSP12" s="88"/>
      <c r="HSQ12" s="88"/>
      <c r="HSR12" s="88"/>
      <c r="HSS12" s="88"/>
      <c r="HST12" s="88"/>
      <c r="HSU12" s="88"/>
      <c r="HSV12" s="88"/>
      <c r="HSW12" s="88"/>
      <c r="HSX12" s="88"/>
      <c r="HSY12" s="88"/>
      <c r="HSZ12" s="88"/>
      <c r="HTA12" s="88"/>
      <c r="HTB12" s="88"/>
      <c r="HTC12" s="88"/>
      <c r="HTD12" s="88"/>
      <c r="HTE12" s="88"/>
      <c r="HTF12" s="88"/>
      <c r="HTG12" s="88"/>
      <c r="HTH12" s="88"/>
      <c r="HTI12" s="88"/>
      <c r="HTJ12" s="88"/>
      <c r="HTK12" s="88"/>
      <c r="HTL12" s="88"/>
      <c r="HTM12" s="88"/>
      <c r="HTN12" s="88"/>
      <c r="HTO12" s="88"/>
      <c r="HTP12" s="88"/>
      <c r="HTQ12" s="88"/>
      <c r="HTR12" s="88"/>
      <c r="HTS12" s="88"/>
      <c r="HTT12" s="88"/>
      <c r="HTU12" s="88"/>
      <c r="HTV12" s="88"/>
      <c r="HTW12" s="88"/>
      <c r="HTX12" s="88"/>
      <c r="HTY12" s="88"/>
      <c r="HTZ12" s="88"/>
      <c r="HUA12" s="88"/>
      <c r="HUB12" s="88"/>
      <c r="HUC12" s="88"/>
      <c r="HUD12" s="88"/>
      <c r="HUE12" s="88"/>
      <c r="HUF12" s="88"/>
      <c r="HUG12" s="88"/>
      <c r="HUH12" s="88"/>
      <c r="HUI12" s="88"/>
      <c r="HUJ12" s="88"/>
      <c r="HUK12" s="88"/>
      <c r="HUL12" s="88"/>
      <c r="HUM12" s="88"/>
      <c r="HUN12" s="88"/>
      <c r="HUO12" s="88"/>
      <c r="HUP12" s="88"/>
      <c r="HUQ12" s="88"/>
      <c r="HUR12" s="88"/>
      <c r="HUS12" s="88"/>
      <c r="HUT12" s="88"/>
      <c r="HUU12" s="88"/>
      <c r="HUV12" s="88"/>
      <c r="HUW12" s="88"/>
      <c r="HUX12" s="88"/>
      <c r="HUY12" s="88"/>
      <c r="HUZ12" s="88"/>
      <c r="HVA12" s="88"/>
      <c r="HVB12" s="88"/>
      <c r="HVC12" s="88"/>
      <c r="HVD12" s="88"/>
      <c r="HVE12" s="88"/>
      <c r="HVF12" s="88"/>
      <c r="HVG12" s="88"/>
      <c r="HVH12" s="88"/>
      <c r="HVI12" s="88"/>
      <c r="HVJ12" s="88"/>
      <c r="HVK12" s="88"/>
      <c r="HVL12" s="88"/>
      <c r="HVM12" s="88"/>
      <c r="HVN12" s="88"/>
      <c r="HVO12" s="88"/>
      <c r="HVP12" s="88"/>
      <c r="HVQ12" s="88"/>
      <c r="HVR12" s="88"/>
      <c r="HVS12" s="88"/>
      <c r="HVT12" s="88"/>
      <c r="HVU12" s="88"/>
      <c r="HVV12" s="88"/>
      <c r="HVW12" s="88"/>
      <c r="HVX12" s="88"/>
      <c r="HVY12" s="88"/>
      <c r="HVZ12" s="88"/>
      <c r="HWA12" s="88"/>
      <c r="HWB12" s="88"/>
      <c r="HWC12" s="88"/>
      <c r="HWD12" s="88"/>
      <c r="HWE12" s="88"/>
      <c r="HWF12" s="88"/>
      <c r="HWG12" s="88"/>
      <c r="HWH12" s="88"/>
      <c r="HWI12" s="88"/>
      <c r="HWJ12" s="88"/>
      <c r="HWK12" s="88"/>
      <c r="HWL12" s="88"/>
      <c r="HWM12" s="88"/>
      <c r="HWN12" s="88"/>
      <c r="HWO12" s="88"/>
      <c r="HWP12" s="88"/>
      <c r="HWQ12" s="88"/>
      <c r="HWR12" s="88"/>
      <c r="HWS12" s="88"/>
      <c r="HWT12" s="88"/>
      <c r="HWU12" s="88"/>
      <c r="HWV12" s="88"/>
      <c r="HWW12" s="88"/>
      <c r="HWX12" s="88"/>
      <c r="HWY12" s="88"/>
      <c r="HWZ12" s="88"/>
      <c r="HXA12" s="88"/>
      <c r="HXB12" s="88"/>
      <c r="HXC12" s="88"/>
      <c r="HXD12" s="88"/>
      <c r="HXE12" s="88"/>
      <c r="HXF12" s="88"/>
      <c r="HXG12" s="88"/>
      <c r="HXH12" s="88"/>
      <c r="HXI12" s="88"/>
      <c r="HXJ12" s="88"/>
      <c r="HXK12" s="88"/>
      <c r="HXL12" s="88"/>
      <c r="HXM12" s="88"/>
      <c r="HXN12" s="88"/>
      <c r="HXO12" s="88"/>
      <c r="HXP12" s="88"/>
      <c r="HXQ12" s="88"/>
      <c r="HXR12" s="88"/>
      <c r="HXS12" s="88"/>
      <c r="HXT12" s="88"/>
      <c r="HXU12" s="88"/>
      <c r="HXV12" s="88"/>
      <c r="HXW12" s="88"/>
      <c r="HXX12" s="88"/>
      <c r="HXY12" s="88"/>
      <c r="HXZ12" s="88"/>
      <c r="HYA12" s="88"/>
      <c r="HYB12" s="88"/>
      <c r="HYC12" s="88"/>
      <c r="HYD12" s="88"/>
      <c r="HYE12" s="88"/>
      <c r="HYF12" s="88"/>
      <c r="HYG12" s="88"/>
      <c r="HYH12" s="88"/>
      <c r="HYI12" s="88"/>
      <c r="HYJ12" s="88"/>
      <c r="HYK12" s="88"/>
      <c r="HYL12" s="88"/>
      <c r="HYM12" s="88"/>
      <c r="HYN12" s="88"/>
      <c r="HYO12" s="88"/>
      <c r="HYP12" s="88"/>
      <c r="HYQ12" s="88"/>
      <c r="HYR12" s="88"/>
      <c r="HYS12" s="88"/>
      <c r="HYT12" s="88"/>
      <c r="HYU12" s="88"/>
      <c r="HYV12" s="88"/>
      <c r="HYW12" s="88"/>
      <c r="HYX12" s="88"/>
      <c r="HYY12" s="88"/>
      <c r="HYZ12" s="88"/>
      <c r="HZA12" s="88"/>
      <c r="HZB12" s="88"/>
      <c r="HZC12" s="88"/>
      <c r="HZD12" s="88"/>
      <c r="HZE12" s="88"/>
      <c r="HZF12" s="88"/>
      <c r="HZG12" s="88"/>
      <c r="HZH12" s="88"/>
      <c r="HZI12" s="88"/>
      <c r="HZJ12" s="88"/>
      <c r="HZK12" s="88"/>
      <c r="HZL12" s="88"/>
      <c r="HZM12" s="88"/>
      <c r="HZN12" s="88"/>
      <c r="HZO12" s="88"/>
      <c r="HZP12" s="88"/>
      <c r="HZQ12" s="88"/>
      <c r="HZR12" s="88"/>
      <c r="HZS12" s="88"/>
      <c r="HZT12" s="88"/>
      <c r="HZU12" s="88"/>
      <c r="HZV12" s="88"/>
      <c r="HZW12" s="88"/>
      <c r="HZX12" s="88"/>
      <c r="HZY12" s="88"/>
      <c r="HZZ12" s="88"/>
      <c r="IAA12" s="88"/>
      <c r="IAB12" s="88"/>
      <c r="IAC12" s="88"/>
      <c r="IAD12" s="88"/>
      <c r="IAE12" s="88"/>
      <c r="IAF12" s="88"/>
      <c r="IAG12" s="88"/>
      <c r="IAH12" s="88"/>
      <c r="IAI12" s="88"/>
      <c r="IAJ12" s="88"/>
      <c r="IAK12" s="88"/>
      <c r="IAL12" s="88"/>
      <c r="IAM12" s="88"/>
      <c r="IAN12" s="88"/>
      <c r="IAO12" s="88"/>
      <c r="IAP12" s="88"/>
      <c r="IAQ12" s="88"/>
      <c r="IAR12" s="88"/>
      <c r="IAS12" s="88"/>
      <c r="IAT12" s="88"/>
      <c r="IAU12" s="88"/>
      <c r="IAV12" s="88"/>
      <c r="IAW12" s="88"/>
      <c r="IAX12" s="88"/>
      <c r="IAY12" s="88"/>
      <c r="IAZ12" s="88"/>
      <c r="IBA12" s="88"/>
      <c r="IBB12" s="88"/>
      <c r="IBC12" s="88"/>
      <c r="IBD12" s="88"/>
      <c r="IBE12" s="88"/>
      <c r="IBF12" s="88"/>
      <c r="IBG12" s="88"/>
      <c r="IBH12" s="88"/>
      <c r="IBI12" s="88"/>
      <c r="IBJ12" s="88"/>
      <c r="IBK12" s="88"/>
      <c r="IBL12" s="88"/>
      <c r="IBM12" s="88"/>
      <c r="IBN12" s="88"/>
      <c r="IBO12" s="88"/>
      <c r="IBP12" s="88"/>
      <c r="IBQ12" s="88"/>
      <c r="IBR12" s="88"/>
      <c r="IBS12" s="88"/>
      <c r="IBT12" s="88"/>
      <c r="IBU12" s="88"/>
      <c r="IBV12" s="88"/>
      <c r="IBW12" s="88"/>
      <c r="IBX12" s="88"/>
      <c r="IBY12" s="88"/>
      <c r="IBZ12" s="88"/>
      <c r="ICA12" s="88"/>
      <c r="ICB12" s="88"/>
      <c r="ICC12" s="88"/>
      <c r="ICD12" s="88"/>
      <c r="ICE12" s="88"/>
      <c r="ICF12" s="88"/>
      <c r="ICG12" s="88"/>
      <c r="ICH12" s="88"/>
      <c r="ICI12" s="88"/>
      <c r="ICJ12" s="88"/>
      <c r="ICK12" s="88"/>
      <c r="ICL12" s="88"/>
      <c r="ICM12" s="88"/>
      <c r="ICN12" s="88"/>
      <c r="ICO12" s="88"/>
      <c r="ICP12" s="88"/>
      <c r="ICQ12" s="88"/>
      <c r="ICR12" s="88"/>
      <c r="ICS12" s="88"/>
      <c r="ICT12" s="88"/>
      <c r="ICU12" s="88"/>
      <c r="ICV12" s="88"/>
      <c r="ICW12" s="88"/>
      <c r="ICX12" s="88"/>
      <c r="ICY12" s="88"/>
      <c r="ICZ12" s="88"/>
      <c r="IDA12" s="88"/>
      <c r="IDB12" s="88"/>
      <c r="IDC12" s="88"/>
      <c r="IDD12" s="88"/>
      <c r="IDE12" s="88"/>
      <c r="IDF12" s="88"/>
      <c r="IDG12" s="88"/>
      <c r="IDH12" s="88"/>
      <c r="IDI12" s="88"/>
      <c r="IDJ12" s="88"/>
      <c r="IDK12" s="88"/>
      <c r="IDL12" s="88"/>
      <c r="IDM12" s="88"/>
      <c r="IDN12" s="88"/>
      <c r="IDO12" s="88"/>
      <c r="IDP12" s="88"/>
      <c r="IDQ12" s="88"/>
      <c r="IDR12" s="88"/>
      <c r="IDS12" s="88"/>
      <c r="IDT12" s="88"/>
      <c r="IDU12" s="88"/>
      <c r="IDV12" s="88"/>
      <c r="IDW12" s="88"/>
      <c r="IDX12" s="88"/>
      <c r="IDY12" s="88"/>
      <c r="IDZ12" s="88"/>
      <c r="IEA12" s="88"/>
      <c r="IEB12" s="88"/>
      <c r="IEC12" s="88"/>
      <c r="IED12" s="88"/>
      <c r="IEE12" s="88"/>
      <c r="IEF12" s="88"/>
      <c r="IEG12" s="88"/>
      <c r="IEH12" s="88"/>
      <c r="IEI12" s="88"/>
      <c r="IEJ12" s="88"/>
      <c r="IEK12" s="88"/>
      <c r="IEL12" s="88"/>
      <c r="IEM12" s="88"/>
      <c r="IEN12" s="88"/>
      <c r="IEO12" s="88"/>
      <c r="IEP12" s="88"/>
      <c r="IEQ12" s="88"/>
      <c r="IER12" s="88"/>
      <c r="IES12" s="88"/>
      <c r="IET12" s="88"/>
      <c r="IEU12" s="88"/>
      <c r="IEV12" s="88"/>
      <c r="IEW12" s="88"/>
      <c r="IEX12" s="88"/>
      <c r="IEY12" s="88"/>
      <c r="IEZ12" s="88"/>
      <c r="IFA12" s="88"/>
      <c r="IFB12" s="88"/>
      <c r="IFC12" s="88"/>
      <c r="IFD12" s="88"/>
      <c r="IFE12" s="88"/>
      <c r="IFF12" s="88"/>
      <c r="IFG12" s="88"/>
      <c r="IFH12" s="88"/>
      <c r="IFI12" s="88"/>
      <c r="IFJ12" s="88"/>
      <c r="IFK12" s="88"/>
      <c r="IFL12" s="88"/>
      <c r="IFM12" s="88"/>
      <c r="IFN12" s="88"/>
      <c r="IFO12" s="88"/>
      <c r="IFP12" s="88"/>
      <c r="IFQ12" s="88"/>
      <c r="IFR12" s="88"/>
      <c r="IFS12" s="88"/>
      <c r="IFT12" s="88"/>
      <c r="IFU12" s="88"/>
      <c r="IFV12" s="88"/>
      <c r="IFW12" s="88"/>
      <c r="IFX12" s="88"/>
      <c r="IFY12" s="88"/>
      <c r="IFZ12" s="88"/>
      <c r="IGA12" s="88"/>
      <c r="IGB12" s="88"/>
      <c r="IGC12" s="88"/>
      <c r="IGD12" s="88"/>
      <c r="IGE12" s="88"/>
      <c r="IGF12" s="88"/>
      <c r="IGG12" s="88"/>
      <c r="IGH12" s="88"/>
      <c r="IGI12" s="88"/>
      <c r="IGJ12" s="88"/>
      <c r="IGK12" s="88"/>
      <c r="IGL12" s="88"/>
      <c r="IGM12" s="88"/>
      <c r="IGN12" s="88"/>
      <c r="IGO12" s="88"/>
      <c r="IGP12" s="88"/>
      <c r="IGQ12" s="88"/>
      <c r="IGR12" s="88"/>
      <c r="IGS12" s="88"/>
      <c r="IGT12" s="88"/>
      <c r="IGU12" s="88"/>
      <c r="IGV12" s="88"/>
      <c r="IGW12" s="88"/>
      <c r="IGX12" s="88"/>
      <c r="IGY12" s="88"/>
      <c r="IGZ12" s="88"/>
      <c r="IHA12" s="88"/>
      <c r="IHB12" s="88"/>
      <c r="IHC12" s="88"/>
      <c r="IHD12" s="88"/>
      <c r="IHE12" s="88"/>
      <c r="IHF12" s="88"/>
      <c r="IHG12" s="88"/>
      <c r="IHH12" s="88"/>
      <c r="IHI12" s="88"/>
      <c r="IHJ12" s="88"/>
      <c r="IHK12" s="88"/>
      <c r="IHL12" s="88"/>
      <c r="IHM12" s="88"/>
      <c r="IHN12" s="88"/>
      <c r="IHO12" s="88"/>
      <c r="IHP12" s="88"/>
      <c r="IHQ12" s="88"/>
      <c r="IHR12" s="88"/>
      <c r="IHS12" s="88"/>
      <c r="IHT12" s="88"/>
      <c r="IHU12" s="88"/>
      <c r="IHV12" s="88"/>
      <c r="IHW12" s="88"/>
      <c r="IHX12" s="88"/>
      <c r="IHY12" s="88"/>
      <c r="IHZ12" s="88"/>
      <c r="IIA12" s="88"/>
      <c r="IIB12" s="88"/>
      <c r="IIC12" s="88"/>
      <c r="IID12" s="88"/>
      <c r="IIE12" s="88"/>
      <c r="IIF12" s="88"/>
      <c r="IIG12" s="88"/>
      <c r="IIH12" s="88"/>
      <c r="III12" s="88"/>
      <c r="IIJ12" s="88"/>
      <c r="IIK12" s="88"/>
      <c r="IIL12" s="88"/>
      <c r="IIM12" s="88"/>
      <c r="IIN12" s="88"/>
      <c r="IIO12" s="88"/>
      <c r="IIP12" s="88"/>
      <c r="IIQ12" s="88"/>
      <c r="IIR12" s="88"/>
      <c r="IIS12" s="88"/>
      <c r="IIT12" s="88"/>
      <c r="IIU12" s="88"/>
      <c r="IIV12" s="88"/>
      <c r="IIW12" s="88"/>
      <c r="IIX12" s="88"/>
      <c r="IIY12" s="88"/>
      <c r="IIZ12" s="88"/>
      <c r="IJA12" s="88"/>
      <c r="IJB12" s="88"/>
      <c r="IJC12" s="88"/>
      <c r="IJD12" s="88"/>
      <c r="IJE12" s="88"/>
      <c r="IJF12" s="88"/>
      <c r="IJG12" s="88"/>
      <c r="IJH12" s="88"/>
      <c r="IJI12" s="88"/>
      <c r="IJJ12" s="88"/>
      <c r="IJK12" s="88"/>
      <c r="IJL12" s="88"/>
      <c r="IJM12" s="88"/>
      <c r="IJN12" s="88"/>
      <c r="IJO12" s="88"/>
      <c r="IJP12" s="88"/>
      <c r="IJQ12" s="88"/>
      <c r="IJR12" s="88"/>
      <c r="IJS12" s="88"/>
      <c r="IJT12" s="88"/>
      <c r="IJU12" s="88"/>
      <c r="IJV12" s="88"/>
      <c r="IJW12" s="88"/>
      <c r="IJX12" s="88"/>
      <c r="IJY12" s="88"/>
      <c r="IJZ12" s="88"/>
      <c r="IKA12" s="88"/>
      <c r="IKB12" s="88"/>
      <c r="IKC12" s="88"/>
      <c r="IKD12" s="88"/>
      <c r="IKE12" s="88"/>
      <c r="IKF12" s="88"/>
      <c r="IKG12" s="88"/>
      <c r="IKH12" s="88"/>
      <c r="IKI12" s="88"/>
      <c r="IKJ12" s="88"/>
      <c r="IKK12" s="88"/>
      <c r="IKL12" s="88"/>
      <c r="IKM12" s="88"/>
      <c r="IKN12" s="88"/>
      <c r="IKO12" s="88"/>
      <c r="IKP12" s="88"/>
      <c r="IKQ12" s="88"/>
      <c r="IKR12" s="88"/>
      <c r="IKS12" s="88"/>
      <c r="IKT12" s="88"/>
      <c r="IKU12" s="88"/>
      <c r="IKV12" s="88"/>
      <c r="IKW12" s="88"/>
      <c r="IKX12" s="88"/>
      <c r="IKY12" s="88"/>
      <c r="IKZ12" s="88"/>
      <c r="ILA12" s="88"/>
      <c r="ILB12" s="88"/>
      <c r="ILC12" s="88"/>
      <c r="ILD12" s="88"/>
      <c r="ILE12" s="88"/>
      <c r="ILF12" s="88"/>
      <c r="ILG12" s="88"/>
      <c r="ILH12" s="88"/>
      <c r="ILI12" s="88"/>
      <c r="ILJ12" s="88"/>
      <c r="ILK12" s="88"/>
      <c r="ILL12" s="88"/>
      <c r="ILM12" s="88"/>
      <c r="ILN12" s="88"/>
      <c r="ILO12" s="88"/>
      <c r="ILP12" s="88"/>
      <c r="ILQ12" s="88"/>
      <c r="ILR12" s="88"/>
      <c r="ILS12" s="88"/>
      <c r="ILT12" s="88"/>
      <c r="ILU12" s="88"/>
      <c r="ILV12" s="88"/>
      <c r="ILW12" s="88"/>
      <c r="ILX12" s="88"/>
      <c r="ILY12" s="88"/>
      <c r="ILZ12" s="88"/>
      <c r="IMA12" s="88"/>
      <c r="IMB12" s="88"/>
      <c r="IMC12" s="88"/>
      <c r="IMD12" s="88"/>
      <c r="IME12" s="88"/>
      <c r="IMF12" s="88"/>
      <c r="IMG12" s="88"/>
      <c r="IMH12" s="88"/>
      <c r="IMI12" s="88"/>
      <c r="IMJ12" s="88"/>
      <c r="IMK12" s="88"/>
      <c r="IML12" s="88"/>
      <c r="IMM12" s="88"/>
      <c r="IMN12" s="88"/>
      <c r="IMO12" s="88"/>
      <c r="IMP12" s="88"/>
      <c r="IMQ12" s="88"/>
      <c r="IMR12" s="88"/>
      <c r="IMS12" s="88"/>
      <c r="IMT12" s="88"/>
      <c r="IMU12" s="88"/>
      <c r="IMV12" s="88"/>
      <c r="IMW12" s="88"/>
      <c r="IMX12" s="88"/>
      <c r="IMY12" s="88"/>
      <c r="IMZ12" s="88"/>
      <c r="INA12" s="88"/>
      <c r="INB12" s="88"/>
      <c r="INC12" s="88"/>
      <c r="IND12" s="88"/>
      <c r="INE12" s="88"/>
      <c r="INF12" s="88"/>
      <c r="ING12" s="88"/>
      <c r="INH12" s="88"/>
      <c r="INI12" s="88"/>
      <c r="INJ12" s="88"/>
      <c r="INK12" s="88"/>
      <c r="INL12" s="88"/>
      <c r="INM12" s="88"/>
      <c r="INN12" s="88"/>
      <c r="INO12" s="88"/>
      <c r="INP12" s="88"/>
      <c r="INQ12" s="88"/>
      <c r="INR12" s="88"/>
      <c r="INS12" s="88"/>
      <c r="INT12" s="88"/>
      <c r="INU12" s="88"/>
      <c r="INV12" s="88"/>
      <c r="INW12" s="88"/>
      <c r="INX12" s="88"/>
      <c r="INY12" s="88"/>
      <c r="INZ12" s="88"/>
      <c r="IOA12" s="88"/>
      <c r="IOB12" s="88"/>
      <c r="IOC12" s="88"/>
      <c r="IOD12" s="88"/>
      <c r="IOE12" s="88"/>
      <c r="IOF12" s="88"/>
      <c r="IOG12" s="88"/>
      <c r="IOH12" s="88"/>
      <c r="IOI12" s="88"/>
      <c r="IOJ12" s="88"/>
      <c r="IOK12" s="88"/>
      <c r="IOL12" s="88"/>
      <c r="IOM12" s="88"/>
      <c r="ION12" s="88"/>
      <c r="IOO12" s="88"/>
      <c r="IOP12" s="88"/>
      <c r="IOQ12" s="88"/>
      <c r="IOR12" s="88"/>
      <c r="IOS12" s="88"/>
      <c r="IOT12" s="88"/>
      <c r="IOU12" s="88"/>
      <c r="IOV12" s="88"/>
      <c r="IOW12" s="88"/>
      <c r="IOX12" s="88"/>
      <c r="IOY12" s="88"/>
      <c r="IOZ12" s="88"/>
      <c r="IPA12" s="88"/>
      <c r="IPB12" s="88"/>
      <c r="IPC12" s="88"/>
      <c r="IPD12" s="88"/>
      <c r="IPE12" s="88"/>
      <c r="IPF12" s="88"/>
      <c r="IPG12" s="88"/>
      <c r="IPH12" s="88"/>
      <c r="IPI12" s="88"/>
      <c r="IPJ12" s="88"/>
      <c r="IPK12" s="88"/>
      <c r="IPL12" s="88"/>
      <c r="IPM12" s="88"/>
      <c r="IPN12" s="88"/>
      <c r="IPO12" s="88"/>
      <c r="IPP12" s="88"/>
      <c r="IPQ12" s="88"/>
      <c r="IPR12" s="88"/>
      <c r="IPS12" s="88"/>
      <c r="IPT12" s="88"/>
      <c r="IPU12" s="88"/>
      <c r="IPV12" s="88"/>
      <c r="IPW12" s="88"/>
      <c r="IPX12" s="88"/>
      <c r="IPY12" s="88"/>
      <c r="IPZ12" s="88"/>
      <c r="IQA12" s="88"/>
      <c r="IQB12" s="88"/>
      <c r="IQC12" s="88"/>
      <c r="IQD12" s="88"/>
      <c r="IQE12" s="88"/>
      <c r="IQF12" s="88"/>
      <c r="IQG12" s="88"/>
      <c r="IQH12" s="88"/>
      <c r="IQI12" s="88"/>
      <c r="IQJ12" s="88"/>
      <c r="IQK12" s="88"/>
      <c r="IQL12" s="88"/>
      <c r="IQM12" s="88"/>
      <c r="IQN12" s="88"/>
      <c r="IQO12" s="88"/>
      <c r="IQP12" s="88"/>
      <c r="IQQ12" s="88"/>
      <c r="IQR12" s="88"/>
      <c r="IQS12" s="88"/>
      <c r="IQT12" s="88"/>
      <c r="IQU12" s="88"/>
      <c r="IQV12" s="88"/>
      <c r="IQW12" s="88"/>
      <c r="IQX12" s="88"/>
      <c r="IQY12" s="88"/>
      <c r="IQZ12" s="88"/>
      <c r="IRA12" s="88"/>
      <c r="IRB12" s="88"/>
      <c r="IRC12" s="88"/>
      <c r="IRD12" s="88"/>
      <c r="IRE12" s="88"/>
      <c r="IRF12" s="88"/>
      <c r="IRG12" s="88"/>
      <c r="IRH12" s="88"/>
      <c r="IRI12" s="88"/>
      <c r="IRJ12" s="88"/>
      <c r="IRK12" s="88"/>
      <c r="IRL12" s="88"/>
      <c r="IRM12" s="88"/>
      <c r="IRN12" s="88"/>
      <c r="IRO12" s="88"/>
      <c r="IRP12" s="88"/>
      <c r="IRQ12" s="88"/>
      <c r="IRR12" s="88"/>
      <c r="IRS12" s="88"/>
      <c r="IRT12" s="88"/>
      <c r="IRU12" s="88"/>
      <c r="IRV12" s="88"/>
      <c r="IRW12" s="88"/>
      <c r="IRX12" s="88"/>
      <c r="IRY12" s="88"/>
      <c r="IRZ12" s="88"/>
      <c r="ISA12" s="88"/>
      <c r="ISB12" s="88"/>
      <c r="ISC12" s="88"/>
      <c r="ISD12" s="88"/>
      <c r="ISE12" s="88"/>
      <c r="ISF12" s="88"/>
      <c r="ISG12" s="88"/>
      <c r="ISH12" s="88"/>
      <c r="ISI12" s="88"/>
      <c r="ISJ12" s="88"/>
      <c r="ISK12" s="88"/>
      <c r="ISL12" s="88"/>
      <c r="ISM12" s="88"/>
      <c r="ISN12" s="88"/>
      <c r="ISO12" s="88"/>
      <c r="ISP12" s="88"/>
      <c r="ISQ12" s="88"/>
      <c r="ISR12" s="88"/>
      <c r="ISS12" s="88"/>
      <c r="IST12" s="88"/>
      <c r="ISU12" s="88"/>
      <c r="ISV12" s="88"/>
      <c r="ISW12" s="88"/>
      <c r="ISX12" s="88"/>
      <c r="ISY12" s="88"/>
      <c r="ISZ12" s="88"/>
      <c r="ITA12" s="88"/>
      <c r="ITB12" s="88"/>
      <c r="ITC12" s="88"/>
      <c r="ITD12" s="88"/>
      <c r="ITE12" s="88"/>
      <c r="ITF12" s="88"/>
      <c r="ITG12" s="88"/>
      <c r="ITH12" s="88"/>
      <c r="ITI12" s="88"/>
      <c r="ITJ12" s="88"/>
      <c r="ITK12" s="88"/>
      <c r="ITL12" s="88"/>
      <c r="ITM12" s="88"/>
      <c r="ITN12" s="88"/>
      <c r="ITO12" s="88"/>
      <c r="ITP12" s="88"/>
      <c r="ITQ12" s="88"/>
      <c r="ITR12" s="88"/>
      <c r="ITS12" s="88"/>
      <c r="ITT12" s="88"/>
      <c r="ITU12" s="88"/>
      <c r="ITV12" s="88"/>
      <c r="ITW12" s="88"/>
      <c r="ITX12" s="88"/>
      <c r="ITY12" s="88"/>
      <c r="ITZ12" s="88"/>
      <c r="IUA12" s="88"/>
      <c r="IUB12" s="88"/>
      <c r="IUC12" s="88"/>
      <c r="IUD12" s="88"/>
      <c r="IUE12" s="88"/>
      <c r="IUF12" s="88"/>
      <c r="IUG12" s="88"/>
      <c r="IUH12" s="88"/>
      <c r="IUI12" s="88"/>
      <c r="IUJ12" s="88"/>
      <c r="IUK12" s="88"/>
      <c r="IUL12" s="88"/>
      <c r="IUM12" s="88"/>
      <c r="IUN12" s="88"/>
      <c r="IUO12" s="88"/>
      <c r="IUP12" s="88"/>
      <c r="IUQ12" s="88"/>
      <c r="IUR12" s="88"/>
      <c r="IUS12" s="88"/>
      <c r="IUT12" s="88"/>
      <c r="IUU12" s="88"/>
      <c r="IUV12" s="88"/>
      <c r="IUW12" s="88"/>
      <c r="IUX12" s="88"/>
      <c r="IUY12" s="88"/>
      <c r="IUZ12" s="88"/>
      <c r="IVA12" s="88"/>
      <c r="IVB12" s="88"/>
      <c r="IVC12" s="88"/>
      <c r="IVD12" s="88"/>
      <c r="IVE12" s="88"/>
      <c r="IVF12" s="88"/>
      <c r="IVG12" s="88"/>
      <c r="IVH12" s="88"/>
      <c r="IVI12" s="88"/>
      <c r="IVJ12" s="88"/>
      <c r="IVK12" s="88"/>
      <c r="IVL12" s="88"/>
      <c r="IVM12" s="88"/>
      <c r="IVN12" s="88"/>
      <c r="IVO12" s="88"/>
      <c r="IVP12" s="88"/>
      <c r="IVQ12" s="88"/>
      <c r="IVR12" s="88"/>
      <c r="IVS12" s="88"/>
      <c r="IVT12" s="88"/>
      <c r="IVU12" s="88"/>
      <c r="IVV12" s="88"/>
      <c r="IVW12" s="88"/>
      <c r="IVX12" s="88"/>
      <c r="IVY12" s="88"/>
      <c r="IVZ12" s="88"/>
      <c r="IWA12" s="88"/>
      <c r="IWB12" s="88"/>
      <c r="IWC12" s="88"/>
      <c r="IWD12" s="88"/>
      <c r="IWE12" s="88"/>
      <c r="IWF12" s="88"/>
      <c r="IWG12" s="88"/>
      <c r="IWH12" s="88"/>
      <c r="IWI12" s="88"/>
      <c r="IWJ12" s="88"/>
      <c r="IWK12" s="88"/>
      <c r="IWL12" s="88"/>
      <c r="IWM12" s="88"/>
      <c r="IWN12" s="88"/>
      <c r="IWO12" s="88"/>
      <c r="IWP12" s="88"/>
      <c r="IWQ12" s="88"/>
      <c r="IWR12" s="88"/>
      <c r="IWS12" s="88"/>
      <c r="IWT12" s="88"/>
      <c r="IWU12" s="88"/>
      <c r="IWV12" s="88"/>
      <c r="IWW12" s="88"/>
      <c r="IWX12" s="88"/>
      <c r="IWY12" s="88"/>
      <c r="IWZ12" s="88"/>
      <c r="IXA12" s="88"/>
      <c r="IXB12" s="88"/>
      <c r="IXC12" s="88"/>
      <c r="IXD12" s="88"/>
      <c r="IXE12" s="88"/>
      <c r="IXF12" s="88"/>
      <c r="IXG12" s="88"/>
      <c r="IXH12" s="88"/>
      <c r="IXI12" s="88"/>
      <c r="IXJ12" s="88"/>
      <c r="IXK12" s="88"/>
      <c r="IXL12" s="88"/>
      <c r="IXM12" s="88"/>
      <c r="IXN12" s="88"/>
      <c r="IXO12" s="88"/>
      <c r="IXP12" s="88"/>
      <c r="IXQ12" s="88"/>
      <c r="IXR12" s="88"/>
      <c r="IXS12" s="88"/>
      <c r="IXT12" s="88"/>
      <c r="IXU12" s="88"/>
      <c r="IXV12" s="88"/>
      <c r="IXW12" s="88"/>
      <c r="IXX12" s="88"/>
      <c r="IXY12" s="88"/>
      <c r="IXZ12" s="88"/>
      <c r="IYA12" s="88"/>
      <c r="IYB12" s="88"/>
      <c r="IYC12" s="88"/>
      <c r="IYD12" s="88"/>
      <c r="IYE12" s="88"/>
      <c r="IYF12" s="88"/>
      <c r="IYG12" s="88"/>
      <c r="IYH12" s="88"/>
      <c r="IYI12" s="88"/>
      <c r="IYJ12" s="88"/>
      <c r="IYK12" s="88"/>
      <c r="IYL12" s="88"/>
      <c r="IYM12" s="88"/>
      <c r="IYN12" s="88"/>
      <c r="IYO12" s="88"/>
      <c r="IYP12" s="88"/>
      <c r="IYQ12" s="88"/>
      <c r="IYR12" s="88"/>
      <c r="IYS12" s="88"/>
      <c r="IYT12" s="88"/>
      <c r="IYU12" s="88"/>
      <c r="IYV12" s="88"/>
      <c r="IYW12" s="88"/>
      <c r="IYX12" s="88"/>
      <c r="IYY12" s="88"/>
      <c r="IYZ12" s="88"/>
      <c r="IZA12" s="88"/>
      <c r="IZB12" s="88"/>
      <c r="IZC12" s="88"/>
      <c r="IZD12" s="88"/>
      <c r="IZE12" s="88"/>
      <c r="IZF12" s="88"/>
      <c r="IZG12" s="88"/>
      <c r="IZH12" s="88"/>
      <c r="IZI12" s="88"/>
      <c r="IZJ12" s="88"/>
      <c r="IZK12" s="88"/>
      <c r="IZL12" s="88"/>
      <c r="IZM12" s="88"/>
      <c r="IZN12" s="88"/>
      <c r="IZO12" s="88"/>
      <c r="IZP12" s="88"/>
      <c r="IZQ12" s="88"/>
      <c r="IZR12" s="88"/>
      <c r="IZS12" s="88"/>
      <c r="IZT12" s="88"/>
      <c r="IZU12" s="88"/>
      <c r="IZV12" s="88"/>
      <c r="IZW12" s="88"/>
      <c r="IZX12" s="88"/>
      <c r="IZY12" s="88"/>
      <c r="IZZ12" s="88"/>
      <c r="JAA12" s="88"/>
      <c r="JAB12" s="88"/>
      <c r="JAC12" s="88"/>
      <c r="JAD12" s="88"/>
      <c r="JAE12" s="88"/>
      <c r="JAF12" s="88"/>
      <c r="JAG12" s="88"/>
      <c r="JAH12" s="88"/>
      <c r="JAI12" s="88"/>
      <c r="JAJ12" s="88"/>
      <c r="JAK12" s="88"/>
      <c r="JAL12" s="88"/>
      <c r="JAM12" s="88"/>
      <c r="JAN12" s="88"/>
      <c r="JAO12" s="88"/>
      <c r="JAP12" s="88"/>
      <c r="JAQ12" s="88"/>
      <c r="JAR12" s="88"/>
      <c r="JAS12" s="88"/>
      <c r="JAT12" s="88"/>
      <c r="JAU12" s="88"/>
      <c r="JAV12" s="88"/>
      <c r="JAW12" s="88"/>
      <c r="JAX12" s="88"/>
      <c r="JAY12" s="88"/>
      <c r="JAZ12" s="88"/>
      <c r="JBA12" s="88"/>
      <c r="JBB12" s="88"/>
      <c r="JBC12" s="88"/>
      <c r="JBD12" s="88"/>
      <c r="JBE12" s="88"/>
      <c r="JBF12" s="88"/>
      <c r="JBG12" s="88"/>
      <c r="JBH12" s="88"/>
      <c r="JBI12" s="88"/>
      <c r="JBJ12" s="88"/>
      <c r="JBK12" s="88"/>
      <c r="JBL12" s="88"/>
      <c r="JBM12" s="88"/>
      <c r="JBN12" s="88"/>
      <c r="JBO12" s="88"/>
      <c r="JBP12" s="88"/>
      <c r="JBQ12" s="88"/>
      <c r="JBR12" s="88"/>
      <c r="JBS12" s="88"/>
      <c r="JBT12" s="88"/>
      <c r="JBU12" s="88"/>
      <c r="JBV12" s="88"/>
      <c r="JBW12" s="88"/>
      <c r="JBX12" s="88"/>
      <c r="JBY12" s="88"/>
      <c r="JBZ12" s="88"/>
      <c r="JCA12" s="88"/>
      <c r="JCB12" s="88"/>
      <c r="JCC12" s="88"/>
      <c r="JCD12" s="88"/>
      <c r="JCE12" s="88"/>
      <c r="JCF12" s="88"/>
      <c r="JCG12" s="88"/>
      <c r="JCH12" s="88"/>
      <c r="JCI12" s="88"/>
      <c r="JCJ12" s="88"/>
      <c r="JCK12" s="88"/>
      <c r="JCL12" s="88"/>
      <c r="JCM12" s="88"/>
      <c r="JCN12" s="88"/>
      <c r="JCO12" s="88"/>
      <c r="JCP12" s="88"/>
      <c r="JCQ12" s="88"/>
      <c r="JCR12" s="88"/>
      <c r="JCS12" s="88"/>
      <c r="JCT12" s="88"/>
      <c r="JCU12" s="88"/>
      <c r="JCV12" s="88"/>
      <c r="JCW12" s="88"/>
      <c r="JCX12" s="88"/>
      <c r="JCY12" s="88"/>
      <c r="JCZ12" s="88"/>
      <c r="JDA12" s="88"/>
      <c r="JDB12" s="88"/>
      <c r="JDC12" s="88"/>
      <c r="JDD12" s="88"/>
      <c r="JDE12" s="88"/>
      <c r="JDF12" s="88"/>
      <c r="JDG12" s="88"/>
      <c r="JDH12" s="88"/>
      <c r="JDI12" s="88"/>
      <c r="JDJ12" s="88"/>
      <c r="JDK12" s="88"/>
      <c r="JDL12" s="88"/>
      <c r="JDM12" s="88"/>
      <c r="JDN12" s="88"/>
      <c r="JDO12" s="88"/>
      <c r="JDP12" s="88"/>
      <c r="JDQ12" s="88"/>
      <c r="JDR12" s="88"/>
      <c r="JDS12" s="88"/>
      <c r="JDT12" s="88"/>
      <c r="JDU12" s="88"/>
      <c r="JDV12" s="88"/>
      <c r="JDW12" s="88"/>
      <c r="JDX12" s="88"/>
      <c r="JDY12" s="88"/>
      <c r="JDZ12" s="88"/>
      <c r="JEA12" s="88"/>
      <c r="JEB12" s="88"/>
      <c r="JEC12" s="88"/>
      <c r="JED12" s="88"/>
      <c r="JEE12" s="88"/>
      <c r="JEF12" s="88"/>
      <c r="JEG12" s="88"/>
      <c r="JEH12" s="88"/>
      <c r="JEI12" s="88"/>
      <c r="JEJ12" s="88"/>
      <c r="JEK12" s="88"/>
      <c r="JEL12" s="88"/>
      <c r="JEM12" s="88"/>
      <c r="JEN12" s="88"/>
      <c r="JEO12" s="88"/>
      <c r="JEP12" s="88"/>
      <c r="JEQ12" s="88"/>
      <c r="JER12" s="88"/>
      <c r="JES12" s="88"/>
      <c r="JET12" s="88"/>
      <c r="JEU12" s="88"/>
      <c r="JEV12" s="88"/>
      <c r="JEW12" s="88"/>
      <c r="JEX12" s="88"/>
      <c r="JEY12" s="88"/>
      <c r="JEZ12" s="88"/>
      <c r="JFA12" s="88"/>
      <c r="JFB12" s="88"/>
      <c r="JFC12" s="88"/>
      <c r="JFD12" s="88"/>
      <c r="JFE12" s="88"/>
      <c r="JFF12" s="88"/>
      <c r="JFG12" s="88"/>
      <c r="JFH12" s="88"/>
      <c r="JFI12" s="88"/>
      <c r="JFJ12" s="88"/>
      <c r="JFK12" s="88"/>
      <c r="JFL12" s="88"/>
      <c r="JFM12" s="88"/>
      <c r="JFN12" s="88"/>
      <c r="JFO12" s="88"/>
      <c r="JFP12" s="88"/>
      <c r="JFQ12" s="88"/>
      <c r="JFR12" s="88"/>
      <c r="JFS12" s="88"/>
      <c r="JFT12" s="88"/>
      <c r="JFU12" s="88"/>
      <c r="JFV12" s="88"/>
      <c r="JFW12" s="88"/>
      <c r="JFX12" s="88"/>
      <c r="JFY12" s="88"/>
      <c r="JFZ12" s="88"/>
      <c r="JGA12" s="88"/>
      <c r="JGB12" s="88"/>
      <c r="JGC12" s="88"/>
      <c r="JGD12" s="88"/>
      <c r="JGE12" s="88"/>
      <c r="JGF12" s="88"/>
      <c r="JGG12" s="88"/>
      <c r="JGH12" s="88"/>
      <c r="JGI12" s="88"/>
      <c r="JGJ12" s="88"/>
      <c r="JGK12" s="88"/>
      <c r="JGL12" s="88"/>
      <c r="JGM12" s="88"/>
      <c r="JGN12" s="88"/>
      <c r="JGO12" s="88"/>
      <c r="JGP12" s="88"/>
      <c r="JGQ12" s="88"/>
      <c r="JGR12" s="88"/>
      <c r="JGS12" s="88"/>
      <c r="JGT12" s="88"/>
      <c r="JGU12" s="88"/>
      <c r="JGV12" s="88"/>
      <c r="JGW12" s="88"/>
      <c r="JGX12" s="88"/>
      <c r="JGY12" s="88"/>
      <c r="JGZ12" s="88"/>
      <c r="JHA12" s="88"/>
      <c r="JHB12" s="88"/>
      <c r="JHC12" s="88"/>
      <c r="JHD12" s="88"/>
      <c r="JHE12" s="88"/>
      <c r="JHF12" s="88"/>
      <c r="JHG12" s="88"/>
      <c r="JHH12" s="88"/>
      <c r="JHI12" s="88"/>
      <c r="JHJ12" s="88"/>
      <c r="JHK12" s="88"/>
      <c r="JHL12" s="88"/>
      <c r="JHM12" s="88"/>
      <c r="JHN12" s="88"/>
      <c r="JHO12" s="88"/>
      <c r="JHP12" s="88"/>
      <c r="JHQ12" s="88"/>
      <c r="JHR12" s="88"/>
      <c r="JHS12" s="88"/>
      <c r="JHT12" s="88"/>
      <c r="JHU12" s="88"/>
      <c r="JHV12" s="88"/>
      <c r="JHW12" s="88"/>
      <c r="JHX12" s="88"/>
      <c r="JHY12" s="88"/>
      <c r="JHZ12" s="88"/>
      <c r="JIA12" s="88"/>
      <c r="JIB12" s="88"/>
      <c r="JIC12" s="88"/>
      <c r="JID12" s="88"/>
      <c r="JIE12" s="88"/>
      <c r="JIF12" s="88"/>
      <c r="JIG12" s="88"/>
      <c r="JIH12" s="88"/>
      <c r="JII12" s="88"/>
      <c r="JIJ12" s="88"/>
      <c r="JIK12" s="88"/>
      <c r="JIL12" s="88"/>
      <c r="JIM12" s="88"/>
      <c r="JIN12" s="88"/>
      <c r="JIO12" s="88"/>
      <c r="JIP12" s="88"/>
      <c r="JIQ12" s="88"/>
      <c r="JIR12" s="88"/>
      <c r="JIS12" s="88"/>
      <c r="JIT12" s="88"/>
      <c r="JIU12" s="88"/>
      <c r="JIV12" s="88"/>
      <c r="JIW12" s="88"/>
      <c r="JIX12" s="88"/>
      <c r="JIY12" s="88"/>
      <c r="JIZ12" s="88"/>
      <c r="JJA12" s="88"/>
      <c r="JJB12" s="88"/>
      <c r="JJC12" s="88"/>
      <c r="JJD12" s="88"/>
      <c r="JJE12" s="88"/>
      <c r="JJF12" s="88"/>
      <c r="JJG12" s="88"/>
      <c r="JJH12" s="88"/>
      <c r="JJI12" s="88"/>
      <c r="JJJ12" s="88"/>
      <c r="JJK12" s="88"/>
      <c r="JJL12" s="88"/>
      <c r="JJM12" s="88"/>
      <c r="JJN12" s="88"/>
      <c r="JJO12" s="88"/>
      <c r="JJP12" s="88"/>
      <c r="JJQ12" s="88"/>
      <c r="JJR12" s="88"/>
      <c r="JJS12" s="88"/>
      <c r="JJT12" s="88"/>
      <c r="JJU12" s="88"/>
      <c r="JJV12" s="88"/>
      <c r="JJW12" s="88"/>
      <c r="JJX12" s="88"/>
      <c r="JJY12" s="88"/>
      <c r="JJZ12" s="88"/>
      <c r="JKA12" s="88"/>
      <c r="JKB12" s="88"/>
      <c r="JKC12" s="88"/>
      <c r="JKD12" s="88"/>
      <c r="JKE12" s="88"/>
      <c r="JKF12" s="88"/>
      <c r="JKG12" s="88"/>
      <c r="JKH12" s="88"/>
      <c r="JKI12" s="88"/>
      <c r="JKJ12" s="88"/>
      <c r="JKK12" s="88"/>
      <c r="JKL12" s="88"/>
      <c r="JKM12" s="88"/>
      <c r="JKN12" s="88"/>
      <c r="JKO12" s="88"/>
      <c r="JKP12" s="88"/>
      <c r="JKQ12" s="88"/>
      <c r="JKR12" s="88"/>
      <c r="JKS12" s="88"/>
      <c r="JKT12" s="88"/>
      <c r="JKU12" s="88"/>
      <c r="JKV12" s="88"/>
      <c r="JKW12" s="88"/>
      <c r="JKX12" s="88"/>
      <c r="JKY12" s="88"/>
      <c r="JKZ12" s="88"/>
      <c r="JLA12" s="88"/>
      <c r="JLB12" s="88"/>
      <c r="JLC12" s="88"/>
      <c r="JLD12" s="88"/>
      <c r="JLE12" s="88"/>
      <c r="JLF12" s="88"/>
      <c r="JLG12" s="88"/>
      <c r="JLH12" s="88"/>
      <c r="JLI12" s="88"/>
      <c r="JLJ12" s="88"/>
      <c r="JLK12" s="88"/>
      <c r="JLL12" s="88"/>
      <c r="JLM12" s="88"/>
      <c r="JLN12" s="88"/>
      <c r="JLO12" s="88"/>
      <c r="JLP12" s="88"/>
      <c r="JLQ12" s="88"/>
      <c r="JLR12" s="88"/>
      <c r="JLS12" s="88"/>
      <c r="JLT12" s="88"/>
      <c r="JLU12" s="88"/>
      <c r="JLV12" s="88"/>
      <c r="JLW12" s="88"/>
      <c r="JLX12" s="88"/>
      <c r="JLY12" s="88"/>
      <c r="JLZ12" s="88"/>
      <c r="JMA12" s="88"/>
      <c r="JMB12" s="88"/>
      <c r="JMC12" s="88"/>
      <c r="JMD12" s="88"/>
      <c r="JME12" s="88"/>
      <c r="JMF12" s="88"/>
      <c r="JMG12" s="88"/>
      <c r="JMH12" s="88"/>
      <c r="JMI12" s="88"/>
      <c r="JMJ12" s="88"/>
      <c r="JMK12" s="88"/>
      <c r="JML12" s="88"/>
      <c r="JMM12" s="88"/>
      <c r="JMN12" s="88"/>
      <c r="JMO12" s="88"/>
      <c r="JMP12" s="88"/>
      <c r="JMQ12" s="88"/>
      <c r="JMR12" s="88"/>
      <c r="JMS12" s="88"/>
      <c r="JMT12" s="88"/>
      <c r="JMU12" s="88"/>
      <c r="JMV12" s="88"/>
      <c r="JMW12" s="88"/>
      <c r="JMX12" s="88"/>
      <c r="JMY12" s="88"/>
      <c r="JMZ12" s="88"/>
      <c r="JNA12" s="88"/>
      <c r="JNB12" s="88"/>
      <c r="JNC12" s="88"/>
      <c r="JND12" s="88"/>
      <c r="JNE12" s="88"/>
      <c r="JNF12" s="88"/>
      <c r="JNG12" s="88"/>
      <c r="JNH12" s="88"/>
      <c r="JNI12" s="88"/>
      <c r="JNJ12" s="88"/>
      <c r="JNK12" s="88"/>
      <c r="JNL12" s="88"/>
      <c r="JNM12" s="88"/>
      <c r="JNN12" s="88"/>
      <c r="JNO12" s="88"/>
      <c r="JNP12" s="88"/>
      <c r="JNQ12" s="88"/>
      <c r="JNR12" s="88"/>
      <c r="JNS12" s="88"/>
      <c r="JNT12" s="88"/>
      <c r="JNU12" s="88"/>
      <c r="JNV12" s="88"/>
      <c r="JNW12" s="88"/>
      <c r="JNX12" s="88"/>
      <c r="JNY12" s="88"/>
      <c r="JNZ12" s="88"/>
      <c r="JOA12" s="88"/>
      <c r="JOB12" s="88"/>
      <c r="JOC12" s="88"/>
      <c r="JOD12" s="88"/>
      <c r="JOE12" s="88"/>
      <c r="JOF12" s="88"/>
      <c r="JOG12" s="88"/>
      <c r="JOH12" s="88"/>
      <c r="JOI12" s="88"/>
      <c r="JOJ12" s="88"/>
      <c r="JOK12" s="88"/>
      <c r="JOL12" s="88"/>
      <c r="JOM12" s="88"/>
      <c r="JON12" s="88"/>
      <c r="JOO12" s="88"/>
      <c r="JOP12" s="88"/>
      <c r="JOQ12" s="88"/>
      <c r="JOR12" s="88"/>
      <c r="JOS12" s="88"/>
      <c r="JOT12" s="88"/>
      <c r="JOU12" s="88"/>
      <c r="JOV12" s="88"/>
      <c r="JOW12" s="88"/>
      <c r="JOX12" s="88"/>
      <c r="JOY12" s="88"/>
      <c r="JOZ12" s="88"/>
      <c r="JPA12" s="88"/>
      <c r="JPB12" s="88"/>
      <c r="JPC12" s="88"/>
      <c r="JPD12" s="88"/>
      <c r="JPE12" s="88"/>
      <c r="JPF12" s="88"/>
      <c r="JPG12" s="88"/>
      <c r="JPH12" s="88"/>
      <c r="JPI12" s="88"/>
      <c r="JPJ12" s="88"/>
      <c r="JPK12" s="88"/>
      <c r="JPL12" s="88"/>
      <c r="JPM12" s="88"/>
      <c r="JPN12" s="88"/>
      <c r="JPO12" s="88"/>
      <c r="JPP12" s="88"/>
      <c r="JPQ12" s="88"/>
      <c r="JPR12" s="88"/>
      <c r="JPS12" s="88"/>
      <c r="JPT12" s="88"/>
      <c r="JPU12" s="88"/>
      <c r="JPV12" s="88"/>
      <c r="JPW12" s="88"/>
      <c r="JPX12" s="88"/>
      <c r="JPY12" s="88"/>
      <c r="JPZ12" s="88"/>
      <c r="JQA12" s="88"/>
      <c r="JQB12" s="88"/>
      <c r="JQC12" s="88"/>
      <c r="JQD12" s="88"/>
      <c r="JQE12" s="88"/>
      <c r="JQF12" s="88"/>
      <c r="JQG12" s="88"/>
      <c r="JQH12" s="88"/>
      <c r="JQI12" s="88"/>
      <c r="JQJ12" s="88"/>
      <c r="JQK12" s="88"/>
      <c r="JQL12" s="88"/>
      <c r="JQM12" s="88"/>
      <c r="JQN12" s="88"/>
      <c r="JQO12" s="88"/>
      <c r="JQP12" s="88"/>
      <c r="JQQ12" s="88"/>
      <c r="JQR12" s="88"/>
      <c r="JQS12" s="88"/>
      <c r="JQT12" s="88"/>
      <c r="JQU12" s="88"/>
      <c r="JQV12" s="88"/>
      <c r="JQW12" s="88"/>
      <c r="JQX12" s="88"/>
      <c r="JQY12" s="88"/>
      <c r="JQZ12" s="88"/>
      <c r="JRA12" s="88"/>
      <c r="JRB12" s="88"/>
      <c r="JRC12" s="88"/>
      <c r="JRD12" s="88"/>
      <c r="JRE12" s="88"/>
      <c r="JRF12" s="88"/>
      <c r="JRG12" s="88"/>
      <c r="JRH12" s="88"/>
      <c r="JRI12" s="88"/>
      <c r="JRJ12" s="88"/>
      <c r="JRK12" s="88"/>
      <c r="JRL12" s="88"/>
      <c r="JRM12" s="88"/>
      <c r="JRN12" s="88"/>
      <c r="JRO12" s="88"/>
      <c r="JRP12" s="88"/>
      <c r="JRQ12" s="88"/>
      <c r="JRR12" s="88"/>
      <c r="JRS12" s="88"/>
      <c r="JRT12" s="88"/>
      <c r="JRU12" s="88"/>
      <c r="JRV12" s="88"/>
      <c r="JRW12" s="88"/>
      <c r="JRX12" s="88"/>
      <c r="JRY12" s="88"/>
      <c r="JRZ12" s="88"/>
      <c r="JSA12" s="88"/>
      <c r="JSB12" s="88"/>
      <c r="JSC12" s="88"/>
      <c r="JSD12" s="88"/>
      <c r="JSE12" s="88"/>
      <c r="JSF12" s="88"/>
      <c r="JSG12" s="88"/>
      <c r="JSH12" s="88"/>
      <c r="JSI12" s="88"/>
      <c r="JSJ12" s="88"/>
      <c r="JSK12" s="88"/>
      <c r="JSL12" s="88"/>
      <c r="JSM12" s="88"/>
      <c r="JSN12" s="88"/>
      <c r="JSO12" s="88"/>
      <c r="JSP12" s="88"/>
      <c r="JSQ12" s="88"/>
      <c r="JSR12" s="88"/>
      <c r="JSS12" s="88"/>
      <c r="JST12" s="88"/>
      <c r="JSU12" s="88"/>
      <c r="JSV12" s="88"/>
      <c r="JSW12" s="88"/>
      <c r="JSX12" s="88"/>
      <c r="JSY12" s="88"/>
      <c r="JSZ12" s="88"/>
      <c r="JTA12" s="88"/>
      <c r="JTB12" s="88"/>
      <c r="JTC12" s="88"/>
      <c r="JTD12" s="88"/>
      <c r="JTE12" s="88"/>
      <c r="JTF12" s="88"/>
      <c r="JTG12" s="88"/>
      <c r="JTH12" s="88"/>
      <c r="JTI12" s="88"/>
      <c r="JTJ12" s="88"/>
      <c r="JTK12" s="88"/>
      <c r="JTL12" s="88"/>
      <c r="JTM12" s="88"/>
      <c r="JTN12" s="88"/>
      <c r="JTO12" s="88"/>
      <c r="JTP12" s="88"/>
      <c r="JTQ12" s="88"/>
      <c r="JTR12" s="88"/>
      <c r="JTS12" s="88"/>
      <c r="JTT12" s="88"/>
      <c r="JTU12" s="88"/>
      <c r="JTV12" s="88"/>
      <c r="JTW12" s="88"/>
      <c r="JTX12" s="88"/>
      <c r="JTY12" s="88"/>
      <c r="JTZ12" s="88"/>
      <c r="JUA12" s="88"/>
      <c r="JUB12" s="88"/>
      <c r="JUC12" s="88"/>
      <c r="JUD12" s="88"/>
      <c r="JUE12" s="88"/>
      <c r="JUF12" s="88"/>
      <c r="JUG12" s="88"/>
      <c r="JUH12" s="88"/>
      <c r="JUI12" s="88"/>
      <c r="JUJ12" s="88"/>
      <c r="JUK12" s="88"/>
      <c r="JUL12" s="88"/>
      <c r="JUM12" s="88"/>
      <c r="JUN12" s="88"/>
      <c r="JUO12" s="88"/>
      <c r="JUP12" s="88"/>
      <c r="JUQ12" s="88"/>
      <c r="JUR12" s="88"/>
      <c r="JUS12" s="88"/>
      <c r="JUT12" s="88"/>
      <c r="JUU12" s="88"/>
      <c r="JUV12" s="88"/>
      <c r="JUW12" s="88"/>
      <c r="JUX12" s="88"/>
      <c r="JUY12" s="88"/>
      <c r="JUZ12" s="88"/>
      <c r="JVA12" s="88"/>
      <c r="JVB12" s="88"/>
      <c r="JVC12" s="88"/>
      <c r="JVD12" s="88"/>
      <c r="JVE12" s="88"/>
      <c r="JVF12" s="88"/>
      <c r="JVG12" s="88"/>
      <c r="JVH12" s="88"/>
      <c r="JVI12" s="88"/>
      <c r="JVJ12" s="88"/>
      <c r="JVK12" s="88"/>
      <c r="JVL12" s="88"/>
      <c r="JVM12" s="88"/>
      <c r="JVN12" s="88"/>
      <c r="JVO12" s="88"/>
      <c r="JVP12" s="88"/>
      <c r="JVQ12" s="88"/>
      <c r="JVR12" s="88"/>
      <c r="JVS12" s="88"/>
      <c r="JVT12" s="88"/>
      <c r="JVU12" s="88"/>
      <c r="JVV12" s="88"/>
      <c r="JVW12" s="88"/>
      <c r="JVX12" s="88"/>
      <c r="JVY12" s="88"/>
      <c r="JVZ12" s="88"/>
      <c r="JWA12" s="88"/>
      <c r="JWB12" s="88"/>
      <c r="JWC12" s="88"/>
      <c r="JWD12" s="88"/>
      <c r="JWE12" s="88"/>
      <c r="JWF12" s="88"/>
      <c r="JWG12" s="88"/>
      <c r="JWH12" s="88"/>
      <c r="JWI12" s="88"/>
      <c r="JWJ12" s="88"/>
      <c r="JWK12" s="88"/>
      <c r="JWL12" s="88"/>
      <c r="JWM12" s="88"/>
      <c r="JWN12" s="88"/>
      <c r="JWO12" s="88"/>
      <c r="JWP12" s="88"/>
      <c r="JWQ12" s="88"/>
      <c r="JWR12" s="88"/>
      <c r="JWS12" s="88"/>
      <c r="JWT12" s="88"/>
      <c r="JWU12" s="88"/>
      <c r="JWV12" s="88"/>
      <c r="JWW12" s="88"/>
      <c r="JWX12" s="88"/>
      <c r="JWY12" s="88"/>
      <c r="JWZ12" s="88"/>
      <c r="JXA12" s="88"/>
      <c r="JXB12" s="88"/>
      <c r="JXC12" s="88"/>
      <c r="JXD12" s="88"/>
      <c r="JXE12" s="88"/>
      <c r="JXF12" s="88"/>
      <c r="JXG12" s="88"/>
      <c r="JXH12" s="88"/>
      <c r="JXI12" s="88"/>
      <c r="JXJ12" s="88"/>
      <c r="JXK12" s="88"/>
      <c r="JXL12" s="88"/>
      <c r="JXM12" s="88"/>
      <c r="JXN12" s="88"/>
      <c r="JXO12" s="88"/>
      <c r="JXP12" s="88"/>
      <c r="JXQ12" s="88"/>
      <c r="JXR12" s="88"/>
      <c r="JXS12" s="88"/>
      <c r="JXT12" s="88"/>
      <c r="JXU12" s="88"/>
      <c r="JXV12" s="88"/>
      <c r="JXW12" s="88"/>
      <c r="JXX12" s="88"/>
      <c r="JXY12" s="88"/>
      <c r="JXZ12" s="88"/>
      <c r="JYA12" s="88"/>
      <c r="JYB12" s="88"/>
      <c r="JYC12" s="88"/>
      <c r="JYD12" s="88"/>
      <c r="JYE12" s="88"/>
      <c r="JYF12" s="88"/>
      <c r="JYG12" s="88"/>
      <c r="JYH12" s="88"/>
      <c r="JYI12" s="88"/>
      <c r="JYJ12" s="88"/>
      <c r="JYK12" s="88"/>
      <c r="JYL12" s="88"/>
      <c r="JYM12" s="88"/>
      <c r="JYN12" s="88"/>
      <c r="JYO12" s="88"/>
      <c r="JYP12" s="88"/>
      <c r="JYQ12" s="88"/>
      <c r="JYR12" s="88"/>
      <c r="JYS12" s="88"/>
      <c r="JYT12" s="88"/>
      <c r="JYU12" s="88"/>
      <c r="JYV12" s="88"/>
      <c r="JYW12" s="88"/>
      <c r="JYX12" s="88"/>
      <c r="JYY12" s="88"/>
      <c r="JYZ12" s="88"/>
      <c r="JZA12" s="88"/>
      <c r="JZB12" s="88"/>
      <c r="JZC12" s="88"/>
      <c r="JZD12" s="88"/>
      <c r="JZE12" s="88"/>
      <c r="JZF12" s="88"/>
      <c r="JZG12" s="88"/>
      <c r="JZH12" s="88"/>
      <c r="JZI12" s="88"/>
      <c r="JZJ12" s="88"/>
      <c r="JZK12" s="88"/>
      <c r="JZL12" s="88"/>
      <c r="JZM12" s="88"/>
      <c r="JZN12" s="88"/>
      <c r="JZO12" s="88"/>
      <c r="JZP12" s="88"/>
      <c r="JZQ12" s="88"/>
      <c r="JZR12" s="88"/>
      <c r="JZS12" s="88"/>
      <c r="JZT12" s="88"/>
      <c r="JZU12" s="88"/>
      <c r="JZV12" s="88"/>
      <c r="JZW12" s="88"/>
      <c r="JZX12" s="88"/>
      <c r="JZY12" s="88"/>
      <c r="JZZ12" s="88"/>
      <c r="KAA12" s="88"/>
      <c r="KAB12" s="88"/>
      <c r="KAC12" s="88"/>
      <c r="KAD12" s="88"/>
      <c r="KAE12" s="88"/>
      <c r="KAF12" s="88"/>
      <c r="KAG12" s="88"/>
      <c r="KAH12" s="88"/>
      <c r="KAI12" s="88"/>
      <c r="KAJ12" s="88"/>
      <c r="KAK12" s="88"/>
      <c r="KAL12" s="88"/>
      <c r="KAM12" s="88"/>
      <c r="KAN12" s="88"/>
      <c r="KAO12" s="88"/>
      <c r="KAP12" s="88"/>
      <c r="KAQ12" s="88"/>
      <c r="KAR12" s="88"/>
      <c r="KAS12" s="88"/>
      <c r="KAT12" s="88"/>
      <c r="KAU12" s="88"/>
      <c r="KAV12" s="88"/>
      <c r="KAW12" s="88"/>
      <c r="KAX12" s="88"/>
      <c r="KAY12" s="88"/>
      <c r="KAZ12" s="88"/>
      <c r="KBA12" s="88"/>
      <c r="KBB12" s="88"/>
      <c r="KBC12" s="88"/>
      <c r="KBD12" s="88"/>
      <c r="KBE12" s="88"/>
      <c r="KBF12" s="88"/>
      <c r="KBG12" s="88"/>
      <c r="KBH12" s="88"/>
      <c r="KBI12" s="88"/>
      <c r="KBJ12" s="88"/>
      <c r="KBK12" s="88"/>
      <c r="KBL12" s="88"/>
      <c r="KBM12" s="88"/>
      <c r="KBN12" s="88"/>
      <c r="KBO12" s="88"/>
      <c r="KBP12" s="88"/>
      <c r="KBQ12" s="88"/>
      <c r="KBR12" s="88"/>
      <c r="KBS12" s="88"/>
      <c r="KBT12" s="88"/>
      <c r="KBU12" s="88"/>
      <c r="KBV12" s="88"/>
      <c r="KBW12" s="88"/>
      <c r="KBX12" s="88"/>
      <c r="KBY12" s="88"/>
      <c r="KBZ12" s="88"/>
      <c r="KCA12" s="88"/>
      <c r="KCB12" s="88"/>
      <c r="KCC12" s="88"/>
      <c r="KCD12" s="88"/>
      <c r="KCE12" s="88"/>
      <c r="KCF12" s="88"/>
      <c r="KCG12" s="88"/>
      <c r="KCH12" s="88"/>
      <c r="KCI12" s="88"/>
      <c r="KCJ12" s="88"/>
      <c r="KCK12" s="88"/>
      <c r="KCL12" s="88"/>
      <c r="KCM12" s="88"/>
      <c r="KCN12" s="88"/>
      <c r="KCO12" s="88"/>
      <c r="KCP12" s="88"/>
      <c r="KCQ12" s="88"/>
      <c r="KCR12" s="88"/>
      <c r="KCS12" s="88"/>
      <c r="KCT12" s="88"/>
      <c r="KCU12" s="88"/>
      <c r="KCV12" s="88"/>
      <c r="KCW12" s="88"/>
      <c r="KCX12" s="88"/>
      <c r="KCY12" s="88"/>
      <c r="KCZ12" s="88"/>
      <c r="KDA12" s="88"/>
      <c r="KDB12" s="88"/>
      <c r="KDC12" s="88"/>
      <c r="KDD12" s="88"/>
      <c r="KDE12" s="88"/>
      <c r="KDF12" s="88"/>
      <c r="KDG12" s="88"/>
      <c r="KDH12" s="88"/>
      <c r="KDI12" s="88"/>
      <c r="KDJ12" s="88"/>
      <c r="KDK12" s="88"/>
      <c r="KDL12" s="88"/>
      <c r="KDM12" s="88"/>
      <c r="KDN12" s="88"/>
      <c r="KDO12" s="88"/>
      <c r="KDP12" s="88"/>
      <c r="KDQ12" s="88"/>
      <c r="KDR12" s="88"/>
      <c r="KDS12" s="88"/>
      <c r="KDT12" s="88"/>
      <c r="KDU12" s="88"/>
      <c r="KDV12" s="88"/>
      <c r="KDW12" s="88"/>
      <c r="KDX12" s="88"/>
      <c r="KDY12" s="88"/>
      <c r="KDZ12" s="88"/>
      <c r="KEA12" s="88"/>
      <c r="KEB12" s="88"/>
      <c r="KEC12" s="88"/>
      <c r="KED12" s="88"/>
      <c r="KEE12" s="88"/>
      <c r="KEF12" s="88"/>
      <c r="KEG12" s="88"/>
      <c r="KEH12" s="88"/>
      <c r="KEI12" s="88"/>
      <c r="KEJ12" s="88"/>
      <c r="KEK12" s="88"/>
      <c r="KEL12" s="88"/>
      <c r="KEM12" s="88"/>
      <c r="KEN12" s="88"/>
      <c r="KEO12" s="88"/>
      <c r="KEP12" s="88"/>
      <c r="KEQ12" s="88"/>
      <c r="KER12" s="88"/>
      <c r="KES12" s="88"/>
      <c r="KET12" s="88"/>
      <c r="KEU12" s="88"/>
      <c r="KEV12" s="88"/>
      <c r="KEW12" s="88"/>
      <c r="KEX12" s="88"/>
      <c r="KEY12" s="88"/>
      <c r="KEZ12" s="88"/>
      <c r="KFA12" s="88"/>
      <c r="KFB12" s="88"/>
      <c r="KFC12" s="88"/>
      <c r="KFD12" s="88"/>
      <c r="KFE12" s="88"/>
      <c r="KFF12" s="88"/>
      <c r="KFG12" s="88"/>
      <c r="KFH12" s="88"/>
      <c r="KFI12" s="88"/>
      <c r="KFJ12" s="88"/>
      <c r="KFK12" s="88"/>
      <c r="KFL12" s="88"/>
      <c r="KFM12" s="88"/>
      <c r="KFN12" s="88"/>
      <c r="KFO12" s="88"/>
      <c r="KFP12" s="88"/>
      <c r="KFQ12" s="88"/>
      <c r="KFR12" s="88"/>
      <c r="KFS12" s="88"/>
      <c r="KFT12" s="88"/>
      <c r="KFU12" s="88"/>
      <c r="KFV12" s="88"/>
      <c r="KFW12" s="88"/>
      <c r="KFX12" s="88"/>
      <c r="KFY12" s="88"/>
      <c r="KFZ12" s="88"/>
      <c r="KGA12" s="88"/>
      <c r="KGB12" s="88"/>
      <c r="KGC12" s="88"/>
      <c r="KGD12" s="88"/>
      <c r="KGE12" s="88"/>
      <c r="KGF12" s="88"/>
      <c r="KGG12" s="88"/>
      <c r="KGH12" s="88"/>
      <c r="KGI12" s="88"/>
      <c r="KGJ12" s="88"/>
      <c r="KGK12" s="88"/>
      <c r="KGL12" s="88"/>
      <c r="KGM12" s="88"/>
      <c r="KGN12" s="88"/>
      <c r="KGO12" s="88"/>
      <c r="KGP12" s="88"/>
      <c r="KGQ12" s="88"/>
      <c r="KGR12" s="88"/>
      <c r="KGS12" s="88"/>
      <c r="KGT12" s="88"/>
      <c r="KGU12" s="88"/>
      <c r="KGV12" s="88"/>
      <c r="KGW12" s="88"/>
      <c r="KGX12" s="88"/>
      <c r="KGY12" s="88"/>
      <c r="KGZ12" s="88"/>
      <c r="KHA12" s="88"/>
      <c r="KHB12" s="88"/>
      <c r="KHC12" s="88"/>
      <c r="KHD12" s="88"/>
      <c r="KHE12" s="88"/>
      <c r="KHF12" s="88"/>
      <c r="KHG12" s="88"/>
      <c r="KHH12" s="88"/>
      <c r="KHI12" s="88"/>
      <c r="KHJ12" s="88"/>
      <c r="KHK12" s="88"/>
      <c r="KHL12" s="88"/>
      <c r="KHM12" s="88"/>
      <c r="KHN12" s="88"/>
      <c r="KHO12" s="88"/>
      <c r="KHP12" s="88"/>
      <c r="KHQ12" s="88"/>
      <c r="KHR12" s="88"/>
      <c r="KHS12" s="88"/>
      <c r="KHT12" s="88"/>
      <c r="KHU12" s="88"/>
      <c r="KHV12" s="88"/>
      <c r="KHW12" s="88"/>
      <c r="KHX12" s="88"/>
      <c r="KHY12" s="88"/>
      <c r="KHZ12" s="88"/>
      <c r="KIA12" s="88"/>
      <c r="KIB12" s="88"/>
      <c r="KIC12" s="88"/>
      <c r="KID12" s="88"/>
      <c r="KIE12" s="88"/>
      <c r="KIF12" s="88"/>
      <c r="KIG12" s="88"/>
      <c r="KIH12" s="88"/>
      <c r="KII12" s="88"/>
      <c r="KIJ12" s="88"/>
      <c r="KIK12" s="88"/>
      <c r="KIL12" s="88"/>
      <c r="KIM12" s="88"/>
      <c r="KIN12" s="88"/>
      <c r="KIO12" s="88"/>
      <c r="KIP12" s="88"/>
      <c r="KIQ12" s="88"/>
      <c r="KIR12" s="88"/>
      <c r="KIS12" s="88"/>
      <c r="KIT12" s="88"/>
      <c r="KIU12" s="88"/>
      <c r="KIV12" s="88"/>
      <c r="KIW12" s="88"/>
      <c r="KIX12" s="88"/>
      <c r="KIY12" s="88"/>
      <c r="KIZ12" s="88"/>
      <c r="KJA12" s="88"/>
      <c r="KJB12" s="88"/>
      <c r="KJC12" s="88"/>
      <c r="KJD12" s="88"/>
      <c r="KJE12" s="88"/>
      <c r="KJF12" s="88"/>
      <c r="KJG12" s="88"/>
      <c r="KJH12" s="88"/>
      <c r="KJI12" s="88"/>
      <c r="KJJ12" s="88"/>
      <c r="KJK12" s="88"/>
      <c r="KJL12" s="88"/>
      <c r="KJM12" s="88"/>
      <c r="KJN12" s="88"/>
      <c r="KJO12" s="88"/>
      <c r="KJP12" s="88"/>
      <c r="KJQ12" s="88"/>
      <c r="KJR12" s="88"/>
      <c r="KJS12" s="88"/>
      <c r="KJT12" s="88"/>
      <c r="KJU12" s="88"/>
      <c r="KJV12" s="88"/>
      <c r="KJW12" s="88"/>
      <c r="KJX12" s="88"/>
      <c r="KJY12" s="88"/>
      <c r="KJZ12" s="88"/>
      <c r="KKA12" s="88"/>
      <c r="KKB12" s="88"/>
      <c r="KKC12" s="88"/>
      <c r="KKD12" s="88"/>
      <c r="KKE12" s="88"/>
      <c r="KKF12" s="88"/>
      <c r="KKG12" s="88"/>
      <c r="KKH12" s="88"/>
      <c r="KKI12" s="88"/>
      <c r="KKJ12" s="88"/>
      <c r="KKK12" s="88"/>
      <c r="KKL12" s="88"/>
      <c r="KKM12" s="88"/>
      <c r="KKN12" s="88"/>
      <c r="KKO12" s="88"/>
      <c r="KKP12" s="88"/>
      <c r="KKQ12" s="88"/>
      <c r="KKR12" s="88"/>
      <c r="KKS12" s="88"/>
      <c r="KKT12" s="88"/>
      <c r="KKU12" s="88"/>
      <c r="KKV12" s="88"/>
      <c r="KKW12" s="88"/>
      <c r="KKX12" s="88"/>
      <c r="KKY12" s="88"/>
      <c r="KKZ12" s="88"/>
      <c r="KLA12" s="88"/>
      <c r="KLB12" s="88"/>
      <c r="KLC12" s="88"/>
      <c r="KLD12" s="88"/>
      <c r="KLE12" s="88"/>
      <c r="KLF12" s="88"/>
      <c r="KLG12" s="88"/>
      <c r="KLH12" s="88"/>
      <c r="KLI12" s="88"/>
      <c r="KLJ12" s="88"/>
      <c r="KLK12" s="88"/>
      <c r="KLL12" s="88"/>
      <c r="KLM12" s="88"/>
      <c r="KLN12" s="88"/>
      <c r="KLO12" s="88"/>
      <c r="KLP12" s="88"/>
      <c r="KLQ12" s="88"/>
      <c r="KLR12" s="88"/>
      <c r="KLS12" s="88"/>
      <c r="KLT12" s="88"/>
      <c r="KLU12" s="88"/>
      <c r="KLV12" s="88"/>
      <c r="KLW12" s="88"/>
      <c r="KLX12" s="88"/>
      <c r="KLY12" s="88"/>
      <c r="KLZ12" s="88"/>
      <c r="KMA12" s="88"/>
      <c r="KMB12" s="88"/>
      <c r="KMC12" s="88"/>
      <c r="KMD12" s="88"/>
      <c r="KME12" s="88"/>
      <c r="KMF12" s="88"/>
      <c r="KMG12" s="88"/>
      <c r="KMH12" s="88"/>
      <c r="KMI12" s="88"/>
      <c r="KMJ12" s="88"/>
      <c r="KMK12" s="88"/>
      <c r="KML12" s="88"/>
      <c r="KMM12" s="88"/>
      <c r="KMN12" s="88"/>
      <c r="KMO12" s="88"/>
      <c r="KMP12" s="88"/>
      <c r="KMQ12" s="88"/>
      <c r="KMR12" s="88"/>
      <c r="KMS12" s="88"/>
      <c r="KMT12" s="88"/>
      <c r="KMU12" s="88"/>
      <c r="KMV12" s="88"/>
      <c r="KMW12" s="88"/>
      <c r="KMX12" s="88"/>
      <c r="KMY12" s="88"/>
      <c r="KMZ12" s="88"/>
      <c r="KNA12" s="88"/>
      <c r="KNB12" s="88"/>
      <c r="KNC12" s="88"/>
      <c r="KND12" s="88"/>
      <c r="KNE12" s="88"/>
      <c r="KNF12" s="88"/>
      <c r="KNG12" s="88"/>
      <c r="KNH12" s="88"/>
      <c r="KNI12" s="88"/>
      <c r="KNJ12" s="88"/>
      <c r="KNK12" s="88"/>
      <c r="KNL12" s="88"/>
      <c r="KNM12" s="88"/>
      <c r="KNN12" s="88"/>
      <c r="KNO12" s="88"/>
      <c r="KNP12" s="88"/>
      <c r="KNQ12" s="88"/>
      <c r="KNR12" s="88"/>
      <c r="KNS12" s="88"/>
      <c r="KNT12" s="88"/>
      <c r="KNU12" s="88"/>
      <c r="KNV12" s="88"/>
      <c r="KNW12" s="88"/>
      <c r="KNX12" s="88"/>
      <c r="KNY12" s="88"/>
      <c r="KNZ12" s="88"/>
      <c r="KOA12" s="88"/>
      <c r="KOB12" s="88"/>
      <c r="KOC12" s="88"/>
      <c r="KOD12" s="88"/>
      <c r="KOE12" s="88"/>
      <c r="KOF12" s="88"/>
      <c r="KOG12" s="88"/>
      <c r="KOH12" s="88"/>
      <c r="KOI12" s="88"/>
      <c r="KOJ12" s="88"/>
      <c r="KOK12" s="88"/>
      <c r="KOL12" s="88"/>
      <c r="KOM12" s="88"/>
      <c r="KON12" s="88"/>
      <c r="KOO12" s="88"/>
      <c r="KOP12" s="88"/>
      <c r="KOQ12" s="88"/>
      <c r="KOR12" s="88"/>
      <c r="KOS12" s="88"/>
      <c r="KOT12" s="88"/>
      <c r="KOU12" s="88"/>
      <c r="KOV12" s="88"/>
      <c r="KOW12" s="88"/>
      <c r="KOX12" s="88"/>
      <c r="KOY12" s="88"/>
      <c r="KOZ12" s="88"/>
      <c r="KPA12" s="88"/>
      <c r="KPB12" s="88"/>
      <c r="KPC12" s="88"/>
      <c r="KPD12" s="88"/>
      <c r="KPE12" s="88"/>
      <c r="KPF12" s="88"/>
      <c r="KPG12" s="88"/>
      <c r="KPH12" s="88"/>
      <c r="KPI12" s="88"/>
      <c r="KPJ12" s="88"/>
      <c r="KPK12" s="88"/>
      <c r="KPL12" s="88"/>
      <c r="KPM12" s="88"/>
      <c r="KPN12" s="88"/>
      <c r="KPO12" s="88"/>
      <c r="KPP12" s="88"/>
      <c r="KPQ12" s="88"/>
      <c r="KPR12" s="88"/>
      <c r="KPS12" s="88"/>
      <c r="KPT12" s="88"/>
      <c r="KPU12" s="88"/>
      <c r="KPV12" s="88"/>
      <c r="KPW12" s="88"/>
      <c r="KPX12" s="88"/>
      <c r="KPY12" s="88"/>
      <c r="KPZ12" s="88"/>
      <c r="KQA12" s="88"/>
      <c r="KQB12" s="88"/>
      <c r="KQC12" s="88"/>
      <c r="KQD12" s="88"/>
      <c r="KQE12" s="88"/>
      <c r="KQF12" s="88"/>
      <c r="KQG12" s="88"/>
      <c r="KQH12" s="88"/>
      <c r="KQI12" s="88"/>
      <c r="KQJ12" s="88"/>
      <c r="KQK12" s="88"/>
      <c r="KQL12" s="88"/>
      <c r="KQM12" s="88"/>
      <c r="KQN12" s="88"/>
      <c r="KQO12" s="88"/>
      <c r="KQP12" s="88"/>
      <c r="KQQ12" s="88"/>
      <c r="KQR12" s="88"/>
      <c r="KQS12" s="88"/>
      <c r="KQT12" s="88"/>
      <c r="KQU12" s="88"/>
      <c r="KQV12" s="88"/>
      <c r="KQW12" s="88"/>
      <c r="KQX12" s="88"/>
      <c r="KQY12" s="88"/>
      <c r="KQZ12" s="88"/>
      <c r="KRA12" s="88"/>
      <c r="KRB12" s="88"/>
      <c r="KRC12" s="88"/>
      <c r="KRD12" s="88"/>
      <c r="KRE12" s="88"/>
      <c r="KRF12" s="88"/>
      <c r="KRG12" s="88"/>
      <c r="KRH12" s="88"/>
      <c r="KRI12" s="88"/>
      <c r="KRJ12" s="88"/>
      <c r="KRK12" s="88"/>
      <c r="KRL12" s="88"/>
      <c r="KRM12" s="88"/>
      <c r="KRN12" s="88"/>
      <c r="KRO12" s="88"/>
      <c r="KRP12" s="88"/>
      <c r="KRQ12" s="88"/>
      <c r="KRR12" s="88"/>
      <c r="KRS12" s="88"/>
      <c r="KRT12" s="88"/>
      <c r="KRU12" s="88"/>
      <c r="KRV12" s="88"/>
      <c r="KRW12" s="88"/>
      <c r="KRX12" s="88"/>
      <c r="KRY12" s="88"/>
      <c r="KRZ12" s="88"/>
      <c r="KSA12" s="88"/>
      <c r="KSB12" s="88"/>
      <c r="KSC12" s="88"/>
      <c r="KSD12" s="88"/>
      <c r="KSE12" s="88"/>
      <c r="KSF12" s="88"/>
      <c r="KSG12" s="88"/>
      <c r="KSH12" s="88"/>
      <c r="KSI12" s="88"/>
      <c r="KSJ12" s="88"/>
      <c r="KSK12" s="88"/>
      <c r="KSL12" s="88"/>
      <c r="KSM12" s="88"/>
      <c r="KSN12" s="88"/>
      <c r="KSO12" s="88"/>
      <c r="KSP12" s="88"/>
      <c r="KSQ12" s="88"/>
      <c r="KSR12" s="88"/>
      <c r="KSS12" s="88"/>
      <c r="KST12" s="88"/>
      <c r="KSU12" s="88"/>
      <c r="KSV12" s="88"/>
      <c r="KSW12" s="88"/>
      <c r="KSX12" s="88"/>
      <c r="KSY12" s="88"/>
      <c r="KSZ12" s="88"/>
      <c r="KTA12" s="88"/>
      <c r="KTB12" s="88"/>
      <c r="KTC12" s="88"/>
      <c r="KTD12" s="88"/>
      <c r="KTE12" s="88"/>
      <c r="KTF12" s="88"/>
      <c r="KTG12" s="88"/>
      <c r="KTH12" s="88"/>
      <c r="KTI12" s="88"/>
      <c r="KTJ12" s="88"/>
      <c r="KTK12" s="88"/>
      <c r="KTL12" s="88"/>
      <c r="KTM12" s="88"/>
      <c r="KTN12" s="88"/>
      <c r="KTO12" s="88"/>
      <c r="KTP12" s="88"/>
      <c r="KTQ12" s="88"/>
      <c r="KTR12" s="88"/>
      <c r="KTS12" s="88"/>
      <c r="KTT12" s="88"/>
      <c r="KTU12" s="88"/>
      <c r="KTV12" s="88"/>
      <c r="KTW12" s="88"/>
      <c r="KTX12" s="88"/>
      <c r="KTY12" s="88"/>
      <c r="KTZ12" s="88"/>
      <c r="KUA12" s="88"/>
      <c r="KUB12" s="88"/>
      <c r="KUC12" s="88"/>
      <c r="KUD12" s="88"/>
      <c r="KUE12" s="88"/>
      <c r="KUF12" s="88"/>
      <c r="KUG12" s="88"/>
      <c r="KUH12" s="88"/>
      <c r="KUI12" s="88"/>
      <c r="KUJ12" s="88"/>
      <c r="KUK12" s="88"/>
      <c r="KUL12" s="88"/>
      <c r="KUM12" s="88"/>
      <c r="KUN12" s="88"/>
      <c r="KUO12" s="88"/>
      <c r="KUP12" s="88"/>
      <c r="KUQ12" s="88"/>
      <c r="KUR12" s="88"/>
      <c r="KUS12" s="88"/>
      <c r="KUT12" s="88"/>
      <c r="KUU12" s="88"/>
      <c r="KUV12" s="88"/>
      <c r="KUW12" s="88"/>
      <c r="KUX12" s="88"/>
      <c r="KUY12" s="88"/>
      <c r="KUZ12" s="88"/>
      <c r="KVA12" s="88"/>
      <c r="KVB12" s="88"/>
      <c r="KVC12" s="88"/>
      <c r="KVD12" s="88"/>
      <c r="KVE12" s="88"/>
      <c r="KVF12" s="88"/>
      <c r="KVG12" s="88"/>
      <c r="KVH12" s="88"/>
      <c r="KVI12" s="88"/>
      <c r="KVJ12" s="88"/>
      <c r="KVK12" s="88"/>
      <c r="KVL12" s="88"/>
      <c r="KVM12" s="88"/>
      <c r="KVN12" s="88"/>
      <c r="KVO12" s="88"/>
      <c r="KVP12" s="88"/>
      <c r="KVQ12" s="88"/>
      <c r="KVR12" s="88"/>
      <c r="KVS12" s="88"/>
      <c r="KVT12" s="88"/>
      <c r="KVU12" s="88"/>
      <c r="KVV12" s="88"/>
      <c r="KVW12" s="88"/>
      <c r="KVX12" s="88"/>
      <c r="KVY12" s="88"/>
      <c r="KVZ12" s="88"/>
      <c r="KWA12" s="88"/>
      <c r="KWB12" s="88"/>
      <c r="KWC12" s="88"/>
      <c r="KWD12" s="88"/>
      <c r="KWE12" s="88"/>
      <c r="KWF12" s="88"/>
      <c r="KWG12" s="88"/>
      <c r="KWH12" s="88"/>
      <c r="KWI12" s="88"/>
      <c r="KWJ12" s="88"/>
      <c r="KWK12" s="88"/>
      <c r="KWL12" s="88"/>
      <c r="KWM12" s="88"/>
      <c r="KWN12" s="88"/>
      <c r="KWO12" s="88"/>
      <c r="KWP12" s="88"/>
      <c r="KWQ12" s="88"/>
      <c r="KWR12" s="88"/>
      <c r="KWS12" s="88"/>
      <c r="KWT12" s="88"/>
      <c r="KWU12" s="88"/>
      <c r="KWV12" s="88"/>
      <c r="KWW12" s="88"/>
      <c r="KWX12" s="88"/>
      <c r="KWY12" s="88"/>
      <c r="KWZ12" s="88"/>
      <c r="KXA12" s="88"/>
      <c r="KXB12" s="88"/>
      <c r="KXC12" s="88"/>
      <c r="KXD12" s="88"/>
      <c r="KXE12" s="88"/>
      <c r="KXF12" s="88"/>
      <c r="KXG12" s="88"/>
      <c r="KXH12" s="88"/>
      <c r="KXI12" s="88"/>
      <c r="KXJ12" s="88"/>
      <c r="KXK12" s="88"/>
      <c r="KXL12" s="88"/>
      <c r="KXM12" s="88"/>
      <c r="KXN12" s="88"/>
      <c r="KXO12" s="88"/>
      <c r="KXP12" s="88"/>
      <c r="KXQ12" s="88"/>
      <c r="KXR12" s="88"/>
      <c r="KXS12" s="88"/>
      <c r="KXT12" s="88"/>
      <c r="KXU12" s="88"/>
      <c r="KXV12" s="88"/>
      <c r="KXW12" s="88"/>
      <c r="KXX12" s="88"/>
      <c r="KXY12" s="88"/>
      <c r="KXZ12" s="88"/>
      <c r="KYA12" s="88"/>
      <c r="KYB12" s="88"/>
      <c r="KYC12" s="88"/>
      <c r="KYD12" s="88"/>
      <c r="KYE12" s="88"/>
      <c r="KYF12" s="88"/>
      <c r="KYG12" s="88"/>
      <c r="KYH12" s="88"/>
      <c r="KYI12" s="88"/>
      <c r="KYJ12" s="88"/>
      <c r="KYK12" s="88"/>
      <c r="KYL12" s="88"/>
      <c r="KYM12" s="88"/>
      <c r="KYN12" s="88"/>
      <c r="KYO12" s="88"/>
      <c r="KYP12" s="88"/>
      <c r="KYQ12" s="88"/>
      <c r="KYR12" s="88"/>
      <c r="KYS12" s="88"/>
      <c r="KYT12" s="88"/>
      <c r="KYU12" s="88"/>
      <c r="KYV12" s="88"/>
      <c r="KYW12" s="88"/>
      <c r="KYX12" s="88"/>
      <c r="KYY12" s="88"/>
      <c r="KYZ12" s="88"/>
      <c r="KZA12" s="88"/>
      <c r="KZB12" s="88"/>
      <c r="KZC12" s="88"/>
      <c r="KZD12" s="88"/>
      <c r="KZE12" s="88"/>
      <c r="KZF12" s="88"/>
      <c r="KZG12" s="88"/>
      <c r="KZH12" s="88"/>
      <c r="KZI12" s="88"/>
      <c r="KZJ12" s="88"/>
      <c r="KZK12" s="88"/>
      <c r="KZL12" s="88"/>
      <c r="KZM12" s="88"/>
      <c r="KZN12" s="88"/>
      <c r="KZO12" s="88"/>
      <c r="KZP12" s="88"/>
      <c r="KZQ12" s="88"/>
      <c r="KZR12" s="88"/>
      <c r="KZS12" s="88"/>
      <c r="KZT12" s="88"/>
      <c r="KZU12" s="88"/>
      <c r="KZV12" s="88"/>
      <c r="KZW12" s="88"/>
      <c r="KZX12" s="88"/>
      <c r="KZY12" s="88"/>
      <c r="KZZ12" s="88"/>
      <c r="LAA12" s="88"/>
      <c r="LAB12" s="88"/>
      <c r="LAC12" s="88"/>
      <c r="LAD12" s="88"/>
      <c r="LAE12" s="88"/>
      <c r="LAF12" s="88"/>
      <c r="LAG12" s="88"/>
      <c r="LAH12" s="88"/>
      <c r="LAI12" s="88"/>
      <c r="LAJ12" s="88"/>
      <c r="LAK12" s="88"/>
      <c r="LAL12" s="88"/>
      <c r="LAM12" s="88"/>
      <c r="LAN12" s="88"/>
      <c r="LAO12" s="88"/>
      <c r="LAP12" s="88"/>
      <c r="LAQ12" s="88"/>
      <c r="LAR12" s="88"/>
      <c r="LAS12" s="88"/>
      <c r="LAT12" s="88"/>
      <c r="LAU12" s="88"/>
      <c r="LAV12" s="88"/>
      <c r="LAW12" s="88"/>
      <c r="LAX12" s="88"/>
      <c r="LAY12" s="88"/>
      <c r="LAZ12" s="88"/>
      <c r="LBA12" s="88"/>
      <c r="LBB12" s="88"/>
      <c r="LBC12" s="88"/>
      <c r="LBD12" s="88"/>
      <c r="LBE12" s="88"/>
      <c r="LBF12" s="88"/>
      <c r="LBG12" s="88"/>
      <c r="LBH12" s="88"/>
      <c r="LBI12" s="88"/>
      <c r="LBJ12" s="88"/>
      <c r="LBK12" s="88"/>
      <c r="LBL12" s="88"/>
      <c r="LBM12" s="88"/>
      <c r="LBN12" s="88"/>
      <c r="LBO12" s="88"/>
      <c r="LBP12" s="88"/>
      <c r="LBQ12" s="88"/>
      <c r="LBR12" s="88"/>
      <c r="LBS12" s="88"/>
      <c r="LBT12" s="88"/>
      <c r="LBU12" s="88"/>
      <c r="LBV12" s="88"/>
      <c r="LBW12" s="88"/>
      <c r="LBX12" s="88"/>
      <c r="LBY12" s="88"/>
      <c r="LBZ12" s="88"/>
      <c r="LCA12" s="88"/>
      <c r="LCB12" s="88"/>
      <c r="LCC12" s="88"/>
      <c r="LCD12" s="88"/>
      <c r="LCE12" s="88"/>
      <c r="LCF12" s="88"/>
      <c r="LCG12" s="88"/>
      <c r="LCH12" s="88"/>
      <c r="LCI12" s="88"/>
      <c r="LCJ12" s="88"/>
      <c r="LCK12" s="88"/>
      <c r="LCL12" s="88"/>
      <c r="LCM12" s="88"/>
      <c r="LCN12" s="88"/>
      <c r="LCO12" s="88"/>
      <c r="LCP12" s="88"/>
      <c r="LCQ12" s="88"/>
      <c r="LCR12" s="88"/>
      <c r="LCS12" s="88"/>
      <c r="LCT12" s="88"/>
      <c r="LCU12" s="88"/>
      <c r="LCV12" s="88"/>
      <c r="LCW12" s="88"/>
      <c r="LCX12" s="88"/>
      <c r="LCY12" s="88"/>
      <c r="LCZ12" s="88"/>
      <c r="LDA12" s="88"/>
      <c r="LDB12" s="88"/>
      <c r="LDC12" s="88"/>
      <c r="LDD12" s="88"/>
      <c r="LDE12" s="88"/>
      <c r="LDF12" s="88"/>
      <c r="LDG12" s="88"/>
      <c r="LDH12" s="88"/>
      <c r="LDI12" s="88"/>
      <c r="LDJ12" s="88"/>
      <c r="LDK12" s="88"/>
      <c r="LDL12" s="88"/>
      <c r="LDM12" s="88"/>
      <c r="LDN12" s="88"/>
      <c r="LDO12" s="88"/>
      <c r="LDP12" s="88"/>
      <c r="LDQ12" s="88"/>
      <c r="LDR12" s="88"/>
      <c r="LDS12" s="88"/>
      <c r="LDT12" s="88"/>
      <c r="LDU12" s="88"/>
      <c r="LDV12" s="88"/>
      <c r="LDW12" s="88"/>
      <c r="LDX12" s="88"/>
      <c r="LDY12" s="88"/>
      <c r="LDZ12" s="88"/>
      <c r="LEA12" s="88"/>
      <c r="LEB12" s="88"/>
      <c r="LEC12" s="88"/>
      <c r="LED12" s="88"/>
      <c r="LEE12" s="88"/>
      <c r="LEF12" s="88"/>
      <c r="LEG12" s="88"/>
      <c r="LEH12" s="88"/>
      <c r="LEI12" s="88"/>
      <c r="LEJ12" s="88"/>
      <c r="LEK12" s="88"/>
      <c r="LEL12" s="88"/>
      <c r="LEM12" s="88"/>
      <c r="LEN12" s="88"/>
      <c r="LEO12" s="88"/>
      <c r="LEP12" s="88"/>
      <c r="LEQ12" s="88"/>
      <c r="LER12" s="88"/>
      <c r="LES12" s="88"/>
      <c r="LET12" s="88"/>
      <c r="LEU12" s="88"/>
      <c r="LEV12" s="88"/>
      <c r="LEW12" s="88"/>
      <c r="LEX12" s="88"/>
      <c r="LEY12" s="88"/>
      <c r="LEZ12" s="88"/>
      <c r="LFA12" s="88"/>
      <c r="LFB12" s="88"/>
      <c r="LFC12" s="88"/>
      <c r="LFD12" s="88"/>
      <c r="LFE12" s="88"/>
      <c r="LFF12" s="88"/>
      <c r="LFG12" s="88"/>
      <c r="LFH12" s="88"/>
      <c r="LFI12" s="88"/>
      <c r="LFJ12" s="88"/>
      <c r="LFK12" s="88"/>
      <c r="LFL12" s="88"/>
      <c r="LFM12" s="88"/>
      <c r="LFN12" s="88"/>
      <c r="LFO12" s="88"/>
      <c r="LFP12" s="88"/>
      <c r="LFQ12" s="88"/>
      <c r="LFR12" s="88"/>
      <c r="LFS12" s="88"/>
      <c r="LFT12" s="88"/>
      <c r="LFU12" s="88"/>
      <c r="LFV12" s="88"/>
      <c r="LFW12" s="88"/>
      <c r="LFX12" s="88"/>
      <c r="LFY12" s="88"/>
      <c r="LFZ12" s="88"/>
      <c r="LGA12" s="88"/>
      <c r="LGB12" s="88"/>
      <c r="LGC12" s="88"/>
      <c r="LGD12" s="88"/>
      <c r="LGE12" s="88"/>
      <c r="LGF12" s="88"/>
      <c r="LGG12" s="88"/>
      <c r="LGH12" s="88"/>
      <c r="LGI12" s="88"/>
      <c r="LGJ12" s="88"/>
      <c r="LGK12" s="88"/>
      <c r="LGL12" s="88"/>
      <c r="LGM12" s="88"/>
      <c r="LGN12" s="88"/>
      <c r="LGO12" s="88"/>
      <c r="LGP12" s="88"/>
      <c r="LGQ12" s="88"/>
      <c r="LGR12" s="88"/>
      <c r="LGS12" s="88"/>
      <c r="LGT12" s="88"/>
      <c r="LGU12" s="88"/>
      <c r="LGV12" s="88"/>
      <c r="LGW12" s="88"/>
      <c r="LGX12" s="88"/>
      <c r="LGY12" s="88"/>
      <c r="LGZ12" s="88"/>
      <c r="LHA12" s="88"/>
      <c r="LHB12" s="88"/>
      <c r="LHC12" s="88"/>
      <c r="LHD12" s="88"/>
      <c r="LHE12" s="88"/>
      <c r="LHF12" s="88"/>
      <c r="LHG12" s="88"/>
      <c r="LHH12" s="88"/>
      <c r="LHI12" s="88"/>
      <c r="LHJ12" s="88"/>
      <c r="LHK12" s="88"/>
      <c r="LHL12" s="88"/>
      <c r="LHM12" s="88"/>
      <c r="LHN12" s="88"/>
      <c r="LHO12" s="88"/>
      <c r="LHP12" s="88"/>
      <c r="LHQ12" s="88"/>
      <c r="LHR12" s="88"/>
      <c r="LHS12" s="88"/>
      <c r="LHT12" s="88"/>
      <c r="LHU12" s="88"/>
      <c r="LHV12" s="88"/>
      <c r="LHW12" s="88"/>
      <c r="LHX12" s="88"/>
      <c r="LHY12" s="88"/>
      <c r="LHZ12" s="88"/>
      <c r="LIA12" s="88"/>
      <c r="LIB12" s="88"/>
      <c r="LIC12" s="88"/>
      <c r="LID12" s="88"/>
      <c r="LIE12" s="88"/>
      <c r="LIF12" s="88"/>
      <c r="LIG12" s="88"/>
      <c r="LIH12" s="88"/>
      <c r="LII12" s="88"/>
      <c r="LIJ12" s="88"/>
      <c r="LIK12" s="88"/>
      <c r="LIL12" s="88"/>
      <c r="LIM12" s="88"/>
      <c r="LIN12" s="88"/>
      <c r="LIO12" s="88"/>
      <c r="LIP12" s="88"/>
      <c r="LIQ12" s="88"/>
      <c r="LIR12" s="88"/>
      <c r="LIS12" s="88"/>
      <c r="LIT12" s="88"/>
      <c r="LIU12" s="88"/>
      <c r="LIV12" s="88"/>
      <c r="LIW12" s="88"/>
      <c r="LIX12" s="88"/>
      <c r="LIY12" s="88"/>
      <c r="LIZ12" s="88"/>
      <c r="LJA12" s="88"/>
      <c r="LJB12" s="88"/>
      <c r="LJC12" s="88"/>
      <c r="LJD12" s="88"/>
      <c r="LJE12" s="88"/>
      <c r="LJF12" s="88"/>
      <c r="LJG12" s="88"/>
      <c r="LJH12" s="88"/>
      <c r="LJI12" s="88"/>
      <c r="LJJ12" s="88"/>
      <c r="LJK12" s="88"/>
      <c r="LJL12" s="88"/>
      <c r="LJM12" s="88"/>
      <c r="LJN12" s="88"/>
      <c r="LJO12" s="88"/>
      <c r="LJP12" s="88"/>
      <c r="LJQ12" s="88"/>
      <c r="LJR12" s="88"/>
      <c r="LJS12" s="88"/>
      <c r="LJT12" s="88"/>
      <c r="LJU12" s="88"/>
      <c r="LJV12" s="88"/>
      <c r="LJW12" s="88"/>
      <c r="LJX12" s="88"/>
      <c r="LJY12" s="88"/>
      <c r="LJZ12" s="88"/>
      <c r="LKA12" s="88"/>
      <c r="LKB12" s="88"/>
      <c r="LKC12" s="88"/>
      <c r="LKD12" s="88"/>
      <c r="LKE12" s="88"/>
      <c r="LKF12" s="88"/>
      <c r="LKG12" s="88"/>
      <c r="LKH12" s="88"/>
      <c r="LKI12" s="88"/>
      <c r="LKJ12" s="88"/>
      <c r="LKK12" s="88"/>
      <c r="LKL12" s="88"/>
      <c r="LKM12" s="88"/>
      <c r="LKN12" s="88"/>
      <c r="LKO12" s="88"/>
      <c r="LKP12" s="88"/>
      <c r="LKQ12" s="88"/>
      <c r="LKR12" s="88"/>
      <c r="LKS12" s="88"/>
      <c r="LKT12" s="88"/>
      <c r="LKU12" s="88"/>
      <c r="LKV12" s="88"/>
      <c r="LKW12" s="88"/>
      <c r="LKX12" s="88"/>
      <c r="LKY12" s="88"/>
      <c r="LKZ12" s="88"/>
      <c r="LLA12" s="88"/>
      <c r="LLB12" s="88"/>
      <c r="LLC12" s="88"/>
      <c r="LLD12" s="88"/>
      <c r="LLE12" s="88"/>
      <c r="LLF12" s="88"/>
      <c r="LLG12" s="88"/>
      <c r="LLH12" s="88"/>
      <c r="LLI12" s="88"/>
      <c r="LLJ12" s="88"/>
      <c r="LLK12" s="88"/>
      <c r="LLL12" s="88"/>
      <c r="LLM12" s="88"/>
      <c r="LLN12" s="88"/>
      <c r="LLO12" s="88"/>
      <c r="LLP12" s="88"/>
      <c r="LLQ12" s="88"/>
      <c r="LLR12" s="88"/>
      <c r="LLS12" s="88"/>
      <c r="LLT12" s="88"/>
      <c r="LLU12" s="88"/>
      <c r="LLV12" s="88"/>
      <c r="LLW12" s="88"/>
      <c r="LLX12" s="88"/>
      <c r="LLY12" s="88"/>
      <c r="LLZ12" s="88"/>
      <c r="LMA12" s="88"/>
      <c r="LMB12" s="88"/>
      <c r="LMC12" s="88"/>
      <c r="LMD12" s="88"/>
      <c r="LME12" s="88"/>
      <c r="LMF12" s="88"/>
      <c r="LMG12" s="88"/>
      <c r="LMH12" s="88"/>
      <c r="LMI12" s="88"/>
      <c r="LMJ12" s="88"/>
      <c r="LMK12" s="88"/>
      <c r="LML12" s="88"/>
      <c r="LMM12" s="88"/>
      <c r="LMN12" s="88"/>
      <c r="LMO12" s="88"/>
      <c r="LMP12" s="88"/>
      <c r="LMQ12" s="88"/>
      <c r="LMR12" s="88"/>
      <c r="LMS12" s="88"/>
      <c r="LMT12" s="88"/>
      <c r="LMU12" s="88"/>
      <c r="LMV12" s="88"/>
      <c r="LMW12" s="88"/>
      <c r="LMX12" s="88"/>
      <c r="LMY12" s="88"/>
      <c r="LMZ12" s="88"/>
      <c r="LNA12" s="88"/>
      <c r="LNB12" s="88"/>
      <c r="LNC12" s="88"/>
      <c r="LND12" s="88"/>
      <c r="LNE12" s="88"/>
      <c r="LNF12" s="88"/>
      <c r="LNG12" s="88"/>
      <c r="LNH12" s="88"/>
      <c r="LNI12" s="88"/>
      <c r="LNJ12" s="88"/>
      <c r="LNK12" s="88"/>
      <c r="LNL12" s="88"/>
      <c r="LNM12" s="88"/>
      <c r="LNN12" s="88"/>
      <c r="LNO12" s="88"/>
      <c r="LNP12" s="88"/>
      <c r="LNQ12" s="88"/>
      <c r="LNR12" s="88"/>
      <c r="LNS12" s="88"/>
      <c r="LNT12" s="88"/>
      <c r="LNU12" s="88"/>
      <c r="LNV12" s="88"/>
      <c r="LNW12" s="88"/>
      <c r="LNX12" s="88"/>
      <c r="LNY12" s="88"/>
      <c r="LNZ12" s="88"/>
      <c r="LOA12" s="88"/>
      <c r="LOB12" s="88"/>
      <c r="LOC12" s="88"/>
      <c r="LOD12" s="88"/>
      <c r="LOE12" s="88"/>
      <c r="LOF12" s="88"/>
      <c r="LOG12" s="88"/>
      <c r="LOH12" s="88"/>
      <c r="LOI12" s="88"/>
      <c r="LOJ12" s="88"/>
      <c r="LOK12" s="88"/>
      <c r="LOL12" s="88"/>
      <c r="LOM12" s="88"/>
      <c r="LON12" s="88"/>
      <c r="LOO12" s="88"/>
      <c r="LOP12" s="88"/>
      <c r="LOQ12" s="88"/>
      <c r="LOR12" s="88"/>
      <c r="LOS12" s="88"/>
      <c r="LOT12" s="88"/>
      <c r="LOU12" s="88"/>
      <c r="LOV12" s="88"/>
      <c r="LOW12" s="88"/>
      <c r="LOX12" s="88"/>
      <c r="LOY12" s="88"/>
      <c r="LOZ12" s="88"/>
      <c r="LPA12" s="88"/>
      <c r="LPB12" s="88"/>
      <c r="LPC12" s="88"/>
      <c r="LPD12" s="88"/>
      <c r="LPE12" s="88"/>
      <c r="LPF12" s="88"/>
      <c r="LPG12" s="88"/>
      <c r="LPH12" s="88"/>
      <c r="LPI12" s="88"/>
      <c r="LPJ12" s="88"/>
      <c r="LPK12" s="88"/>
      <c r="LPL12" s="88"/>
      <c r="LPM12" s="88"/>
      <c r="LPN12" s="88"/>
      <c r="LPO12" s="88"/>
      <c r="LPP12" s="88"/>
      <c r="LPQ12" s="88"/>
      <c r="LPR12" s="88"/>
      <c r="LPS12" s="88"/>
      <c r="LPT12" s="88"/>
      <c r="LPU12" s="88"/>
      <c r="LPV12" s="88"/>
      <c r="LPW12" s="88"/>
      <c r="LPX12" s="88"/>
      <c r="LPY12" s="88"/>
      <c r="LPZ12" s="88"/>
      <c r="LQA12" s="88"/>
      <c r="LQB12" s="88"/>
      <c r="LQC12" s="88"/>
      <c r="LQD12" s="88"/>
      <c r="LQE12" s="88"/>
      <c r="LQF12" s="88"/>
      <c r="LQG12" s="88"/>
      <c r="LQH12" s="88"/>
      <c r="LQI12" s="88"/>
      <c r="LQJ12" s="88"/>
      <c r="LQK12" s="88"/>
      <c r="LQL12" s="88"/>
      <c r="LQM12" s="88"/>
      <c r="LQN12" s="88"/>
      <c r="LQO12" s="88"/>
      <c r="LQP12" s="88"/>
      <c r="LQQ12" s="88"/>
      <c r="LQR12" s="88"/>
      <c r="LQS12" s="88"/>
      <c r="LQT12" s="88"/>
      <c r="LQU12" s="88"/>
      <c r="LQV12" s="88"/>
      <c r="LQW12" s="88"/>
      <c r="LQX12" s="88"/>
      <c r="LQY12" s="88"/>
      <c r="LQZ12" s="88"/>
      <c r="LRA12" s="88"/>
      <c r="LRB12" s="88"/>
      <c r="LRC12" s="88"/>
      <c r="LRD12" s="88"/>
      <c r="LRE12" s="88"/>
      <c r="LRF12" s="88"/>
      <c r="LRG12" s="88"/>
      <c r="LRH12" s="88"/>
      <c r="LRI12" s="88"/>
      <c r="LRJ12" s="88"/>
      <c r="LRK12" s="88"/>
      <c r="LRL12" s="88"/>
      <c r="LRM12" s="88"/>
      <c r="LRN12" s="88"/>
      <c r="LRO12" s="88"/>
      <c r="LRP12" s="88"/>
      <c r="LRQ12" s="88"/>
      <c r="LRR12" s="88"/>
      <c r="LRS12" s="88"/>
      <c r="LRT12" s="88"/>
      <c r="LRU12" s="88"/>
      <c r="LRV12" s="88"/>
      <c r="LRW12" s="88"/>
      <c r="LRX12" s="88"/>
      <c r="LRY12" s="88"/>
      <c r="LRZ12" s="88"/>
      <c r="LSA12" s="88"/>
      <c r="LSB12" s="88"/>
      <c r="LSC12" s="88"/>
      <c r="LSD12" s="88"/>
      <c r="LSE12" s="88"/>
      <c r="LSF12" s="88"/>
      <c r="LSG12" s="88"/>
      <c r="LSH12" s="88"/>
      <c r="LSI12" s="88"/>
      <c r="LSJ12" s="88"/>
      <c r="LSK12" s="88"/>
      <c r="LSL12" s="88"/>
      <c r="LSM12" s="88"/>
      <c r="LSN12" s="88"/>
      <c r="LSO12" s="88"/>
      <c r="LSP12" s="88"/>
      <c r="LSQ12" s="88"/>
      <c r="LSR12" s="88"/>
      <c r="LSS12" s="88"/>
      <c r="LST12" s="88"/>
      <c r="LSU12" s="88"/>
      <c r="LSV12" s="88"/>
      <c r="LSW12" s="88"/>
      <c r="LSX12" s="88"/>
      <c r="LSY12" s="88"/>
      <c r="LSZ12" s="88"/>
      <c r="LTA12" s="88"/>
      <c r="LTB12" s="88"/>
      <c r="LTC12" s="88"/>
      <c r="LTD12" s="88"/>
      <c r="LTE12" s="88"/>
      <c r="LTF12" s="88"/>
      <c r="LTG12" s="88"/>
      <c r="LTH12" s="88"/>
      <c r="LTI12" s="88"/>
      <c r="LTJ12" s="88"/>
      <c r="LTK12" s="88"/>
      <c r="LTL12" s="88"/>
      <c r="LTM12" s="88"/>
      <c r="LTN12" s="88"/>
      <c r="LTO12" s="88"/>
      <c r="LTP12" s="88"/>
      <c r="LTQ12" s="88"/>
      <c r="LTR12" s="88"/>
      <c r="LTS12" s="88"/>
      <c r="LTT12" s="88"/>
      <c r="LTU12" s="88"/>
      <c r="LTV12" s="88"/>
      <c r="LTW12" s="88"/>
      <c r="LTX12" s="88"/>
      <c r="LTY12" s="88"/>
      <c r="LTZ12" s="88"/>
      <c r="LUA12" s="88"/>
      <c r="LUB12" s="88"/>
      <c r="LUC12" s="88"/>
      <c r="LUD12" s="88"/>
      <c r="LUE12" s="88"/>
      <c r="LUF12" s="88"/>
      <c r="LUG12" s="88"/>
      <c r="LUH12" s="88"/>
      <c r="LUI12" s="88"/>
      <c r="LUJ12" s="88"/>
      <c r="LUK12" s="88"/>
      <c r="LUL12" s="88"/>
      <c r="LUM12" s="88"/>
      <c r="LUN12" s="88"/>
      <c r="LUO12" s="88"/>
      <c r="LUP12" s="88"/>
      <c r="LUQ12" s="88"/>
      <c r="LUR12" s="88"/>
      <c r="LUS12" s="88"/>
      <c r="LUT12" s="88"/>
      <c r="LUU12" s="88"/>
      <c r="LUV12" s="88"/>
      <c r="LUW12" s="88"/>
      <c r="LUX12" s="88"/>
      <c r="LUY12" s="88"/>
      <c r="LUZ12" s="88"/>
      <c r="LVA12" s="88"/>
      <c r="LVB12" s="88"/>
      <c r="LVC12" s="88"/>
      <c r="LVD12" s="88"/>
      <c r="LVE12" s="88"/>
      <c r="LVF12" s="88"/>
      <c r="LVG12" s="88"/>
      <c r="LVH12" s="88"/>
      <c r="LVI12" s="88"/>
      <c r="LVJ12" s="88"/>
      <c r="LVK12" s="88"/>
      <c r="LVL12" s="88"/>
      <c r="LVM12" s="88"/>
      <c r="LVN12" s="88"/>
      <c r="LVO12" s="88"/>
      <c r="LVP12" s="88"/>
      <c r="LVQ12" s="88"/>
      <c r="LVR12" s="88"/>
      <c r="LVS12" s="88"/>
      <c r="LVT12" s="88"/>
      <c r="LVU12" s="88"/>
      <c r="LVV12" s="88"/>
      <c r="LVW12" s="88"/>
      <c r="LVX12" s="88"/>
      <c r="LVY12" s="88"/>
      <c r="LVZ12" s="88"/>
      <c r="LWA12" s="88"/>
      <c r="LWB12" s="88"/>
      <c r="LWC12" s="88"/>
      <c r="LWD12" s="88"/>
      <c r="LWE12" s="88"/>
      <c r="LWF12" s="88"/>
      <c r="LWG12" s="88"/>
      <c r="LWH12" s="88"/>
      <c r="LWI12" s="88"/>
      <c r="LWJ12" s="88"/>
      <c r="LWK12" s="88"/>
      <c r="LWL12" s="88"/>
      <c r="LWM12" s="88"/>
      <c r="LWN12" s="88"/>
      <c r="LWO12" s="88"/>
      <c r="LWP12" s="88"/>
      <c r="LWQ12" s="88"/>
      <c r="LWR12" s="88"/>
      <c r="LWS12" s="88"/>
      <c r="LWT12" s="88"/>
      <c r="LWU12" s="88"/>
      <c r="LWV12" s="88"/>
      <c r="LWW12" s="88"/>
      <c r="LWX12" s="88"/>
      <c r="LWY12" s="88"/>
      <c r="LWZ12" s="88"/>
      <c r="LXA12" s="88"/>
      <c r="LXB12" s="88"/>
      <c r="LXC12" s="88"/>
      <c r="LXD12" s="88"/>
      <c r="LXE12" s="88"/>
      <c r="LXF12" s="88"/>
      <c r="LXG12" s="88"/>
      <c r="LXH12" s="88"/>
      <c r="LXI12" s="88"/>
      <c r="LXJ12" s="88"/>
      <c r="LXK12" s="88"/>
      <c r="LXL12" s="88"/>
      <c r="LXM12" s="88"/>
      <c r="LXN12" s="88"/>
      <c r="LXO12" s="88"/>
      <c r="LXP12" s="88"/>
      <c r="LXQ12" s="88"/>
      <c r="LXR12" s="88"/>
      <c r="LXS12" s="88"/>
      <c r="LXT12" s="88"/>
      <c r="LXU12" s="88"/>
      <c r="LXV12" s="88"/>
      <c r="LXW12" s="88"/>
      <c r="LXX12" s="88"/>
      <c r="LXY12" s="88"/>
      <c r="LXZ12" s="88"/>
      <c r="LYA12" s="88"/>
      <c r="LYB12" s="88"/>
      <c r="LYC12" s="88"/>
      <c r="LYD12" s="88"/>
      <c r="LYE12" s="88"/>
      <c r="LYF12" s="88"/>
      <c r="LYG12" s="88"/>
      <c r="LYH12" s="88"/>
      <c r="LYI12" s="88"/>
      <c r="LYJ12" s="88"/>
      <c r="LYK12" s="88"/>
      <c r="LYL12" s="88"/>
      <c r="LYM12" s="88"/>
      <c r="LYN12" s="88"/>
      <c r="LYO12" s="88"/>
      <c r="LYP12" s="88"/>
      <c r="LYQ12" s="88"/>
      <c r="LYR12" s="88"/>
      <c r="LYS12" s="88"/>
      <c r="LYT12" s="88"/>
      <c r="LYU12" s="88"/>
      <c r="LYV12" s="88"/>
      <c r="LYW12" s="88"/>
      <c r="LYX12" s="88"/>
      <c r="LYY12" s="88"/>
      <c r="LYZ12" s="88"/>
      <c r="LZA12" s="88"/>
      <c r="LZB12" s="88"/>
      <c r="LZC12" s="88"/>
      <c r="LZD12" s="88"/>
      <c r="LZE12" s="88"/>
      <c r="LZF12" s="88"/>
      <c r="LZG12" s="88"/>
      <c r="LZH12" s="88"/>
      <c r="LZI12" s="88"/>
      <c r="LZJ12" s="88"/>
      <c r="LZK12" s="88"/>
      <c r="LZL12" s="88"/>
      <c r="LZM12" s="88"/>
      <c r="LZN12" s="88"/>
      <c r="LZO12" s="88"/>
      <c r="LZP12" s="88"/>
      <c r="LZQ12" s="88"/>
      <c r="LZR12" s="88"/>
      <c r="LZS12" s="88"/>
      <c r="LZT12" s="88"/>
      <c r="LZU12" s="88"/>
      <c r="LZV12" s="88"/>
      <c r="LZW12" s="88"/>
      <c r="LZX12" s="88"/>
      <c r="LZY12" s="88"/>
      <c r="LZZ12" s="88"/>
      <c r="MAA12" s="88"/>
      <c r="MAB12" s="88"/>
      <c r="MAC12" s="88"/>
      <c r="MAD12" s="88"/>
      <c r="MAE12" s="88"/>
      <c r="MAF12" s="88"/>
      <c r="MAG12" s="88"/>
      <c r="MAH12" s="88"/>
      <c r="MAI12" s="88"/>
      <c r="MAJ12" s="88"/>
      <c r="MAK12" s="88"/>
      <c r="MAL12" s="88"/>
      <c r="MAM12" s="88"/>
      <c r="MAN12" s="88"/>
      <c r="MAO12" s="88"/>
      <c r="MAP12" s="88"/>
      <c r="MAQ12" s="88"/>
      <c r="MAR12" s="88"/>
      <c r="MAS12" s="88"/>
      <c r="MAT12" s="88"/>
      <c r="MAU12" s="88"/>
      <c r="MAV12" s="88"/>
      <c r="MAW12" s="88"/>
      <c r="MAX12" s="88"/>
      <c r="MAY12" s="88"/>
      <c r="MAZ12" s="88"/>
      <c r="MBA12" s="88"/>
      <c r="MBB12" s="88"/>
      <c r="MBC12" s="88"/>
      <c r="MBD12" s="88"/>
      <c r="MBE12" s="88"/>
      <c r="MBF12" s="88"/>
      <c r="MBG12" s="88"/>
      <c r="MBH12" s="88"/>
      <c r="MBI12" s="88"/>
      <c r="MBJ12" s="88"/>
      <c r="MBK12" s="88"/>
      <c r="MBL12" s="88"/>
      <c r="MBM12" s="88"/>
      <c r="MBN12" s="88"/>
      <c r="MBO12" s="88"/>
      <c r="MBP12" s="88"/>
      <c r="MBQ12" s="88"/>
      <c r="MBR12" s="88"/>
      <c r="MBS12" s="88"/>
      <c r="MBT12" s="88"/>
      <c r="MBU12" s="88"/>
      <c r="MBV12" s="88"/>
      <c r="MBW12" s="88"/>
      <c r="MBX12" s="88"/>
      <c r="MBY12" s="88"/>
      <c r="MBZ12" s="88"/>
      <c r="MCA12" s="88"/>
      <c r="MCB12" s="88"/>
      <c r="MCC12" s="88"/>
      <c r="MCD12" s="88"/>
      <c r="MCE12" s="88"/>
      <c r="MCF12" s="88"/>
      <c r="MCG12" s="88"/>
      <c r="MCH12" s="88"/>
      <c r="MCI12" s="88"/>
      <c r="MCJ12" s="88"/>
      <c r="MCK12" s="88"/>
      <c r="MCL12" s="88"/>
      <c r="MCM12" s="88"/>
      <c r="MCN12" s="88"/>
      <c r="MCO12" s="88"/>
      <c r="MCP12" s="88"/>
      <c r="MCQ12" s="88"/>
      <c r="MCR12" s="88"/>
      <c r="MCS12" s="88"/>
      <c r="MCT12" s="88"/>
      <c r="MCU12" s="88"/>
      <c r="MCV12" s="88"/>
      <c r="MCW12" s="88"/>
      <c r="MCX12" s="88"/>
      <c r="MCY12" s="88"/>
      <c r="MCZ12" s="88"/>
      <c r="MDA12" s="88"/>
      <c r="MDB12" s="88"/>
      <c r="MDC12" s="88"/>
      <c r="MDD12" s="88"/>
      <c r="MDE12" s="88"/>
      <c r="MDF12" s="88"/>
      <c r="MDG12" s="88"/>
      <c r="MDH12" s="88"/>
      <c r="MDI12" s="88"/>
      <c r="MDJ12" s="88"/>
      <c r="MDK12" s="88"/>
      <c r="MDL12" s="88"/>
      <c r="MDM12" s="88"/>
      <c r="MDN12" s="88"/>
      <c r="MDO12" s="88"/>
      <c r="MDP12" s="88"/>
      <c r="MDQ12" s="88"/>
      <c r="MDR12" s="88"/>
      <c r="MDS12" s="88"/>
      <c r="MDT12" s="88"/>
      <c r="MDU12" s="88"/>
      <c r="MDV12" s="88"/>
      <c r="MDW12" s="88"/>
      <c r="MDX12" s="88"/>
      <c r="MDY12" s="88"/>
      <c r="MDZ12" s="88"/>
      <c r="MEA12" s="88"/>
      <c r="MEB12" s="88"/>
      <c r="MEC12" s="88"/>
      <c r="MED12" s="88"/>
      <c r="MEE12" s="88"/>
      <c r="MEF12" s="88"/>
      <c r="MEG12" s="88"/>
      <c r="MEH12" s="88"/>
      <c r="MEI12" s="88"/>
      <c r="MEJ12" s="88"/>
      <c r="MEK12" s="88"/>
      <c r="MEL12" s="88"/>
      <c r="MEM12" s="88"/>
      <c r="MEN12" s="88"/>
      <c r="MEO12" s="88"/>
      <c r="MEP12" s="88"/>
      <c r="MEQ12" s="88"/>
      <c r="MER12" s="88"/>
      <c r="MES12" s="88"/>
      <c r="MET12" s="88"/>
      <c r="MEU12" s="88"/>
      <c r="MEV12" s="88"/>
      <c r="MEW12" s="88"/>
      <c r="MEX12" s="88"/>
      <c r="MEY12" s="88"/>
      <c r="MEZ12" s="88"/>
      <c r="MFA12" s="88"/>
      <c r="MFB12" s="88"/>
      <c r="MFC12" s="88"/>
      <c r="MFD12" s="88"/>
      <c r="MFE12" s="88"/>
      <c r="MFF12" s="88"/>
      <c r="MFG12" s="88"/>
      <c r="MFH12" s="88"/>
      <c r="MFI12" s="88"/>
      <c r="MFJ12" s="88"/>
      <c r="MFK12" s="88"/>
      <c r="MFL12" s="88"/>
      <c r="MFM12" s="88"/>
      <c r="MFN12" s="88"/>
      <c r="MFO12" s="88"/>
      <c r="MFP12" s="88"/>
      <c r="MFQ12" s="88"/>
      <c r="MFR12" s="88"/>
      <c r="MFS12" s="88"/>
      <c r="MFT12" s="88"/>
      <c r="MFU12" s="88"/>
      <c r="MFV12" s="88"/>
      <c r="MFW12" s="88"/>
      <c r="MFX12" s="88"/>
      <c r="MFY12" s="88"/>
      <c r="MFZ12" s="88"/>
      <c r="MGA12" s="88"/>
      <c r="MGB12" s="88"/>
      <c r="MGC12" s="88"/>
      <c r="MGD12" s="88"/>
      <c r="MGE12" s="88"/>
      <c r="MGF12" s="88"/>
      <c r="MGG12" s="88"/>
      <c r="MGH12" s="88"/>
      <c r="MGI12" s="88"/>
      <c r="MGJ12" s="88"/>
      <c r="MGK12" s="88"/>
      <c r="MGL12" s="88"/>
      <c r="MGM12" s="88"/>
      <c r="MGN12" s="88"/>
      <c r="MGO12" s="88"/>
      <c r="MGP12" s="88"/>
      <c r="MGQ12" s="88"/>
      <c r="MGR12" s="88"/>
      <c r="MGS12" s="88"/>
      <c r="MGT12" s="88"/>
      <c r="MGU12" s="88"/>
      <c r="MGV12" s="88"/>
      <c r="MGW12" s="88"/>
      <c r="MGX12" s="88"/>
      <c r="MGY12" s="88"/>
      <c r="MGZ12" s="88"/>
      <c r="MHA12" s="88"/>
      <c r="MHB12" s="88"/>
      <c r="MHC12" s="88"/>
      <c r="MHD12" s="88"/>
      <c r="MHE12" s="88"/>
      <c r="MHF12" s="88"/>
      <c r="MHG12" s="88"/>
      <c r="MHH12" s="88"/>
      <c r="MHI12" s="88"/>
      <c r="MHJ12" s="88"/>
      <c r="MHK12" s="88"/>
      <c r="MHL12" s="88"/>
      <c r="MHM12" s="88"/>
      <c r="MHN12" s="88"/>
      <c r="MHO12" s="88"/>
      <c r="MHP12" s="88"/>
      <c r="MHQ12" s="88"/>
      <c r="MHR12" s="88"/>
      <c r="MHS12" s="88"/>
      <c r="MHT12" s="88"/>
      <c r="MHU12" s="88"/>
      <c r="MHV12" s="88"/>
      <c r="MHW12" s="88"/>
      <c r="MHX12" s="88"/>
      <c r="MHY12" s="88"/>
      <c r="MHZ12" s="88"/>
      <c r="MIA12" s="88"/>
      <c r="MIB12" s="88"/>
      <c r="MIC12" s="88"/>
      <c r="MID12" s="88"/>
      <c r="MIE12" s="88"/>
      <c r="MIF12" s="88"/>
      <c r="MIG12" s="88"/>
      <c r="MIH12" s="88"/>
      <c r="MII12" s="88"/>
      <c r="MIJ12" s="88"/>
      <c r="MIK12" s="88"/>
      <c r="MIL12" s="88"/>
      <c r="MIM12" s="88"/>
      <c r="MIN12" s="88"/>
      <c r="MIO12" s="88"/>
      <c r="MIP12" s="88"/>
      <c r="MIQ12" s="88"/>
      <c r="MIR12" s="88"/>
      <c r="MIS12" s="88"/>
      <c r="MIT12" s="88"/>
      <c r="MIU12" s="88"/>
      <c r="MIV12" s="88"/>
      <c r="MIW12" s="88"/>
      <c r="MIX12" s="88"/>
      <c r="MIY12" s="88"/>
      <c r="MIZ12" s="88"/>
      <c r="MJA12" s="88"/>
      <c r="MJB12" s="88"/>
      <c r="MJC12" s="88"/>
      <c r="MJD12" s="88"/>
      <c r="MJE12" s="88"/>
      <c r="MJF12" s="88"/>
      <c r="MJG12" s="88"/>
      <c r="MJH12" s="88"/>
      <c r="MJI12" s="88"/>
      <c r="MJJ12" s="88"/>
      <c r="MJK12" s="88"/>
      <c r="MJL12" s="88"/>
      <c r="MJM12" s="88"/>
      <c r="MJN12" s="88"/>
      <c r="MJO12" s="88"/>
      <c r="MJP12" s="88"/>
      <c r="MJQ12" s="88"/>
      <c r="MJR12" s="88"/>
      <c r="MJS12" s="88"/>
      <c r="MJT12" s="88"/>
      <c r="MJU12" s="88"/>
      <c r="MJV12" s="88"/>
      <c r="MJW12" s="88"/>
      <c r="MJX12" s="88"/>
      <c r="MJY12" s="88"/>
      <c r="MJZ12" s="88"/>
      <c r="MKA12" s="88"/>
      <c r="MKB12" s="88"/>
      <c r="MKC12" s="88"/>
      <c r="MKD12" s="88"/>
      <c r="MKE12" s="88"/>
      <c r="MKF12" s="88"/>
      <c r="MKG12" s="88"/>
      <c r="MKH12" s="88"/>
      <c r="MKI12" s="88"/>
      <c r="MKJ12" s="88"/>
      <c r="MKK12" s="88"/>
      <c r="MKL12" s="88"/>
      <c r="MKM12" s="88"/>
      <c r="MKN12" s="88"/>
      <c r="MKO12" s="88"/>
      <c r="MKP12" s="88"/>
      <c r="MKQ12" s="88"/>
      <c r="MKR12" s="88"/>
      <c r="MKS12" s="88"/>
      <c r="MKT12" s="88"/>
      <c r="MKU12" s="88"/>
      <c r="MKV12" s="88"/>
      <c r="MKW12" s="88"/>
      <c r="MKX12" s="88"/>
      <c r="MKY12" s="88"/>
      <c r="MKZ12" s="88"/>
      <c r="MLA12" s="88"/>
      <c r="MLB12" s="88"/>
      <c r="MLC12" s="88"/>
      <c r="MLD12" s="88"/>
      <c r="MLE12" s="88"/>
      <c r="MLF12" s="88"/>
      <c r="MLG12" s="88"/>
      <c r="MLH12" s="88"/>
      <c r="MLI12" s="88"/>
      <c r="MLJ12" s="88"/>
      <c r="MLK12" s="88"/>
      <c r="MLL12" s="88"/>
      <c r="MLM12" s="88"/>
      <c r="MLN12" s="88"/>
      <c r="MLO12" s="88"/>
      <c r="MLP12" s="88"/>
      <c r="MLQ12" s="88"/>
      <c r="MLR12" s="88"/>
      <c r="MLS12" s="88"/>
      <c r="MLT12" s="88"/>
      <c r="MLU12" s="88"/>
      <c r="MLV12" s="88"/>
      <c r="MLW12" s="88"/>
      <c r="MLX12" s="88"/>
      <c r="MLY12" s="88"/>
      <c r="MLZ12" s="88"/>
      <c r="MMA12" s="88"/>
      <c r="MMB12" s="88"/>
      <c r="MMC12" s="88"/>
      <c r="MMD12" s="88"/>
      <c r="MME12" s="88"/>
      <c r="MMF12" s="88"/>
      <c r="MMG12" s="88"/>
      <c r="MMH12" s="88"/>
      <c r="MMI12" s="88"/>
      <c r="MMJ12" s="88"/>
      <c r="MMK12" s="88"/>
      <c r="MML12" s="88"/>
      <c r="MMM12" s="88"/>
      <c r="MMN12" s="88"/>
      <c r="MMO12" s="88"/>
      <c r="MMP12" s="88"/>
      <c r="MMQ12" s="88"/>
      <c r="MMR12" s="88"/>
      <c r="MMS12" s="88"/>
      <c r="MMT12" s="88"/>
      <c r="MMU12" s="88"/>
      <c r="MMV12" s="88"/>
      <c r="MMW12" s="88"/>
      <c r="MMX12" s="88"/>
      <c r="MMY12" s="88"/>
      <c r="MMZ12" s="88"/>
      <c r="MNA12" s="88"/>
      <c r="MNB12" s="88"/>
      <c r="MNC12" s="88"/>
      <c r="MND12" s="88"/>
      <c r="MNE12" s="88"/>
      <c r="MNF12" s="88"/>
      <c r="MNG12" s="88"/>
      <c r="MNH12" s="88"/>
      <c r="MNI12" s="88"/>
      <c r="MNJ12" s="88"/>
      <c r="MNK12" s="88"/>
      <c r="MNL12" s="88"/>
      <c r="MNM12" s="88"/>
      <c r="MNN12" s="88"/>
      <c r="MNO12" s="88"/>
      <c r="MNP12" s="88"/>
      <c r="MNQ12" s="88"/>
      <c r="MNR12" s="88"/>
      <c r="MNS12" s="88"/>
      <c r="MNT12" s="88"/>
      <c r="MNU12" s="88"/>
      <c r="MNV12" s="88"/>
      <c r="MNW12" s="88"/>
      <c r="MNX12" s="88"/>
      <c r="MNY12" s="88"/>
      <c r="MNZ12" s="88"/>
      <c r="MOA12" s="88"/>
      <c r="MOB12" s="88"/>
      <c r="MOC12" s="88"/>
      <c r="MOD12" s="88"/>
      <c r="MOE12" s="88"/>
      <c r="MOF12" s="88"/>
      <c r="MOG12" s="88"/>
      <c r="MOH12" s="88"/>
      <c r="MOI12" s="88"/>
      <c r="MOJ12" s="88"/>
      <c r="MOK12" s="88"/>
      <c r="MOL12" s="88"/>
      <c r="MOM12" s="88"/>
      <c r="MON12" s="88"/>
      <c r="MOO12" s="88"/>
      <c r="MOP12" s="88"/>
      <c r="MOQ12" s="88"/>
      <c r="MOR12" s="88"/>
      <c r="MOS12" s="88"/>
      <c r="MOT12" s="88"/>
      <c r="MOU12" s="88"/>
      <c r="MOV12" s="88"/>
      <c r="MOW12" s="88"/>
      <c r="MOX12" s="88"/>
      <c r="MOY12" s="88"/>
      <c r="MOZ12" s="88"/>
      <c r="MPA12" s="88"/>
      <c r="MPB12" s="88"/>
      <c r="MPC12" s="88"/>
      <c r="MPD12" s="88"/>
      <c r="MPE12" s="88"/>
      <c r="MPF12" s="88"/>
      <c r="MPG12" s="88"/>
      <c r="MPH12" s="88"/>
      <c r="MPI12" s="88"/>
      <c r="MPJ12" s="88"/>
      <c r="MPK12" s="88"/>
      <c r="MPL12" s="88"/>
      <c r="MPM12" s="88"/>
      <c r="MPN12" s="88"/>
      <c r="MPO12" s="88"/>
      <c r="MPP12" s="88"/>
      <c r="MPQ12" s="88"/>
      <c r="MPR12" s="88"/>
      <c r="MPS12" s="88"/>
      <c r="MPT12" s="88"/>
      <c r="MPU12" s="88"/>
      <c r="MPV12" s="88"/>
      <c r="MPW12" s="88"/>
      <c r="MPX12" s="88"/>
      <c r="MPY12" s="88"/>
      <c r="MPZ12" s="88"/>
      <c r="MQA12" s="88"/>
      <c r="MQB12" s="88"/>
      <c r="MQC12" s="88"/>
      <c r="MQD12" s="88"/>
      <c r="MQE12" s="88"/>
      <c r="MQF12" s="88"/>
      <c r="MQG12" s="88"/>
      <c r="MQH12" s="88"/>
      <c r="MQI12" s="88"/>
      <c r="MQJ12" s="88"/>
      <c r="MQK12" s="88"/>
      <c r="MQL12" s="88"/>
      <c r="MQM12" s="88"/>
      <c r="MQN12" s="88"/>
      <c r="MQO12" s="88"/>
      <c r="MQP12" s="88"/>
      <c r="MQQ12" s="88"/>
      <c r="MQR12" s="88"/>
      <c r="MQS12" s="88"/>
      <c r="MQT12" s="88"/>
      <c r="MQU12" s="88"/>
      <c r="MQV12" s="88"/>
      <c r="MQW12" s="88"/>
      <c r="MQX12" s="88"/>
      <c r="MQY12" s="88"/>
      <c r="MQZ12" s="88"/>
      <c r="MRA12" s="88"/>
      <c r="MRB12" s="88"/>
      <c r="MRC12" s="88"/>
      <c r="MRD12" s="88"/>
      <c r="MRE12" s="88"/>
      <c r="MRF12" s="88"/>
      <c r="MRG12" s="88"/>
      <c r="MRH12" s="88"/>
      <c r="MRI12" s="88"/>
      <c r="MRJ12" s="88"/>
      <c r="MRK12" s="88"/>
      <c r="MRL12" s="88"/>
      <c r="MRM12" s="88"/>
      <c r="MRN12" s="88"/>
      <c r="MRO12" s="88"/>
      <c r="MRP12" s="88"/>
      <c r="MRQ12" s="88"/>
      <c r="MRR12" s="88"/>
      <c r="MRS12" s="88"/>
      <c r="MRT12" s="88"/>
      <c r="MRU12" s="88"/>
      <c r="MRV12" s="88"/>
      <c r="MRW12" s="88"/>
      <c r="MRX12" s="88"/>
      <c r="MRY12" s="88"/>
      <c r="MRZ12" s="88"/>
      <c r="MSA12" s="88"/>
      <c r="MSB12" s="88"/>
      <c r="MSC12" s="88"/>
      <c r="MSD12" s="88"/>
      <c r="MSE12" s="88"/>
      <c r="MSF12" s="88"/>
      <c r="MSG12" s="88"/>
      <c r="MSH12" s="88"/>
      <c r="MSI12" s="88"/>
      <c r="MSJ12" s="88"/>
      <c r="MSK12" s="88"/>
      <c r="MSL12" s="88"/>
      <c r="MSM12" s="88"/>
      <c r="MSN12" s="88"/>
      <c r="MSO12" s="88"/>
      <c r="MSP12" s="88"/>
      <c r="MSQ12" s="88"/>
      <c r="MSR12" s="88"/>
      <c r="MSS12" s="88"/>
      <c r="MST12" s="88"/>
      <c r="MSU12" s="88"/>
      <c r="MSV12" s="88"/>
      <c r="MSW12" s="88"/>
      <c r="MSX12" s="88"/>
      <c r="MSY12" s="88"/>
      <c r="MSZ12" s="88"/>
      <c r="MTA12" s="88"/>
      <c r="MTB12" s="88"/>
      <c r="MTC12" s="88"/>
      <c r="MTD12" s="88"/>
      <c r="MTE12" s="88"/>
      <c r="MTF12" s="88"/>
      <c r="MTG12" s="88"/>
      <c r="MTH12" s="88"/>
      <c r="MTI12" s="88"/>
      <c r="MTJ12" s="88"/>
      <c r="MTK12" s="88"/>
      <c r="MTL12" s="88"/>
      <c r="MTM12" s="88"/>
      <c r="MTN12" s="88"/>
      <c r="MTO12" s="88"/>
      <c r="MTP12" s="88"/>
      <c r="MTQ12" s="88"/>
      <c r="MTR12" s="88"/>
      <c r="MTS12" s="88"/>
      <c r="MTT12" s="88"/>
      <c r="MTU12" s="88"/>
      <c r="MTV12" s="88"/>
      <c r="MTW12" s="88"/>
      <c r="MTX12" s="88"/>
      <c r="MTY12" s="88"/>
      <c r="MTZ12" s="88"/>
      <c r="MUA12" s="88"/>
      <c r="MUB12" s="88"/>
      <c r="MUC12" s="88"/>
      <c r="MUD12" s="88"/>
      <c r="MUE12" s="88"/>
      <c r="MUF12" s="88"/>
      <c r="MUG12" s="88"/>
      <c r="MUH12" s="88"/>
      <c r="MUI12" s="88"/>
      <c r="MUJ12" s="88"/>
      <c r="MUK12" s="88"/>
      <c r="MUL12" s="88"/>
      <c r="MUM12" s="88"/>
      <c r="MUN12" s="88"/>
      <c r="MUO12" s="88"/>
      <c r="MUP12" s="88"/>
      <c r="MUQ12" s="88"/>
      <c r="MUR12" s="88"/>
      <c r="MUS12" s="88"/>
      <c r="MUT12" s="88"/>
      <c r="MUU12" s="88"/>
      <c r="MUV12" s="88"/>
      <c r="MUW12" s="88"/>
      <c r="MUX12" s="88"/>
      <c r="MUY12" s="88"/>
      <c r="MUZ12" s="88"/>
      <c r="MVA12" s="88"/>
      <c r="MVB12" s="88"/>
      <c r="MVC12" s="88"/>
      <c r="MVD12" s="88"/>
      <c r="MVE12" s="88"/>
      <c r="MVF12" s="88"/>
      <c r="MVG12" s="88"/>
      <c r="MVH12" s="88"/>
      <c r="MVI12" s="88"/>
      <c r="MVJ12" s="88"/>
      <c r="MVK12" s="88"/>
      <c r="MVL12" s="88"/>
      <c r="MVM12" s="88"/>
      <c r="MVN12" s="88"/>
      <c r="MVO12" s="88"/>
      <c r="MVP12" s="88"/>
      <c r="MVQ12" s="88"/>
      <c r="MVR12" s="88"/>
      <c r="MVS12" s="88"/>
      <c r="MVT12" s="88"/>
      <c r="MVU12" s="88"/>
      <c r="MVV12" s="88"/>
      <c r="MVW12" s="88"/>
      <c r="MVX12" s="88"/>
      <c r="MVY12" s="88"/>
      <c r="MVZ12" s="88"/>
      <c r="MWA12" s="88"/>
      <c r="MWB12" s="88"/>
      <c r="MWC12" s="88"/>
      <c r="MWD12" s="88"/>
      <c r="MWE12" s="88"/>
      <c r="MWF12" s="88"/>
      <c r="MWG12" s="88"/>
      <c r="MWH12" s="88"/>
      <c r="MWI12" s="88"/>
      <c r="MWJ12" s="88"/>
      <c r="MWK12" s="88"/>
      <c r="MWL12" s="88"/>
      <c r="MWM12" s="88"/>
      <c r="MWN12" s="88"/>
      <c r="MWO12" s="88"/>
      <c r="MWP12" s="88"/>
      <c r="MWQ12" s="88"/>
      <c r="MWR12" s="88"/>
      <c r="MWS12" s="88"/>
      <c r="MWT12" s="88"/>
      <c r="MWU12" s="88"/>
      <c r="MWV12" s="88"/>
      <c r="MWW12" s="88"/>
      <c r="MWX12" s="88"/>
      <c r="MWY12" s="88"/>
      <c r="MWZ12" s="88"/>
      <c r="MXA12" s="88"/>
      <c r="MXB12" s="88"/>
      <c r="MXC12" s="88"/>
      <c r="MXD12" s="88"/>
      <c r="MXE12" s="88"/>
      <c r="MXF12" s="88"/>
      <c r="MXG12" s="88"/>
      <c r="MXH12" s="88"/>
      <c r="MXI12" s="88"/>
      <c r="MXJ12" s="88"/>
      <c r="MXK12" s="88"/>
      <c r="MXL12" s="88"/>
      <c r="MXM12" s="88"/>
      <c r="MXN12" s="88"/>
      <c r="MXO12" s="88"/>
      <c r="MXP12" s="88"/>
      <c r="MXQ12" s="88"/>
      <c r="MXR12" s="88"/>
      <c r="MXS12" s="88"/>
      <c r="MXT12" s="88"/>
      <c r="MXU12" s="88"/>
      <c r="MXV12" s="88"/>
      <c r="MXW12" s="88"/>
      <c r="MXX12" s="88"/>
      <c r="MXY12" s="88"/>
      <c r="MXZ12" s="88"/>
      <c r="MYA12" s="88"/>
      <c r="MYB12" s="88"/>
      <c r="MYC12" s="88"/>
      <c r="MYD12" s="88"/>
      <c r="MYE12" s="88"/>
      <c r="MYF12" s="88"/>
      <c r="MYG12" s="88"/>
      <c r="MYH12" s="88"/>
      <c r="MYI12" s="88"/>
      <c r="MYJ12" s="88"/>
      <c r="MYK12" s="88"/>
      <c r="MYL12" s="88"/>
      <c r="MYM12" s="88"/>
      <c r="MYN12" s="88"/>
      <c r="MYO12" s="88"/>
      <c r="MYP12" s="88"/>
      <c r="MYQ12" s="88"/>
      <c r="MYR12" s="88"/>
      <c r="MYS12" s="88"/>
      <c r="MYT12" s="88"/>
      <c r="MYU12" s="88"/>
      <c r="MYV12" s="88"/>
      <c r="MYW12" s="88"/>
      <c r="MYX12" s="88"/>
      <c r="MYY12" s="88"/>
      <c r="MYZ12" s="88"/>
      <c r="MZA12" s="88"/>
      <c r="MZB12" s="88"/>
      <c r="MZC12" s="88"/>
      <c r="MZD12" s="88"/>
      <c r="MZE12" s="88"/>
      <c r="MZF12" s="88"/>
      <c r="MZG12" s="88"/>
      <c r="MZH12" s="88"/>
      <c r="MZI12" s="88"/>
      <c r="MZJ12" s="88"/>
      <c r="MZK12" s="88"/>
      <c r="MZL12" s="88"/>
      <c r="MZM12" s="88"/>
      <c r="MZN12" s="88"/>
      <c r="MZO12" s="88"/>
      <c r="MZP12" s="88"/>
      <c r="MZQ12" s="88"/>
      <c r="MZR12" s="88"/>
      <c r="MZS12" s="88"/>
      <c r="MZT12" s="88"/>
      <c r="MZU12" s="88"/>
      <c r="MZV12" s="88"/>
      <c r="MZW12" s="88"/>
      <c r="MZX12" s="88"/>
      <c r="MZY12" s="88"/>
      <c r="MZZ12" s="88"/>
      <c r="NAA12" s="88"/>
      <c r="NAB12" s="88"/>
      <c r="NAC12" s="88"/>
      <c r="NAD12" s="88"/>
      <c r="NAE12" s="88"/>
      <c r="NAF12" s="88"/>
      <c r="NAG12" s="88"/>
      <c r="NAH12" s="88"/>
      <c r="NAI12" s="88"/>
      <c r="NAJ12" s="88"/>
      <c r="NAK12" s="88"/>
      <c r="NAL12" s="88"/>
      <c r="NAM12" s="88"/>
      <c r="NAN12" s="88"/>
      <c r="NAO12" s="88"/>
      <c r="NAP12" s="88"/>
      <c r="NAQ12" s="88"/>
      <c r="NAR12" s="88"/>
      <c r="NAS12" s="88"/>
      <c r="NAT12" s="88"/>
      <c r="NAU12" s="88"/>
      <c r="NAV12" s="88"/>
      <c r="NAW12" s="88"/>
      <c r="NAX12" s="88"/>
      <c r="NAY12" s="88"/>
      <c r="NAZ12" s="88"/>
      <c r="NBA12" s="88"/>
      <c r="NBB12" s="88"/>
      <c r="NBC12" s="88"/>
      <c r="NBD12" s="88"/>
      <c r="NBE12" s="88"/>
      <c r="NBF12" s="88"/>
      <c r="NBG12" s="88"/>
      <c r="NBH12" s="88"/>
      <c r="NBI12" s="88"/>
      <c r="NBJ12" s="88"/>
      <c r="NBK12" s="88"/>
      <c r="NBL12" s="88"/>
      <c r="NBM12" s="88"/>
      <c r="NBN12" s="88"/>
      <c r="NBO12" s="88"/>
      <c r="NBP12" s="88"/>
      <c r="NBQ12" s="88"/>
      <c r="NBR12" s="88"/>
      <c r="NBS12" s="88"/>
      <c r="NBT12" s="88"/>
      <c r="NBU12" s="88"/>
      <c r="NBV12" s="88"/>
      <c r="NBW12" s="88"/>
      <c r="NBX12" s="88"/>
      <c r="NBY12" s="88"/>
      <c r="NBZ12" s="88"/>
      <c r="NCA12" s="88"/>
      <c r="NCB12" s="88"/>
      <c r="NCC12" s="88"/>
      <c r="NCD12" s="88"/>
      <c r="NCE12" s="88"/>
      <c r="NCF12" s="88"/>
      <c r="NCG12" s="88"/>
      <c r="NCH12" s="88"/>
      <c r="NCI12" s="88"/>
      <c r="NCJ12" s="88"/>
      <c r="NCK12" s="88"/>
      <c r="NCL12" s="88"/>
      <c r="NCM12" s="88"/>
      <c r="NCN12" s="88"/>
      <c r="NCO12" s="88"/>
      <c r="NCP12" s="88"/>
      <c r="NCQ12" s="88"/>
      <c r="NCR12" s="88"/>
      <c r="NCS12" s="88"/>
      <c r="NCT12" s="88"/>
      <c r="NCU12" s="88"/>
      <c r="NCV12" s="88"/>
      <c r="NCW12" s="88"/>
      <c r="NCX12" s="88"/>
      <c r="NCY12" s="88"/>
      <c r="NCZ12" s="88"/>
      <c r="NDA12" s="88"/>
      <c r="NDB12" s="88"/>
      <c r="NDC12" s="88"/>
      <c r="NDD12" s="88"/>
      <c r="NDE12" s="88"/>
      <c r="NDF12" s="88"/>
      <c r="NDG12" s="88"/>
      <c r="NDH12" s="88"/>
      <c r="NDI12" s="88"/>
      <c r="NDJ12" s="88"/>
      <c r="NDK12" s="88"/>
      <c r="NDL12" s="88"/>
      <c r="NDM12" s="88"/>
      <c r="NDN12" s="88"/>
      <c r="NDO12" s="88"/>
      <c r="NDP12" s="88"/>
      <c r="NDQ12" s="88"/>
      <c r="NDR12" s="88"/>
      <c r="NDS12" s="88"/>
      <c r="NDT12" s="88"/>
      <c r="NDU12" s="88"/>
      <c r="NDV12" s="88"/>
      <c r="NDW12" s="88"/>
      <c r="NDX12" s="88"/>
      <c r="NDY12" s="88"/>
      <c r="NDZ12" s="88"/>
      <c r="NEA12" s="88"/>
      <c r="NEB12" s="88"/>
      <c r="NEC12" s="88"/>
      <c r="NED12" s="88"/>
      <c r="NEE12" s="88"/>
      <c r="NEF12" s="88"/>
      <c r="NEG12" s="88"/>
      <c r="NEH12" s="88"/>
      <c r="NEI12" s="88"/>
      <c r="NEJ12" s="88"/>
      <c r="NEK12" s="88"/>
      <c r="NEL12" s="88"/>
      <c r="NEM12" s="88"/>
      <c r="NEN12" s="88"/>
      <c r="NEO12" s="88"/>
      <c r="NEP12" s="88"/>
      <c r="NEQ12" s="88"/>
      <c r="NER12" s="88"/>
      <c r="NES12" s="88"/>
      <c r="NET12" s="88"/>
      <c r="NEU12" s="88"/>
      <c r="NEV12" s="88"/>
      <c r="NEW12" s="88"/>
      <c r="NEX12" s="88"/>
      <c r="NEY12" s="88"/>
      <c r="NEZ12" s="88"/>
      <c r="NFA12" s="88"/>
      <c r="NFB12" s="88"/>
      <c r="NFC12" s="88"/>
      <c r="NFD12" s="88"/>
      <c r="NFE12" s="88"/>
      <c r="NFF12" s="88"/>
      <c r="NFG12" s="88"/>
      <c r="NFH12" s="88"/>
      <c r="NFI12" s="88"/>
      <c r="NFJ12" s="88"/>
      <c r="NFK12" s="88"/>
      <c r="NFL12" s="88"/>
      <c r="NFM12" s="88"/>
      <c r="NFN12" s="88"/>
      <c r="NFO12" s="88"/>
      <c r="NFP12" s="88"/>
      <c r="NFQ12" s="88"/>
      <c r="NFR12" s="88"/>
      <c r="NFS12" s="88"/>
      <c r="NFT12" s="88"/>
      <c r="NFU12" s="88"/>
      <c r="NFV12" s="88"/>
      <c r="NFW12" s="88"/>
      <c r="NFX12" s="88"/>
      <c r="NFY12" s="88"/>
      <c r="NFZ12" s="88"/>
      <c r="NGA12" s="88"/>
      <c r="NGB12" s="88"/>
      <c r="NGC12" s="88"/>
      <c r="NGD12" s="88"/>
      <c r="NGE12" s="88"/>
      <c r="NGF12" s="88"/>
      <c r="NGG12" s="88"/>
      <c r="NGH12" s="88"/>
      <c r="NGI12" s="88"/>
      <c r="NGJ12" s="88"/>
      <c r="NGK12" s="88"/>
      <c r="NGL12" s="88"/>
      <c r="NGM12" s="88"/>
      <c r="NGN12" s="88"/>
      <c r="NGO12" s="88"/>
      <c r="NGP12" s="88"/>
      <c r="NGQ12" s="88"/>
      <c r="NGR12" s="88"/>
      <c r="NGS12" s="88"/>
      <c r="NGT12" s="88"/>
      <c r="NGU12" s="88"/>
      <c r="NGV12" s="88"/>
      <c r="NGW12" s="88"/>
      <c r="NGX12" s="88"/>
      <c r="NGY12" s="88"/>
      <c r="NGZ12" s="88"/>
      <c r="NHA12" s="88"/>
      <c r="NHB12" s="88"/>
      <c r="NHC12" s="88"/>
      <c r="NHD12" s="88"/>
      <c r="NHE12" s="88"/>
      <c r="NHF12" s="88"/>
      <c r="NHG12" s="88"/>
      <c r="NHH12" s="88"/>
      <c r="NHI12" s="88"/>
      <c r="NHJ12" s="88"/>
      <c r="NHK12" s="88"/>
      <c r="NHL12" s="88"/>
      <c r="NHM12" s="88"/>
      <c r="NHN12" s="88"/>
      <c r="NHO12" s="88"/>
      <c r="NHP12" s="88"/>
      <c r="NHQ12" s="88"/>
      <c r="NHR12" s="88"/>
      <c r="NHS12" s="88"/>
      <c r="NHT12" s="88"/>
      <c r="NHU12" s="88"/>
      <c r="NHV12" s="88"/>
      <c r="NHW12" s="88"/>
      <c r="NHX12" s="88"/>
      <c r="NHY12" s="88"/>
      <c r="NHZ12" s="88"/>
      <c r="NIA12" s="88"/>
      <c r="NIB12" s="88"/>
      <c r="NIC12" s="88"/>
      <c r="NID12" s="88"/>
      <c r="NIE12" s="88"/>
      <c r="NIF12" s="88"/>
      <c r="NIG12" s="88"/>
      <c r="NIH12" s="88"/>
      <c r="NII12" s="88"/>
      <c r="NIJ12" s="88"/>
      <c r="NIK12" s="88"/>
      <c r="NIL12" s="88"/>
      <c r="NIM12" s="88"/>
      <c r="NIN12" s="88"/>
      <c r="NIO12" s="88"/>
      <c r="NIP12" s="88"/>
      <c r="NIQ12" s="88"/>
      <c r="NIR12" s="88"/>
      <c r="NIS12" s="88"/>
      <c r="NIT12" s="88"/>
      <c r="NIU12" s="88"/>
      <c r="NIV12" s="88"/>
      <c r="NIW12" s="88"/>
      <c r="NIX12" s="88"/>
      <c r="NIY12" s="88"/>
      <c r="NIZ12" s="88"/>
      <c r="NJA12" s="88"/>
      <c r="NJB12" s="88"/>
      <c r="NJC12" s="88"/>
      <c r="NJD12" s="88"/>
      <c r="NJE12" s="88"/>
      <c r="NJF12" s="88"/>
      <c r="NJG12" s="88"/>
      <c r="NJH12" s="88"/>
      <c r="NJI12" s="88"/>
      <c r="NJJ12" s="88"/>
      <c r="NJK12" s="88"/>
      <c r="NJL12" s="88"/>
      <c r="NJM12" s="88"/>
      <c r="NJN12" s="88"/>
      <c r="NJO12" s="88"/>
      <c r="NJP12" s="88"/>
      <c r="NJQ12" s="88"/>
      <c r="NJR12" s="88"/>
      <c r="NJS12" s="88"/>
      <c r="NJT12" s="88"/>
      <c r="NJU12" s="88"/>
      <c r="NJV12" s="88"/>
      <c r="NJW12" s="88"/>
      <c r="NJX12" s="88"/>
      <c r="NJY12" s="88"/>
      <c r="NJZ12" s="88"/>
      <c r="NKA12" s="88"/>
      <c r="NKB12" s="88"/>
      <c r="NKC12" s="88"/>
      <c r="NKD12" s="88"/>
      <c r="NKE12" s="88"/>
      <c r="NKF12" s="88"/>
      <c r="NKG12" s="88"/>
      <c r="NKH12" s="88"/>
      <c r="NKI12" s="88"/>
      <c r="NKJ12" s="88"/>
      <c r="NKK12" s="88"/>
      <c r="NKL12" s="88"/>
      <c r="NKM12" s="88"/>
      <c r="NKN12" s="88"/>
      <c r="NKO12" s="88"/>
      <c r="NKP12" s="88"/>
      <c r="NKQ12" s="88"/>
      <c r="NKR12" s="88"/>
      <c r="NKS12" s="88"/>
      <c r="NKT12" s="88"/>
      <c r="NKU12" s="88"/>
      <c r="NKV12" s="88"/>
      <c r="NKW12" s="88"/>
      <c r="NKX12" s="88"/>
      <c r="NKY12" s="88"/>
      <c r="NKZ12" s="88"/>
      <c r="NLA12" s="88"/>
      <c r="NLB12" s="88"/>
      <c r="NLC12" s="88"/>
      <c r="NLD12" s="88"/>
      <c r="NLE12" s="88"/>
      <c r="NLF12" s="88"/>
      <c r="NLG12" s="88"/>
      <c r="NLH12" s="88"/>
      <c r="NLI12" s="88"/>
      <c r="NLJ12" s="88"/>
      <c r="NLK12" s="88"/>
      <c r="NLL12" s="88"/>
      <c r="NLM12" s="88"/>
      <c r="NLN12" s="88"/>
      <c r="NLO12" s="88"/>
      <c r="NLP12" s="88"/>
      <c r="NLQ12" s="88"/>
      <c r="NLR12" s="88"/>
      <c r="NLS12" s="88"/>
      <c r="NLT12" s="88"/>
      <c r="NLU12" s="88"/>
      <c r="NLV12" s="88"/>
      <c r="NLW12" s="88"/>
      <c r="NLX12" s="88"/>
      <c r="NLY12" s="88"/>
      <c r="NLZ12" s="88"/>
      <c r="NMA12" s="88"/>
      <c r="NMB12" s="88"/>
      <c r="NMC12" s="88"/>
      <c r="NMD12" s="88"/>
      <c r="NME12" s="88"/>
      <c r="NMF12" s="88"/>
      <c r="NMG12" s="88"/>
      <c r="NMH12" s="88"/>
      <c r="NMI12" s="88"/>
      <c r="NMJ12" s="88"/>
      <c r="NMK12" s="88"/>
      <c r="NML12" s="88"/>
      <c r="NMM12" s="88"/>
      <c r="NMN12" s="88"/>
      <c r="NMO12" s="88"/>
      <c r="NMP12" s="88"/>
      <c r="NMQ12" s="88"/>
      <c r="NMR12" s="88"/>
      <c r="NMS12" s="88"/>
      <c r="NMT12" s="88"/>
      <c r="NMU12" s="88"/>
      <c r="NMV12" s="88"/>
      <c r="NMW12" s="88"/>
      <c r="NMX12" s="88"/>
      <c r="NMY12" s="88"/>
      <c r="NMZ12" s="88"/>
      <c r="NNA12" s="88"/>
      <c r="NNB12" s="88"/>
      <c r="NNC12" s="88"/>
      <c r="NND12" s="88"/>
      <c r="NNE12" s="88"/>
      <c r="NNF12" s="88"/>
      <c r="NNG12" s="88"/>
      <c r="NNH12" s="88"/>
      <c r="NNI12" s="88"/>
      <c r="NNJ12" s="88"/>
      <c r="NNK12" s="88"/>
      <c r="NNL12" s="88"/>
      <c r="NNM12" s="88"/>
      <c r="NNN12" s="88"/>
      <c r="NNO12" s="88"/>
      <c r="NNP12" s="88"/>
      <c r="NNQ12" s="88"/>
      <c r="NNR12" s="88"/>
      <c r="NNS12" s="88"/>
      <c r="NNT12" s="88"/>
      <c r="NNU12" s="88"/>
      <c r="NNV12" s="88"/>
      <c r="NNW12" s="88"/>
      <c r="NNX12" s="88"/>
      <c r="NNY12" s="88"/>
      <c r="NNZ12" s="88"/>
      <c r="NOA12" s="88"/>
      <c r="NOB12" s="88"/>
      <c r="NOC12" s="88"/>
      <c r="NOD12" s="88"/>
      <c r="NOE12" s="88"/>
      <c r="NOF12" s="88"/>
      <c r="NOG12" s="88"/>
      <c r="NOH12" s="88"/>
      <c r="NOI12" s="88"/>
      <c r="NOJ12" s="88"/>
      <c r="NOK12" s="88"/>
      <c r="NOL12" s="88"/>
      <c r="NOM12" s="88"/>
      <c r="NON12" s="88"/>
      <c r="NOO12" s="88"/>
      <c r="NOP12" s="88"/>
      <c r="NOQ12" s="88"/>
      <c r="NOR12" s="88"/>
      <c r="NOS12" s="88"/>
      <c r="NOT12" s="88"/>
      <c r="NOU12" s="88"/>
      <c r="NOV12" s="88"/>
      <c r="NOW12" s="88"/>
      <c r="NOX12" s="88"/>
      <c r="NOY12" s="88"/>
      <c r="NOZ12" s="88"/>
      <c r="NPA12" s="88"/>
      <c r="NPB12" s="88"/>
      <c r="NPC12" s="88"/>
      <c r="NPD12" s="88"/>
      <c r="NPE12" s="88"/>
      <c r="NPF12" s="88"/>
      <c r="NPG12" s="88"/>
      <c r="NPH12" s="88"/>
      <c r="NPI12" s="88"/>
      <c r="NPJ12" s="88"/>
      <c r="NPK12" s="88"/>
      <c r="NPL12" s="88"/>
      <c r="NPM12" s="88"/>
      <c r="NPN12" s="88"/>
      <c r="NPO12" s="88"/>
      <c r="NPP12" s="88"/>
      <c r="NPQ12" s="88"/>
      <c r="NPR12" s="88"/>
      <c r="NPS12" s="88"/>
      <c r="NPT12" s="88"/>
      <c r="NPU12" s="88"/>
      <c r="NPV12" s="88"/>
      <c r="NPW12" s="88"/>
      <c r="NPX12" s="88"/>
      <c r="NPY12" s="88"/>
      <c r="NPZ12" s="88"/>
      <c r="NQA12" s="88"/>
      <c r="NQB12" s="88"/>
      <c r="NQC12" s="88"/>
      <c r="NQD12" s="88"/>
      <c r="NQE12" s="88"/>
      <c r="NQF12" s="88"/>
      <c r="NQG12" s="88"/>
      <c r="NQH12" s="88"/>
      <c r="NQI12" s="88"/>
      <c r="NQJ12" s="88"/>
      <c r="NQK12" s="88"/>
      <c r="NQL12" s="88"/>
      <c r="NQM12" s="88"/>
      <c r="NQN12" s="88"/>
      <c r="NQO12" s="88"/>
      <c r="NQP12" s="88"/>
      <c r="NQQ12" s="88"/>
      <c r="NQR12" s="88"/>
      <c r="NQS12" s="88"/>
      <c r="NQT12" s="88"/>
      <c r="NQU12" s="88"/>
      <c r="NQV12" s="88"/>
      <c r="NQW12" s="88"/>
      <c r="NQX12" s="88"/>
      <c r="NQY12" s="88"/>
      <c r="NQZ12" s="88"/>
      <c r="NRA12" s="88"/>
      <c r="NRB12" s="88"/>
      <c r="NRC12" s="88"/>
      <c r="NRD12" s="88"/>
      <c r="NRE12" s="88"/>
      <c r="NRF12" s="88"/>
      <c r="NRG12" s="88"/>
      <c r="NRH12" s="88"/>
      <c r="NRI12" s="88"/>
      <c r="NRJ12" s="88"/>
      <c r="NRK12" s="88"/>
      <c r="NRL12" s="88"/>
      <c r="NRM12" s="88"/>
      <c r="NRN12" s="88"/>
      <c r="NRO12" s="88"/>
      <c r="NRP12" s="88"/>
      <c r="NRQ12" s="88"/>
      <c r="NRR12" s="88"/>
      <c r="NRS12" s="88"/>
      <c r="NRT12" s="88"/>
      <c r="NRU12" s="88"/>
      <c r="NRV12" s="88"/>
      <c r="NRW12" s="88"/>
      <c r="NRX12" s="88"/>
      <c r="NRY12" s="88"/>
      <c r="NRZ12" s="88"/>
      <c r="NSA12" s="88"/>
      <c r="NSB12" s="88"/>
      <c r="NSC12" s="88"/>
      <c r="NSD12" s="88"/>
      <c r="NSE12" s="88"/>
      <c r="NSF12" s="88"/>
      <c r="NSG12" s="88"/>
      <c r="NSH12" s="88"/>
      <c r="NSI12" s="88"/>
      <c r="NSJ12" s="88"/>
      <c r="NSK12" s="88"/>
      <c r="NSL12" s="88"/>
      <c r="NSM12" s="88"/>
      <c r="NSN12" s="88"/>
      <c r="NSO12" s="88"/>
      <c r="NSP12" s="88"/>
      <c r="NSQ12" s="88"/>
      <c r="NSR12" s="88"/>
      <c r="NSS12" s="88"/>
      <c r="NST12" s="88"/>
      <c r="NSU12" s="88"/>
      <c r="NSV12" s="88"/>
      <c r="NSW12" s="88"/>
      <c r="NSX12" s="88"/>
      <c r="NSY12" s="88"/>
      <c r="NSZ12" s="88"/>
      <c r="NTA12" s="88"/>
      <c r="NTB12" s="88"/>
      <c r="NTC12" s="88"/>
      <c r="NTD12" s="88"/>
      <c r="NTE12" s="88"/>
      <c r="NTF12" s="88"/>
      <c r="NTG12" s="88"/>
      <c r="NTH12" s="88"/>
      <c r="NTI12" s="88"/>
      <c r="NTJ12" s="88"/>
      <c r="NTK12" s="88"/>
      <c r="NTL12" s="88"/>
      <c r="NTM12" s="88"/>
      <c r="NTN12" s="88"/>
      <c r="NTO12" s="88"/>
      <c r="NTP12" s="88"/>
      <c r="NTQ12" s="88"/>
      <c r="NTR12" s="88"/>
      <c r="NTS12" s="88"/>
      <c r="NTT12" s="88"/>
      <c r="NTU12" s="88"/>
      <c r="NTV12" s="88"/>
      <c r="NTW12" s="88"/>
      <c r="NTX12" s="88"/>
      <c r="NTY12" s="88"/>
      <c r="NTZ12" s="88"/>
      <c r="NUA12" s="88"/>
      <c r="NUB12" s="88"/>
      <c r="NUC12" s="88"/>
      <c r="NUD12" s="88"/>
      <c r="NUE12" s="88"/>
      <c r="NUF12" s="88"/>
      <c r="NUG12" s="88"/>
      <c r="NUH12" s="88"/>
      <c r="NUI12" s="88"/>
      <c r="NUJ12" s="88"/>
      <c r="NUK12" s="88"/>
      <c r="NUL12" s="88"/>
      <c r="NUM12" s="88"/>
      <c r="NUN12" s="88"/>
      <c r="NUO12" s="88"/>
      <c r="NUP12" s="88"/>
      <c r="NUQ12" s="88"/>
      <c r="NUR12" s="88"/>
      <c r="NUS12" s="88"/>
      <c r="NUT12" s="88"/>
      <c r="NUU12" s="88"/>
      <c r="NUV12" s="88"/>
      <c r="NUW12" s="88"/>
      <c r="NUX12" s="88"/>
      <c r="NUY12" s="88"/>
      <c r="NUZ12" s="88"/>
      <c r="NVA12" s="88"/>
      <c r="NVB12" s="88"/>
      <c r="NVC12" s="88"/>
      <c r="NVD12" s="88"/>
      <c r="NVE12" s="88"/>
      <c r="NVF12" s="88"/>
      <c r="NVG12" s="88"/>
      <c r="NVH12" s="88"/>
      <c r="NVI12" s="88"/>
      <c r="NVJ12" s="88"/>
      <c r="NVK12" s="88"/>
      <c r="NVL12" s="88"/>
      <c r="NVM12" s="88"/>
      <c r="NVN12" s="88"/>
      <c r="NVO12" s="88"/>
      <c r="NVP12" s="88"/>
      <c r="NVQ12" s="88"/>
      <c r="NVR12" s="88"/>
      <c r="NVS12" s="88"/>
      <c r="NVT12" s="88"/>
      <c r="NVU12" s="88"/>
      <c r="NVV12" s="88"/>
      <c r="NVW12" s="88"/>
      <c r="NVX12" s="88"/>
      <c r="NVY12" s="88"/>
      <c r="NVZ12" s="88"/>
      <c r="NWA12" s="88"/>
      <c r="NWB12" s="88"/>
      <c r="NWC12" s="88"/>
      <c r="NWD12" s="88"/>
      <c r="NWE12" s="88"/>
      <c r="NWF12" s="88"/>
      <c r="NWG12" s="88"/>
      <c r="NWH12" s="88"/>
      <c r="NWI12" s="88"/>
      <c r="NWJ12" s="88"/>
      <c r="NWK12" s="88"/>
      <c r="NWL12" s="88"/>
      <c r="NWM12" s="88"/>
      <c r="NWN12" s="88"/>
      <c r="NWO12" s="88"/>
      <c r="NWP12" s="88"/>
      <c r="NWQ12" s="88"/>
      <c r="NWR12" s="88"/>
      <c r="NWS12" s="88"/>
      <c r="NWT12" s="88"/>
      <c r="NWU12" s="88"/>
      <c r="NWV12" s="88"/>
      <c r="NWW12" s="88"/>
      <c r="NWX12" s="88"/>
      <c r="NWY12" s="88"/>
      <c r="NWZ12" s="88"/>
      <c r="NXA12" s="88"/>
      <c r="NXB12" s="88"/>
      <c r="NXC12" s="88"/>
      <c r="NXD12" s="88"/>
      <c r="NXE12" s="88"/>
      <c r="NXF12" s="88"/>
      <c r="NXG12" s="88"/>
      <c r="NXH12" s="88"/>
      <c r="NXI12" s="88"/>
      <c r="NXJ12" s="88"/>
      <c r="NXK12" s="88"/>
      <c r="NXL12" s="88"/>
      <c r="NXM12" s="88"/>
      <c r="NXN12" s="88"/>
      <c r="NXO12" s="88"/>
      <c r="NXP12" s="88"/>
      <c r="NXQ12" s="88"/>
      <c r="NXR12" s="88"/>
      <c r="NXS12" s="88"/>
      <c r="NXT12" s="88"/>
      <c r="NXU12" s="88"/>
      <c r="NXV12" s="88"/>
      <c r="NXW12" s="88"/>
      <c r="NXX12" s="88"/>
      <c r="NXY12" s="88"/>
      <c r="NXZ12" s="88"/>
      <c r="NYA12" s="88"/>
      <c r="NYB12" s="88"/>
      <c r="NYC12" s="88"/>
      <c r="NYD12" s="88"/>
      <c r="NYE12" s="88"/>
      <c r="NYF12" s="88"/>
      <c r="NYG12" s="88"/>
      <c r="NYH12" s="88"/>
      <c r="NYI12" s="88"/>
      <c r="NYJ12" s="88"/>
      <c r="NYK12" s="88"/>
      <c r="NYL12" s="88"/>
      <c r="NYM12" s="88"/>
      <c r="NYN12" s="88"/>
      <c r="NYO12" s="88"/>
      <c r="NYP12" s="88"/>
      <c r="NYQ12" s="88"/>
      <c r="NYR12" s="88"/>
      <c r="NYS12" s="88"/>
      <c r="NYT12" s="88"/>
      <c r="NYU12" s="88"/>
      <c r="NYV12" s="88"/>
      <c r="NYW12" s="88"/>
      <c r="NYX12" s="88"/>
      <c r="NYY12" s="88"/>
      <c r="NYZ12" s="88"/>
      <c r="NZA12" s="88"/>
      <c r="NZB12" s="88"/>
      <c r="NZC12" s="88"/>
      <c r="NZD12" s="88"/>
      <c r="NZE12" s="88"/>
      <c r="NZF12" s="88"/>
      <c r="NZG12" s="88"/>
      <c r="NZH12" s="88"/>
      <c r="NZI12" s="88"/>
      <c r="NZJ12" s="88"/>
      <c r="NZK12" s="88"/>
      <c r="NZL12" s="88"/>
      <c r="NZM12" s="88"/>
      <c r="NZN12" s="88"/>
      <c r="NZO12" s="88"/>
      <c r="NZP12" s="88"/>
      <c r="NZQ12" s="88"/>
      <c r="NZR12" s="88"/>
      <c r="NZS12" s="88"/>
      <c r="NZT12" s="88"/>
      <c r="NZU12" s="88"/>
      <c r="NZV12" s="88"/>
      <c r="NZW12" s="88"/>
      <c r="NZX12" s="88"/>
      <c r="NZY12" s="88"/>
      <c r="NZZ12" s="88"/>
      <c r="OAA12" s="88"/>
      <c r="OAB12" s="88"/>
      <c r="OAC12" s="88"/>
      <c r="OAD12" s="88"/>
      <c r="OAE12" s="88"/>
      <c r="OAF12" s="88"/>
      <c r="OAG12" s="88"/>
      <c r="OAH12" s="88"/>
      <c r="OAI12" s="88"/>
      <c r="OAJ12" s="88"/>
      <c r="OAK12" s="88"/>
      <c r="OAL12" s="88"/>
      <c r="OAM12" s="88"/>
      <c r="OAN12" s="88"/>
      <c r="OAO12" s="88"/>
      <c r="OAP12" s="88"/>
      <c r="OAQ12" s="88"/>
      <c r="OAR12" s="88"/>
      <c r="OAS12" s="88"/>
      <c r="OAT12" s="88"/>
      <c r="OAU12" s="88"/>
      <c r="OAV12" s="88"/>
      <c r="OAW12" s="88"/>
      <c r="OAX12" s="88"/>
      <c r="OAY12" s="88"/>
      <c r="OAZ12" s="88"/>
      <c r="OBA12" s="88"/>
      <c r="OBB12" s="88"/>
      <c r="OBC12" s="88"/>
      <c r="OBD12" s="88"/>
      <c r="OBE12" s="88"/>
      <c r="OBF12" s="88"/>
      <c r="OBG12" s="88"/>
      <c r="OBH12" s="88"/>
      <c r="OBI12" s="88"/>
      <c r="OBJ12" s="88"/>
      <c r="OBK12" s="88"/>
      <c r="OBL12" s="88"/>
      <c r="OBM12" s="88"/>
      <c r="OBN12" s="88"/>
      <c r="OBO12" s="88"/>
      <c r="OBP12" s="88"/>
      <c r="OBQ12" s="88"/>
      <c r="OBR12" s="88"/>
      <c r="OBS12" s="88"/>
      <c r="OBT12" s="88"/>
      <c r="OBU12" s="88"/>
      <c r="OBV12" s="88"/>
      <c r="OBW12" s="88"/>
      <c r="OBX12" s="88"/>
      <c r="OBY12" s="88"/>
      <c r="OBZ12" s="88"/>
      <c r="OCA12" s="88"/>
      <c r="OCB12" s="88"/>
      <c r="OCC12" s="88"/>
      <c r="OCD12" s="88"/>
      <c r="OCE12" s="88"/>
      <c r="OCF12" s="88"/>
      <c r="OCG12" s="88"/>
      <c r="OCH12" s="88"/>
      <c r="OCI12" s="88"/>
      <c r="OCJ12" s="88"/>
      <c r="OCK12" s="88"/>
      <c r="OCL12" s="88"/>
      <c r="OCM12" s="88"/>
      <c r="OCN12" s="88"/>
      <c r="OCO12" s="88"/>
      <c r="OCP12" s="88"/>
      <c r="OCQ12" s="88"/>
      <c r="OCR12" s="88"/>
      <c r="OCS12" s="88"/>
      <c r="OCT12" s="88"/>
      <c r="OCU12" s="88"/>
      <c r="OCV12" s="88"/>
      <c r="OCW12" s="88"/>
      <c r="OCX12" s="88"/>
      <c r="OCY12" s="88"/>
      <c r="OCZ12" s="88"/>
      <c r="ODA12" s="88"/>
      <c r="ODB12" s="88"/>
      <c r="ODC12" s="88"/>
      <c r="ODD12" s="88"/>
      <c r="ODE12" s="88"/>
      <c r="ODF12" s="88"/>
      <c r="ODG12" s="88"/>
      <c r="ODH12" s="88"/>
      <c r="ODI12" s="88"/>
      <c r="ODJ12" s="88"/>
      <c r="ODK12" s="88"/>
      <c r="ODL12" s="88"/>
      <c r="ODM12" s="88"/>
      <c r="ODN12" s="88"/>
      <c r="ODO12" s="88"/>
      <c r="ODP12" s="88"/>
      <c r="ODQ12" s="88"/>
      <c r="ODR12" s="88"/>
      <c r="ODS12" s="88"/>
      <c r="ODT12" s="88"/>
      <c r="ODU12" s="88"/>
      <c r="ODV12" s="88"/>
      <c r="ODW12" s="88"/>
      <c r="ODX12" s="88"/>
      <c r="ODY12" s="88"/>
      <c r="ODZ12" s="88"/>
      <c r="OEA12" s="88"/>
      <c r="OEB12" s="88"/>
      <c r="OEC12" s="88"/>
      <c r="OED12" s="88"/>
      <c r="OEE12" s="88"/>
      <c r="OEF12" s="88"/>
      <c r="OEG12" s="88"/>
      <c r="OEH12" s="88"/>
      <c r="OEI12" s="88"/>
      <c r="OEJ12" s="88"/>
      <c r="OEK12" s="88"/>
      <c r="OEL12" s="88"/>
      <c r="OEM12" s="88"/>
      <c r="OEN12" s="88"/>
      <c r="OEO12" s="88"/>
      <c r="OEP12" s="88"/>
      <c r="OEQ12" s="88"/>
      <c r="OER12" s="88"/>
      <c r="OES12" s="88"/>
      <c r="OET12" s="88"/>
      <c r="OEU12" s="88"/>
      <c r="OEV12" s="88"/>
      <c r="OEW12" s="88"/>
      <c r="OEX12" s="88"/>
      <c r="OEY12" s="88"/>
      <c r="OEZ12" s="88"/>
      <c r="OFA12" s="88"/>
      <c r="OFB12" s="88"/>
      <c r="OFC12" s="88"/>
      <c r="OFD12" s="88"/>
      <c r="OFE12" s="88"/>
      <c r="OFF12" s="88"/>
      <c r="OFG12" s="88"/>
      <c r="OFH12" s="88"/>
      <c r="OFI12" s="88"/>
      <c r="OFJ12" s="88"/>
      <c r="OFK12" s="88"/>
      <c r="OFL12" s="88"/>
      <c r="OFM12" s="88"/>
      <c r="OFN12" s="88"/>
      <c r="OFO12" s="88"/>
      <c r="OFP12" s="88"/>
      <c r="OFQ12" s="88"/>
      <c r="OFR12" s="88"/>
      <c r="OFS12" s="88"/>
      <c r="OFT12" s="88"/>
      <c r="OFU12" s="88"/>
      <c r="OFV12" s="88"/>
      <c r="OFW12" s="88"/>
      <c r="OFX12" s="88"/>
      <c r="OFY12" s="88"/>
      <c r="OFZ12" s="88"/>
      <c r="OGA12" s="88"/>
      <c r="OGB12" s="88"/>
      <c r="OGC12" s="88"/>
      <c r="OGD12" s="88"/>
      <c r="OGE12" s="88"/>
      <c r="OGF12" s="88"/>
      <c r="OGG12" s="88"/>
      <c r="OGH12" s="88"/>
      <c r="OGI12" s="88"/>
      <c r="OGJ12" s="88"/>
      <c r="OGK12" s="88"/>
      <c r="OGL12" s="88"/>
      <c r="OGM12" s="88"/>
      <c r="OGN12" s="88"/>
      <c r="OGO12" s="88"/>
      <c r="OGP12" s="88"/>
      <c r="OGQ12" s="88"/>
      <c r="OGR12" s="88"/>
      <c r="OGS12" s="88"/>
      <c r="OGT12" s="88"/>
      <c r="OGU12" s="88"/>
      <c r="OGV12" s="88"/>
      <c r="OGW12" s="88"/>
      <c r="OGX12" s="88"/>
      <c r="OGY12" s="88"/>
      <c r="OGZ12" s="88"/>
      <c r="OHA12" s="88"/>
      <c r="OHB12" s="88"/>
      <c r="OHC12" s="88"/>
      <c r="OHD12" s="88"/>
      <c r="OHE12" s="88"/>
      <c r="OHF12" s="88"/>
      <c r="OHG12" s="88"/>
      <c r="OHH12" s="88"/>
      <c r="OHI12" s="88"/>
      <c r="OHJ12" s="88"/>
      <c r="OHK12" s="88"/>
      <c r="OHL12" s="88"/>
      <c r="OHM12" s="88"/>
      <c r="OHN12" s="88"/>
      <c r="OHO12" s="88"/>
      <c r="OHP12" s="88"/>
      <c r="OHQ12" s="88"/>
      <c r="OHR12" s="88"/>
      <c r="OHS12" s="88"/>
      <c r="OHT12" s="88"/>
      <c r="OHU12" s="88"/>
      <c r="OHV12" s="88"/>
      <c r="OHW12" s="88"/>
      <c r="OHX12" s="88"/>
      <c r="OHY12" s="88"/>
      <c r="OHZ12" s="88"/>
      <c r="OIA12" s="88"/>
      <c r="OIB12" s="88"/>
      <c r="OIC12" s="88"/>
      <c r="OID12" s="88"/>
      <c r="OIE12" s="88"/>
      <c r="OIF12" s="88"/>
      <c r="OIG12" s="88"/>
      <c r="OIH12" s="88"/>
      <c r="OII12" s="88"/>
      <c r="OIJ12" s="88"/>
      <c r="OIK12" s="88"/>
      <c r="OIL12" s="88"/>
      <c r="OIM12" s="88"/>
      <c r="OIN12" s="88"/>
      <c r="OIO12" s="88"/>
      <c r="OIP12" s="88"/>
      <c r="OIQ12" s="88"/>
      <c r="OIR12" s="88"/>
      <c r="OIS12" s="88"/>
      <c r="OIT12" s="88"/>
      <c r="OIU12" s="88"/>
      <c r="OIV12" s="88"/>
      <c r="OIW12" s="88"/>
      <c r="OIX12" s="88"/>
      <c r="OIY12" s="88"/>
      <c r="OIZ12" s="88"/>
      <c r="OJA12" s="88"/>
      <c r="OJB12" s="88"/>
      <c r="OJC12" s="88"/>
      <c r="OJD12" s="88"/>
      <c r="OJE12" s="88"/>
      <c r="OJF12" s="88"/>
      <c r="OJG12" s="88"/>
      <c r="OJH12" s="88"/>
      <c r="OJI12" s="88"/>
      <c r="OJJ12" s="88"/>
      <c r="OJK12" s="88"/>
      <c r="OJL12" s="88"/>
      <c r="OJM12" s="88"/>
      <c r="OJN12" s="88"/>
      <c r="OJO12" s="88"/>
      <c r="OJP12" s="88"/>
      <c r="OJQ12" s="88"/>
      <c r="OJR12" s="88"/>
      <c r="OJS12" s="88"/>
      <c r="OJT12" s="88"/>
      <c r="OJU12" s="88"/>
      <c r="OJV12" s="88"/>
      <c r="OJW12" s="88"/>
      <c r="OJX12" s="88"/>
      <c r="OJY12" s="88"/>
      <c r="OJZ12" s="88"/>
      <c r="OKA12" s="88"/>
      <c r="OKB12" s="88"/>
      <c r="OKC12" s="88"/>
      <c r="OKD12" s="88"/>
      <c r="OKE12" s="88"/>
      <c r="OKF12" s="88"/>
      <c r="OKG12" s="88"/>
      <c r="OKH12" s="88"/>
      <c r="OKI12" s="88"/>
      <c r="OKJ12" s="88"/>
      <c r="OKK12" s="88"/>
      <c r="OKL12" s="88"/>
      <c r="OKM12" s="88"/>
      <c r="OKN12" s="88"/>
      <c r="OKO12" s="88"/>
      <c r="OKP12" s="88"/>
      <c r="OKQ12" s="88"/>
      <c r="OKR12" s="88"/>
      <c r="OKS12" s="88"/>
      <c r="OKT12" s="88"/>
      <c r="OKU12" s="88"/>
      <c r="OKV12" s="88"/>
      <c r="OKW12" s="88"/>
      <c r="OKX12" s="88"/>
      <c r="OKY12" s="88"/>
      <c r="OKZ12" s="88"/>
      <c r="OLA12" s="88"/>
      <c r="OLB12" s="88"/>
      <c r="OLC12" s="88"/>
      <c r="OLD12" s="88"/>
      <c r="OLE12" s="88"/>
      <c r="OLF12" s="88"/>
      <c r="OLG12" s="88"/>
      <c r="OLH12" s="88"/>
      <c r="OLI12" s="88"/>
      <c r="OLJ12" s="88"/>
      <c r="OLK12" s="88"/>
      <c r="OLL12" s="88"/>
      <c r="OLM12" s="88"/>
      <c r="OLN12" s="88"/>
      <c r="OLO12" s="88"/>
      <c r="OLP12" s="88"/>
      <c r="OLQ12" s="88"/>
      <c r="OLR12" s="88"/>
      <c r="OLS12" s="88"/>
      <c r="OLT12" s="88"/>
      <c r="OLU12" s="88"/>
      <c r="OLV12" s="88"/>
      <c r="OLW12" s="88"/>
      <c r="OLX12" s="88"/>
      <c r="OLY12" s="88"/>
      <c r="OLZ12" s="88"/>
      <c r="OMA12" s="88"/>
      <c r="OMB12" s="88"/>
      <c r="OMC12" s="88"/>
      <c r="OMD12" s="88"/>
      <c r="OME12" s="88"/>
      <c r="OMF12" s="88"/>
      <c r="OMG12" s="88"/>
      <c r="OMH12" s="88"/>
      <c r="OMI12" s="88"/>
      <c r="OMJ12" s="88"/>
      <c r="OMK12" s="88"/>
      <c r="OML12" s="88"/>
      <c r="OMM12" s="88"/>
      <c r="OMN12" s="88"/>
      <c r="OMO12" s="88"/>
      <c r="OMP12" s="88"/>
      <c r="OMQ12" s="88"/>
      <c r="OMR12" s="88"/>
      <c r="OMS12" s="88"/>
      <c r="OMT12" s="88"/>
      <c r="OMU12" s="88"/>
      <c r="OMV12" s="88"/>
      <c r="OMW12" s="88"/>
      <c r="OMX12" s="88"/>
      <c r="OMY12" s="88"/>
      <c r="OMZ12" s="88"/>
      <c r="ONA12" s="88"/>
      <c r="ONB12" s="88"/>
      <c r="ONC12" s="88"/>
      <c r="OND12" s="88"/>
      <c r="ONE12" s="88"/>
      <c r="ONF12" s="88"/>
      <c r="ONG12" s="88"/>
      <c r="ONH12" s="88"/>
      <c r="ONI12" s="88"/>
      <c r="ONJ12" s="88"/>
      <c r="ONK12" s="88"/>
      <c r="ONL12" s="88"/>
      <c r="ONM12" s="88"/>
      <c r="ONN12" s="88"/>
      <c r="ONO12" s="88"/>
      <c r="ONP12" s="88"/>
      <c r="ONQ12" s="88"/>
      <c r="ONR12" s="88"/>
      <c r="ONS12" s="88"/>
      <c r="ONT12" s="88"/>
      <c r="ONU12" s="88"/>
      <c r="ONV12" s="88"/>
      <c r="ONW12" s="88"/>
      <c r="ONX12" s="88"/>
      <c r="ONY12" s="88"/>
      <c r="ONZ12" s="88"/>
      <c r="OOA12" s="88"/>
      <c r="OOB12" s="88"/>
      <c r="OOC12" s="88"/>
      <c r="OOD12" s="88"/>
      <c r="OOE12" s="88"/>
      <c r="OOF12" s="88"/>
      <c r="OOG12" s="88"/>
      <c r="OOH12" s="88"/>
      <c r="OOI12" s="88"/>
      <c r="OOJ12" s="88"/>
      <c r="OOK12" s="88"/>
      <c r="OOL12" s="88"/>
      <c r="OOM12" s="88"/>
      <c r="OON12" s="88"/>
      <c r="OOO12" s="88"/>
      <c r="OOP12" s="88"/>
      <c r="OOQ12" s="88"/>
      <c r="OOR12" s="88"/>
      <c r="OOS12" s="88"/>
      <c r="OOT12" s="88"/>
      <c r="OOU12" s="88"/>
      <c r="OOV12" s="88"/>
      <c r="OOW12" s="88"/>
      <c r="OOX12" s="88"/>
      <c r="OOY12" s="88"/>
      <c r="OOZ12" s="88"/>
      <c r="OPA12" s="88"/>
      <c r="OPB12" s="88"/>
      <c r="OPC12" s="88"/>
      <c r="OPD12" s="88"/>
      <c r="OPE12" s="88"/>
      <c r="OPF12" s="88"/>
      <c r="OPG12" s="88"/>
      <c r="OPH12" s="88"/>
      <c r="OPI12" s="88"/>
      <c r="OPJ12" s="88"/>
      <c r="OPK12" s="88"/>
      <c r="OPL12" s="88"/>
      <c r="OPM12" s="88"/>
      <c r="OPN12" s="88"/>
      <c r="OPO12" s="88"/>
      <c r="OPP12" s="88"/>
      <c r="OPQ12" s="88"/>
      <c r="OPR12" s="88"/>
      <c r="OPS12" s="88"/>
      <c r="OPT12" s="88"/>
      <c r="OPU12" s="88"/>
      <c r="OPV12" s="88"/>
      <c r="OPW12" s="88"/>
      <c r="OPX12" s="88"/>
      <c r="OPY12" s="88"/>
      <c r="OPZ12" s="88"/>
      <c r="OQA12" s="88"/>
      <c r="OQB12" s="88"/>
      <c r="OQC12" s="88"/>
      <c r="OQD12" s="88"/>
      <c r="OQE12" s="88"/>
      <c r="OQF12" s="88"/>
      <c r="OQG12" s="88"/>
      <c r="OQH12" s="88"/>
      <c r="OQI12" s="88"/>
      <c r="OQJ12" s="88"/>
      <c r="OQK12" s="88"/>
      <c r="OQL12" s="88"/>
      <c r="OQM12" s="88"/>
      <c r="OQN12" s="88"/>
      <c r="OQO12" s="88"/>
      <c r="OQP12" s="88"/>
      <c r="OQQ12" s="88"/>
      <c r="OQR12" s="88"/>
      <c r="OQS12" s="88"/>
      <c r="OQT12" s="88"/>
      <c r="OQU12" s="88"/>
      <c r="OQV12" s="88"/>
      <c r="OQW12" s="88"/>
      <c r="OQX12" s="88"/>
      <c r="OQY12" s="88"/>
      <c r="OQZ12" s="88"/>
      <c r="ORA12" s="88"/>
      <c r="ORB12" s="88"/>
      <c r="ORC12" s="88"/>
      <c r="ORD12" s="88"/>
      <c r="ORE12" s="88"/>
      <c r="ORF12" s="88"/>
      <c r="ORG12" s="88"/>
      <c r="ORH12" s="88"/>
      <c r="ORI12" s="88"/>
      <c r="ORJ12" s="88"/>
      <c r="ORK12" s="88"/>
      <c r="ORL12" s="88"/>
      <c r="ORM12" s="88"/>
      <c r="ORN12" s="88"/>
      <c r="ORO12" s="88"/>
      <c r="ORP12" s="88"/>
      <c r="ORQ12" s="88"/>
      <c r="ORR12" s="88"/>
      <c r="ORS12" s="88"/>
      <c r="ORT12" s="88"/>
      <c r="ORU12" s="88"/>
      <c r="ORV12" s="88"/>
      <c r="ORW12" s="88"/>
      <c r="ORX12" s="88"/>
      <c r="ORY12" s="88"/>
      <c r="ORZ12" s="88"/>
      <c r="OSA12" s="88"/>
      <c r="OSB12" s="88"/>
      <c r="OSC12" s="88"/>
      <c r="OSD12" s="88"/>
      <c r="OSE12" s="88"/>
      <c r="OSF12" s="88"/>
      <c r="OSG12" s="88"/>
      <c r="OSH12" s="88"/>
      <c r="OSI12" s="88"/>
      <c r="OSJ12" s="88"/>
      <c r="OSK12" s="88"/>
      <c r="OSL12" s="88"/>
      <c r="OSM12" s="88"/>
      <c r="OSN12" s="88"/>
      <c r="OSO12" s="88"/>
      <c r="OSP12" s="88"/>
      <c r="OSQ12" s="88"/>
      <c r="OSR12" s="88"/>
      <c r="OSS12" s="88"/>
      <c r="OST12" s="88"/>
      <c r="OSU12" s="88"/>
      <c r="OSV12" s="88"/>
      <c r="OSW12" s="88"/>
      <c r="OSX12" s="88"/>
      <c r="OSY12" s="88"/>
      <c r="OSZ12" s="88"/>
      <c r="OTA12" s="88"/>
      <c r="OTB12" s="88"/>
      <c r="OTC12" s="88"/>
      <c r="OTD12" s="88"/>
      <c r="OTE12" s="88"/>
      <c r="OTF12" s="88"/>
      <c r="OTG12" s="88"/>
      <c r="OTH12" s="88"/>
      <c r="OTI12" s="88"/>
      <c r="OTJ12" s="88"/>
      <c r="OTK12" s="88"/>
      <c r="OTL12" s="88"/>
      <c r="OTM12" s="88"/>
      <c r="OTN12" s="88"/>
      <c r="OTO12" s="88"/>
      <c r="OTP12" s="88"/>
      <c r="OTQ12" s="88"/>
      <c r="OTR12" s="88"/>
      <c r="OTS12" s="88"/>
      <c r="OTT12" s="88"/>
      <c r="OTU12" s="88"/>
      <c r="OTV12" s="88"/>
      <c r="OTW12" s="88"/>
      <c r="OTX12" s="88"/>
      <c r="OTY12" s="88"/>
      <c r="OTZ12" s="88"/>
      <c r="OUA12" s="88"/>
      <c r="OUB12" s="88"/>
      <c r="OUC12" s="88"/>
      <c r="OUD12" s="88"/>
      <c r="OUE12" s="88"/>
      <c r="OUF12" s="88"/>
      <c r="OUG12" s="88"/>
      <c r="OUH12" s="88"/>
      <c r="OUI12" s="88"/>
      <c r="OUJ12" s="88"/>
      <c r="OUK12" s="88"/>
      <c r="OUL12" s="88"/>
      <c r="OUM12" s="88"/>
      <c r="OUN12" s="88"/>
      <c r="OUO12" s="88"/>
      <c r="OUP12" s="88"/>
      <c r="OUQ12" s="88"/>
      <c r="OUR12" s="88"/>
      <c r="OUS12" s="88"/>
      <c r="OUT12" s="88"/>
      <c r="OUU12" s="88"/>
      <c r="OUV12" s="88"/>
      <c r="OUW12" s="88"/>
      <c r="OUX12" s="88"/>
      <c r="OUY12" s="88"/>
      <c r="OUZ12" s="88"/>
      <c r="OVA12" s="88"/>
      <c r="OVB12" s="88"/>
      <c r="OVC12" s="88"/>
      <c r="OVD12" s="88"/>
      <c r="OVE12" s="88"/>
      <c r="OVF12" s="88"/>
      <c r="OVG12" s="88"/>
      <c r="OVH12" s="88"/>
      <c r="OVI12" s="88"/>
      <c r="OVJ12" s="88"/>
      <c r="OVK12" s="88"/>
      <c r="OVL12" s="88"/>
      <c r="OVM12" s="88"/>
      <c r="OVN12" s="88"/>
      <c r="OVO12" s="88"/>
      <c r="OVP12" s="88"/>
      <c r="OVQ12" s="88"/>
      <c r="OVR12" s="88"/>
      <c r="OVS12" s="88"/>
      <c r="OVT12" s="88"/>
      <c r="OVU12" s="88"/>
      <c r="OVV12" s="88"/>
      <c r="OVW12" s="88"/>
      <c r="OVX12" s="88"/>
      <c r="OVY12" s="88"/>
      <c r="OVZ12" s="88"/>
      <c r="OWA12" s="88"/>
      <c r="OWB12" s="88"/>
      <c r="OWC12" s="88"/>
      <c r="OWD12" s="88"/>
      <c r="OWE12" s="88"/>
      <c r="OWF12" s="88"/>
      <c r="OWG12" s="88"/>
      <c r="OWH12" s="88"/>
      <c r="OWI12" s="88"/>
      <c r="OWJ12" s="88"/>
      <c r="OWK12" s="88"/>
      <c r="OWL12" s="88"/>
      <c r="OWM12" s="88"/>
      <c r="OWN12" s="88"/>
      <c r="OWO12" s="88"/>
      <c r="OWP12" s="88"/>
      <c r="OWQ12" s="88"/>
      <c r="OWR12" s="88"/>
      <c r="OWS12" s="88"/>
      <c r="OWT12" s="88"/>
      <c r="OWU12" s="88"/>
      <c r="OWV12" s="88"/>
      <c r="OWW12" s="88"/>
      <c r="OWX12" s="88"/>
      <c r="OWY12" s="88"/>
      <c r="OWZ12" s="88"/>
      <c r="OXA12" s="88"/>
      <c r="OXB12" s="88"/>
      <c r="OXC12" s="88"/>
      <c r="OXD12" s="88"/>
      <c r="OXE12" s="88"/>
      <c r="OXF12" s="88"/>
      <c r="OXG12" s="88"/>
      <c r="OXH12" s="88"/>
      <c r="OXI12" s="88"/>
      <c r="OXJ12" s="88"/>
      <c r="OXK12" s="88"/>
      <c r="OXL12" s="88"/>
      <c r="OXM12" s="88"/>
      <c r="OXN12" s="88"/>
      <c r="OXO12" s="88"/>
      <c r="OXP12" s="88"/>
      <c r="OXQ12" s="88"/>
      <c r="OXR12" s="88"/>
      <c r="OXS12" s="88"/>
      <c r="OXT12" s="88"/>
      <c r="OXU12" s="88"/>
      <c r="OXV12" s="88"/>
      <c r="OXW12" s="88"/>
      <c r="OXX12" s="88"/>
      <c r="OXY12" s="88"/>
      <c r="OXZ12" s="88"/>
      <c r="OYA12" s="88"/>
      <c r="OYB12" s="88"/>
      <c r="OYC12" s="88"/>
      <c r="OYD12" s="88"/>
      <c r="OYE12" s="88"/>
      <c r="OYF12" s="88"/>
      <c r="OYG12" s="88"/>
      <c r="OYH12" s="88"/>
      <c r="OYI12" s="88"/>
      <c r="OYJ12" s="88"/>
      <c r="OYK12" s="88"/>
      <c r="OYL12" s="88"/>
      <c r="OYM12" s="88"/>
      <c r="OYN12" s="88"/>
      <c r="OYO12" s="88"/>
      <c r="OYP12" s="88"/>
      <c r="OYQ12" s="88"/>
      <c r="OYR12" s="88"/>
      <c r="OYS12" s="88"/>
      <c r="OYT12" s="88"/>
      <c r="OYU12" s="88"/>
      <c r="OYV12" s="88"/>
      <c r="OYW12" s="88"/>
      <c r="OYX12" s="88"/>
      <c r="OYY12" s="88"/>
      <c r="OYZ12" s="88"/>
      <c r="OZA12" s="88"/>
      <c r="OZB12" s="88"/>
      <c r="OZC12" s="88"/>
      <c r="OZD12" s="88"/>
      <c r="OZE12" s="88"/>
      <c r="OZF12" s="88"/>
      <c r="OZG12" s="88"/>
      <c r="OZH12" s="88"/>
      <c r="OZI12" s="88"/>
      <c r="OZJ12" s="88"/>
      <c r="OZK12" s="88"/>
      <c r="OZL12" s="88"/>
      <c r="OZM12" s="88"/>
      <c r="OZN12" s="88"/>
      <c r="OZO12" s="88"/>
      <c r="OZP12" s="88"/>
      <c r="OZQ12" s="88"/>
      <c r="OZR12" s="88"/>
      <c r="OZS12" s="88"/>
      <c r="OZT12" s="88"/>
      <c r="OZU12" s="88"/>
      <c r="OZV12" s="88"/>
      <c r="OZW12" s="88"/>
      <c r="OZX12" s="88"/>
      <c r="OZY12" s="88"/>
      <c r="OZZ12" s="88"/>
      <c r="PAA12" s="88"/>
      <c r="PAB12" s="88"/>
      <c r="PAC12" s="88"/>
      <c r="PAD12" s="88"/>
      <c r="PAE12" s="88"/>
      <c r="PAF12" s="88"/>
      <c r="PAG12" s="88"/>
      <c r="PAH12" s="88"/>
      <c r="PAI12" s="88"/>
      <c r="PAJ12" s="88"/>
      <c r="PAK12" s="88"/>
      <c r="PAL12" s="88"/>
      <c r="PAM12" s="88"/>
      <c r="PAN12" s="88"/>
      <c r="PAO12" s="88"/>
      <c r="PAP12" s="88"/>
      <c r="PAQ12" s="88"/>
      <c r="PAR12" s="88"/>
      <c r="PAS12" s="88"/>
      <c r="PAT12" s="88"/>
      <c r="PAU12" s="88"/>
      <c r="PAV12" s="88"/>
      <c r="PAW12" s="88"/>
      <c r="PAX12" s="88"/>
      <c r="PAY12" s="88"/>
      <c r="PAZ12" s="88"/>
      <c r="PBA12" s="88"/>
      <c r="PBB12" s="88"/>
      <c r="PBC12" s="88"/>
      <c r="PBD12" s="88"/>
      <c r="PBE12" s="88"/>
      <c r="PBF12" s="88"/>
      <c r="PBG12" s="88"/>
      <c r="PBH12" s="88"/>
      <c r="PBI12" s="88"/>
      <c r="PBJ12" s="88"/>
      <c r="PBK12" s="88"/>
      <c r="PBL12" s="88"/>
      <c r="PBM12" s="88"/>
      <c r="PBN12" s="88"/>
      <c r="PBO12" s="88"/>
      <c r="PBP12" s="88"/>
      <c r="PBQ12" s="88"/>
      <c r="PBR12" s="88"/>
      <c r="PBS12" s="88"/>
      <c r="PBT12" s="88"/>
      <c r="PBU12" s="88"/>
      <c r="PBV12" s="88"/>
      <c r="PBW12" s="88"/>
      <c r="PBX12" s="88"/>
      <c r="PBY12" s="88"/>
      <c r="PBZ12" s="88"/>
      <c r="PCA12" s="88"/>
      <c r="PCB12" s="88"/>
      <c r="PCC12" s="88"/>
      <c r="PCD12" s="88"/>
      <c r="PCE12" s="88"/>
      <c r="PCF12" s="88"/>
      <c r="PCG12" s="88"/>
      <c r="PCH12" s="88"/>
      <c r="PCI12" s="88"/>
      <c r="PCJ12" s="88"/>
      <c r="PCK12" s="88"/>
      <c r="PCL12" s="88"/>
      <c r="PCM12" s="88"/>
      <c r="PCN12" s="88"/>
      <c r="PCO12" s="88"/>
      <c r="PCP12" s="88"/>
      <c r="PCQ12" s="88"/>
      <c r="PCR12" s="88"/>
      <c r="PCS12" s="88"/>
      <c r="PCT12" s="88"/>
      <c r="PCU12" s="88"/>
      <c r="PCV12" s="88"/>
      <c r="PCW12" s="88"/>
      <c r="PCX12" s="88"/>
      <c r="PCY12" s="88"/>
      <c r="PCZ12" s="88"/>
      <c r="PDA12" s="88"/>
      <c r="PDB12" s="88"/>
      <c r="PDC12" s="88"/>
      <c r="PDD12" s="88"/>
      <c r="PDE12" s="88"/>
      <c r="PDF12" s="88"/>
      <c r="PDG12" s="88"/>
      <c r="PDH12" s="88"/>
      <c r="PDI12" s="88"/>
      <c r="PDJ12" s="88"/>
      <c r="PDK12" s="88"/>
      <c r="PDL12" s="88"/>
      <c r="PDM12" s="88"/>
      <c r="PDN12" s="88"/>
      <c r="PDO12" s="88"/>
      <c r="PDP12" s="88"/>
      <c r="PDQ12" s="88"/>
      <c r="PDR12" s="88"/>
      <c r="PDS12" s="88"/>
      <c r="PDT12" s="88"/>
      <c r="PDU12" s="88"/>
      <c r="PDV12" s="88"/>
      <c r="PDW12" s="88"/>
      <c r="PDX12" s="88"/>
      <c r="PDY12" s="88"/>
      <c r="PDZ12" s="88"/>
      <c r="PEA12" s="88"/>
      <c r="PEB12" s="88"/>
      <c r="PEC12" s="88"/>
      <c r="PED12" s="88"/>
      <c r="PEE12" s="88"/>
      <c r="PEF12" s="88"/>
      <c r="PEG12" s="88"/>
      <c r="PEH12" s="88"/>
      <c r="PEI12" s="88"/>
      <c r="PEJ12" s="88"/>
      <c r="PEK12" s="88"/>
      <c r="PEL12" s="88"/>
      <c r="PEM12" s="88"/>
      <c r="PEN12" s="88"/>
      <c r="PEO12" s="88"/>
      <c r="PEP12" s="88"/>
      <c r="PEQ12" s="88"/>
      <c r="PER12" s="88"/>
      <c r="PES12" s="88"/>
      <c r="PET12" s="88"/>
      <c r="PEU12" s="88"/>
      <c r="PEV12" s="88"/>
      <c r="PEW12" s="88"/>
      <c r="PEX12" s="88"/>
      <c r="PEY12" s="88"/>
      <c r="PEZ12" s="88"/>
      <c r="PFA12" s="88"/>
      <c r="PFB12" s="88"/>
      <c r="PFC12" s="88"/>
      <c r="PFD12" s="88"/>
      <c r="PFE12" s="88"/>
      <c r="PFF12" s="88"/>
      <c r="PFG12" s="88"/>
      <c r="PFH12" s="88"/>
      <c r="PFI12" s="88"/>
      <c r="PFJ12" s="88"/>
      <c r="PFK12" s="88"/>
      <c r="PFL12" s="88"/>
      <c r="PFM12" s="88"/>
      <c r="PFN12" s="88"/>
      <c r="PFO12" s="88"/>
      <c r="PFP12" s="88"/>
      <c r="PFQ12" s="88"/>
      <c r="PFR12" s="88"/>
      <c r="PFS12" s="88"/>
      <c r="PFT12" s="88"/>
      <c r="PFU12" s="88"/>
      <c r="PFV12" s="88"/>
      <c r="PFW12" s="88"/>
      <c r="PFX12" s="88"/>
      <c r="PFY12" s="88"/>
      <c r="PFZ12" s="88"/>
      <c r="PGA12" s="88"/>
      <c r="PGB12" s="88"/>
      <c r="PGC12" s="88"/>
      <c r="PGD12" s="88"/>
      <c r="PGE12" s="88"/>
      <c r="PGF12" s="88"/>
      <c r="PGG12" s="88"/>
      <c r="PGH12" s="88"/>
      <c r="PGI12" s="88"/>
      <c r="PGJ12" s="88"/>
      <c r="PGK12" s="88"/>
      <c r="PGL12" s="88"/>
      <c r="PGM12" s="88"/>
      <c r="PGN12" s="88"/>
      <c r="PGO12" s="88"/>
      <c r="PGP12" s="88"/>
      <c r="PGQ12" s="88"/>
      <c r="PGR12" s="88"/>
      <c r="PGS12" s="88"/>
      <c r="PGT12" s="88"/>
      <c r="PGU12" s="88"/>
      <c r="PGV12" s="88"/>
      <c r="PGW12" s="88"/>
      <c r="PGX12" s="88"/>
      <c r="PGY12" s="88"/>
      <c r="PGZ12" s="88"/>
      <c r="PHA12" s="88"/>
      <c r="PHB12" s="88"/>
      <c r="PHC12" s="88"/>
      <c r="PHD12" s="88"/>
      <c r="PHE12" s="88"/>
      <c r="PHF12" s="88"/>
      <c r="PHG12" s="88"/>
      <c r="PHH12" s="88"/>
      <c r="PHI12" s="88"/>
      <c r="PHJ12" s="88"/>
      <c r="PHK12" s="88"/>
      <c r="PHL12" s="88"/>
      <c r="PHM12" s="88"/>
      <c r="PHN12" s="88"/>
      <c r="PHO12" s="88"/>
      <c r="PHP12" s="88"/>
      <c r="PHQ12" s="88"/>
      <c r="PHR12" s="88"/>
      <c r="PHS12" s="88"/>
      <c r="PHT12" s="88"/>
      <c r="PHU12" s="88"/>
      <c r="PHV12" s="88"/>
      <c r="PHW12" s="88"/>
      <c r="PHX12" s="88"/>
      <c r="PHY12" s="88"/>
      <c r="PHZ12" s="88"/>
      <c r="PIA12" s="88"/>
      <c r="PIB12" s="88"/>
      <c r="PIC12" s="88"/>
      <c r="PID12" s="88"/>
      <c r="PIE12" s="88"/>
      <c r="PIF12" s="88"/>
      <c r="PIG12" s="88"/>
      <c r="PIH12" s="88"/>
      <c r="PII12" s="88"/>
      <c r="PIJ12" s="88"/>
      <c r="PIK12" s="88"/>
      <c r="PIL12" s="88"/>
      <c r="PIM12" s="88"/>
      <c r="PIN12" s="88"/>
      <c r="PIO12" s="88"/>
      <c r="PIP12" s="88"/>
      <c r="PIQ12" s="88"/>
      <c r="PIR12" s="88"/>
      <c r="PIS12" s="88"/>
      <c r="PIT12" s="88"/>
      <c r="PIU12" s="88"/>
      <c r="PIV12" s="88"/>
      <c r="PIW12" s="88"/>
      <c r="PIX12" s="88"/>
      <c r="PIY12" s="88"/>
      <c r="PIZ12" s="88"/>
      <c r="PJA12" s="88"/>
      <c r="PJB12" s="88"/>
      <c r="PJC12" s="88"/>
      <c r="PJD12" s="88"/>
      <c r="PJE12" s="88"/>
      <c r="PJF12" s="88"/>
      <c r="PJG12" s="88"/>
      <c r="PJH12" s="88"/>
      <c r="PJI12" s="88"/>
      <c r="PJJ12" s="88"/>
      <c r="PJK12" s="88"/>
      <c r="PJL12" s="88"/>
      <c r="PJM12" s="88"/>
      <c r="PJN12" s="88"/>
      <c r="PJO12" s="88"/>
      <c r="PJP12" s="88"/>
      <c r="PJQ12" s="88"/>
      <c r="PJR12" s="88"/>
      <c r="PJS12" s="88"/>
      <c r="PJT12" s="88"/>
      <c r="PJU12" s="88"/>
      <c r="PJV12" s="88"/>
      <c r="PJW12" s="88"/>
      <c r="PJX12" s="88"/>
      <c r="PJY12" s="88"/>
      <c r="PJZ12" s="88"/>
      <c r="PKA12" s="88"/>
      <c r="PKB12" s="88"/>
      <c r="PKC12" s="88"/>
      <c r="PKD12" s="88"/>
      <c r="PKE12" s="88"/>
      <c r="PKF12" s="88"/>
      <c r="PKG12" s="88"/>
      <c r="PKH12" s="88"/>
      <c r="PKI12" s="88"/>
      <c r="PKJ12" s="88"/>
      <c r="PKK12" s="88"/>
      <c r="PKL12" s="88"/>
      <c r="PKM12" s="88"/>
      <c r="PKN12" s="88"/>
      <c r="PKO12" s="88"/>
      <c r="PKP12" s="88"/>
      <c r="PKQ12" s="88"/>
      <c r="PKR12" s="88"/>
      <c r="PKS12" s="88"/>
      <c r="PKT12" s="88"/>
      <c r="PKU12" s="88"/>
      <c r="PKV12" s="88"/>
      <c r="PKW12" s="88"/>
      <c r="PKX12" s="88"/>
      <c r="PKY12" s="88"/>
      <c r="PKZ12" s="88"/>
      <c r="PLA12" s="88"/>
      <c r="PLB12" s="88"/>
      <c r="PLC12" s="88"/>
      <c r="PLD12" s="88"/>
      <c r="PLE12" s="88"/>
      <c r="PLF12" s="88"/>
      <c r="PLG12" s="88"/>
      <c r="PLH12" s="88"/>
      <c r="PLI12" s="88"/>
      <c r="PLJ12" s="88"/>
      <c r="PLK12" s="88"/>
      <c r="PLL12" s="88"/>
      <c r="PLM12" s="88"/>
      <c r="PLN12" s="88"/>
      <c r="PLO12" s="88"/>
      <c r="PLP12" s="88"/>
      <c r="PLQ12" s="88"/>
      <c r="PLR12" s="88"/>
      <c r="PLS12" s="88"/>
      <c r="PLT12" s="88"/>
      <c r="PLU12" s="88"/>
      <c r="PLV12" s="88"/>
      <c r="PLW12" s="88"/>
      <c r="PLX12" s="88"/>
      <c r="PLY12" s="88"/>
      <c r="PLZ12" s="88"/>
      <c r="PMA12" s="88"/>
      <c r="PMB12" s="88"/>
      <c r="PMC12" s="88"/>
      <c r="PMD12" s="88"/>
      <c r="PME12" s="88"/>
      <c r="PMF12" s="88"/>
      <c r="PMG12" s="88"/>
      <c r="PMH12" s="88"/>
      <c r="PMI12" s="88"/>
      <c r="PMJ12" s="88"/>
      <c r="PMK12" s="88"/>
      <c r="PML12" s="88"/>
      <c r="PMM12" s="88"/>
      <c r="PMN12" s="88"/>
      <c r="PMO12" s="88"/>
      <c r="PMP12" s="88"/>
      <c r="PMQ12" s="88"/>
      <c r="PMR12" s="88"/>
      <c r="PMS12" s="88"/>
      <c r="PMT12" s="88"/>
      <c r="PMU12" s="88"/>
      <c r="PMV12" s="88"/>
      <c r="PMW12" s="88"/>
      <c r="PMX12" s="88"/>
      <c r="PMY12" s="88"/>
      <c r="PMZ12" s="88"/>
      <c r="PNA12" s="88"/>
      <c r="PNB12" s="88"/>
      <c r="PNC12" s="88"/>
      <c r="PND12" s="88"/>
      <c r="PNE12" s="88"/>
      <c r="PNF12" s="88"/>
      <c r="PNG12" s="88"/>
      <c r="PNH12" s="88"/>
      <c r="PNI12" s="88"/>
      <c r="PNJ12" s="88"/>
      <c r="PNK12" s="88"/>
      <c r="PNL12" s="88"/>
      <c r="PNM12" s="88"/>
      <c r="PNN12" s="88"/>
      <c r="PNO12" s="88"/>
      <c r="PNP12" s="88"/>
      <c r="PNQ12" s="88"/>
      <c r="PNR12" s="88"/>
      <c r="PNS12" s="88"/>
      <c r="PNT12" s="88"/>
      <c r="PNU12" s="88"/>
      <c r="PNV12" s="88"/>
      <c r="PNW12" s="88"/>
      <c r="PNX12" s="88"/>
      <c r="PNY12" s="88"/>
      <c r="PNZ12" s="88"/>
      <c r="POA12" s="88"/>
      <c r="POB12" s="88"/>
      <c r="POC12" s="88"/>
      <c r="POD12" s="88"/>
      <c r="POE12" s="88"/>
      <c r="POF12" s="88"/>
      <c r="POG12" s="88"/>
      <c r="POH12" s="88"/>
      <c r="POI12" s="88"/>
      <c r="POJ12" s="88"/>
      <c r="POK12" s="88"/>
      <c r="POL12" s="88"/>
      <c r="POM12" s="88"/>
      <c r="PON12" s="88"/>
      <c r="POO12" s="88"/>
      <c r="POP12" s="88"/>
      <c r="POQ12" s="88"/>
      <c r="POR12" s="88"/>
      <c r="POS12" s="88"/>
      <c r="POT12" s="88"/>
      <c r="POU12" s="88"/>
      <c r="POV12" s="88"/>
      <c r="POW12" s="88"/>
      <c r="POX12" s="88"/>
      <c r="POY12" s="88"/>
      <c r="POZ12" s="88"/>
      <c r="PPA12" s="88"/>
      <c r="PPB12" s="88"/>
      <c r="PPC12" s="88"/>
      <c r="PPD12" s="88"/>
      <c r="PPE12" s="88"/>
      <c r="PPF12" s="88"/>
      <c r="PPG12" s="88"/>
      <c r="PPH12" s="88"/>
      <c r="PPI12" s="88"/>
      <c r="PPJ12" s="88"/>
      <c r="PPK12" s="88"/>
      <c r="PPL12" s="88"/>
      <c r="PPM12" s="88"/>
      <c r="PPN12" s="88"/>
      <c r="PPO12" s="88"/>
      <c r="PPP12" s="88"/>
      <c r="PPQ12" s="88"/>
      <c r="PPR12" s="88"/>
      <c r="PPS12" s="88"/>
      <c r="PPT12" s="88"/>
      <c r="PPU12" s="88"/>
      <c r="PPV12" s="88"/>
      <c r="PPW12" s="88"/>
      <c r="PPX12" s="88"/>
      <c r="PPY12" s="88"/>
      <c r="PPZ12" s="88"/>
      <c r="PQA12" s="88"/>
      <c r="PQB12" s="88"/>
      <c r="PQC12" s="88"/>
      <c r="PQD12" s="88"/>
      <c r="PQE12" s="88"/>
      <c r="PQF12" s="88"/>
      <c r="PQG12" s="88"/>
      <c r="PQH12" s="88"/>
      <c r="PQI12" s="88"/>
      <c r="PQJ12" s="88"/>
      <c r="PQK12" s="88"/>
      <c r="PQL12" s="88"/>
      <c r="PQM12" s="88"/>
      <c r="PQN12" s="88"/>
      <c r="PQO12" s="88"/>
      <c r="PQP12" s="88"/>
      <c r="PQQ12" s="88"/>
      <c r="PQR12" s="88"/>
      <c r="PQS12" s="88"/>
      <c r="PQT12" s="88"/>
      <c r="PQU12" s="88"/>
      <c r="PQV12" s="88"/>
      <c r="PQW12" s="88"/>
      <c r="PQX12" s="88"/>
      <c r="PQY12" s="88"/>
      <c r="PQZ12" s="88"/>
      <c r="PRA12" s="88"/>
      <c r="PRB12" s="88"/>
      <c r="PRC12" s="88"/>
      <c r="PRD12" s="88"/>
      <c r="PRE12" s="88"/>
      <c r="PRF12" s="88"/>
      <c r="PRG12" s="88"/>
      <c r="PRH12" s="88"/>
      <c r="PRI12" s="88"/>
      <c r="PRJ12" s="88"/>
      <c r="PRK12" s="88"/>
      <c r="PRL12" s="88"/>
      <c r="PRM12" s="88"/>
      <c r="PRN12" s="88"/>
      <c r="PRO12" s="88"/>
      <c r="PRP12" s="88"/>
      <c r="PRQ12" s="88"/>
      <c r="PRR12" s="88"/>
      <c r="PRS12" s="88"/>
      <c r="PRT12" s="88"/>
      <c r="PRU12" s="88"/>
      <c r="PRV12" s="88"/>
      <c r="PRW12" s="88"/>
      <c r="PRX12" s="88"/>
      <c r="PRY12" s="88"/>
      <c r="PRZ12" s="88"/>
      <c r="PSA12" s="88"/>
      <c r="PSB12" s="88"/>
      <c r="PSC12" s="88"/>
      <c r="PSD12" s="88"/>
      <c r="PSE12" s="88"/>
      <c r="PSF12" s="88"/>
      <c r="PSG12" s="88"/>
      <c r="PSH12" s="88"/>
      <c r="PSI12" s="88"/>
      <c r="PSJ12" s="88"/>
      <c r="PSK12" s="88"/>
      <c r="PSL12" s="88"/>
      <c r="PSM12" s="88"/>
      <c r="PSN12" s="88"/>
      <c r="PSO12" s="88"/>
      <c r="PSP12" s="88"/>
      <c r="PSQ12" s="88"/>
      <c r="PSR12" s="88"/>
      <c r="PSS12" s="88"/>
      <c r="PST12" s="88"/>
      <c r="PSU12" s="88"/>
      <c r="PSV12" s="88"/>
      <c r="PSW12" s="88"/>
      <c r="PSX12" s="88"/>
      <c r="PSY12" s="88"/>
      <c r="PSZ12" s="88"/>
      <c r="PTA12" s="88"/>
      <c r="PTB12" s="88"/>
      <c r="PTC12" s="88"/>
      <c r="PTD12" s="88"/>
      <c r="PTE12" s="88"/>
      <c r="PTF12" s="88"/>
      <c r="PTG12" s="88"/>
      <c r="PTH12" s="88"/>
      <c r="PTI12" s="88"/>
      <c r="PTJ12" s="88"/>
      <c r="PTK12" s="88"/>
      <c r="PTL12" s="88"/>
      <c r="PTM12" s="88"/>
      <c r="PTN12" s="88"/>
      <c r="PTO12" s="88"/>
      <c r="PTP12" s="88"/>
      <c r="PTQ12" s="88"/>
      <c r="PTR12" s="88"/>
      <c r="PTS12" s="88"/>
      <c r="PTT12" s="88"/>
      <c r="PTU12" s="88"/>
      <c r="PTV12" s="88"/>
      <c r="PTW12" s="88"/>
      <c r="PTX12" s="88"/>
      <c r="PTY12" s="88"/>
      <c r="PTZ12" s="88"/>
      <c r="PUA12" s="88"/>
      <c r="PUB12" s="88"/>
      <c r="PUC12" s="88"/>
      <c r="PUD12" s="88"/>
      <c r="PUE12" s="88"/>
      <c r="PUF12" s="88"/>
      <c r="PUG12" s="88"/>
      <c r="PUH12" s="88"/>
      <c r="PUI12" s="88"/>
      <c r="PUJ12" s="88"/>
      <c r="PUK12" s="88"/>
      <c r="PUL12" s="88"/>
      <c r="PUM12" s="88"/>
      <c r="PUN12" s="88"/>
      <c r="PUO12" s="88"/>
      <c r="PUP12" s="88"/>
      <c r="PUQ12" s="88"/>
      <c r="PUR12" s="88"/>
      <c r="PUS12" s="88"/>
      <c r="PUT12" s="88"/>
      <c r="PUU12" s="88"/>
      <c r="PUV12" s="88"/>
      <c r="PUW12" s="88"/>
      <c r="PUX12" s="88"/>
      <c r="PUY12" s="88"/>
      <c r="PUZ12" s="88"/>
      <c r="PVA12" s="88"/>
      <c r="PVB12" s="88"/>
      <c r="PVC12" s="88"/>
      <c r="PVD12" s="88"/>
      <c r="PVE12" s="88"/>
      <c r="PVF12" s="88"/>
      <c r="PVG12" s="88"/>
      <c r="PVH12" s="88"/>
      <c r="PVI12" s="88"/>
      <c r="PVJ12" s="88"/>
      <c r="PVK12" s="88"/>
      <c r="PVL12" s="88"/>
      <c r="PVM12" s="88"/>
      <c r="PVN12" s="88"/>
      <c r="PVO12" s="88"/>
      <c r="PVP12" s="88"/>
      <c r="PVQ12" s="88"/>
      <c r="PVR12" s="88"/>
      <c r="PVS12" s="88"/>
      <c r="PVT12" s="88"/>
      <c r="PVU12" s="88"/>
      <c r="PVV12" s="88"/>
      <c r="PVW12" s="88"/>
      <c r="PVX12" s="88"/>
      <c r="PVY12" s="88"/>
      <c r="PVZ12" s="88"/>
      <c r="PWA12" s="88"/>
      <c r="PWB12" s="88"/>
      <c r="PWC12" s="88"/>
      <c r="PWD12" s="88"/>
      <c r="PWE12" s="88"/>
      <c r="PWF12" s="88"/>
      <c r="PWG12" s="88"/>
      <c r="PWH12" s="88"/>
      <c r="PWI12" s="88"/>
      <c r="PWJ12" s="88"/>
      <c r="PWK12" s="88"/>
      <c r="PWL12" s="88"/>
      <c r="PWM12" s="88"/>
      <c r="PWN12" s="88"/>
      <c r="PWO12" s="88"/>
      <c r="PWP12" s="88"/>
      <c r="PWQ12" s="88"/>
      <c r="PWR12" s="88"/>
      <c r="PWS12" s="88"/>
      <c r="PWT12" s="88"/>
      <c r="PWU12" s="88"/>
      <c r="PWV12" s="88"/>
      <c r="PWW12" s="88"/>
      <c r="PWX12" s="88"/>
      <c r="PWY12" s="88"/>
      <c r="PWZ12" s="88"/>
      <c r="PXA12" s="88"/>
      <c r="PXB12" s="88"/>
      <c r="PXC12" s="88"/>
      <c r="PXD12" s="88"/>
      <c r="PXE12" s="88"/>
      <c r="PXF12" s="88"/>
      <c r="PXG12" s="88"/>
      <c r="PXH12" s="88"/>
      <c r="PXI12" s="88"/>
      <c r="PXJ12" s="88"/>
      <c r="PXK12" s="88"/>
      <c r="PXL12" s="88"/>
      <c r="PXM12" s="88"/>
      <c r="PXN12" s="88"/>
      <c r="PXO12" s="88"/>
      <c r="PXP12" s="88"/>
      <c r="PXQ12" s="88"/>
      <c r="PXR12" s="88"/>
      <c r="PXS12" s="88"/>
      <c r="PXT12" s="88"/>
      <c r="PXU12" s="88"/>
      <c r="PXV12" s="88"/>
      <c r="PXW12" s="88"/>
      <c r="PXX12" s="88"/>
      <c r="PXY12" s="88"/>
      <c r="PXZ12" s="88"/>
      <c r="PYA12" s="88"/>
      <c r="PYB12" s="88"/>
      <c r="PYC12" s="88"/>
      <c r="PYD12" s="88"/>
      <c r="PYE12" s="88"/>
      <c r="PYF12" s="88"/>
      <c r="PYG12" s="88"/>
      <c r="PYH12" s="88"/>
      <c r="PYI12" s="88"/>
      <c r="PYJ12" s="88"/>
      <c r="PYK12" s="88"/>
      <c r="PYL12" s="88"/>
      <c r="PYM12" s="88"/>
      <c r="PYN12" s="88"/>
      <c r="PYO12" s="88"/>
      <c r="PYP12" s="88"/>
      <c r="PYQ12" s="88"/>
      <c r="PYR12" s="88"/>
      <c r="PYS12" s="88"/>
      <c r="PYT12" s="88"/>
      <c r="PYU12" s="88"/>
      <c r="PYV12" s="88"/>
      <c r="PYW12" s="88"/>
      <c r="PYX12" s="88"/>
      <c r="PYY12" s="88"/>
      <c r="PYZ12" s="88"/>
      <c r="PZA12" s="88"/>
      <c r="PZB12" s="88"/>
      <c r="PZC12" s="88"/>
      <c r="PZD12" s="88"/>
      <c r="PZE12" s="88"/>
      <c r="PZF12" s="88"/>
      <c r="PZG12" s="88"/>
      <c r="PZH12" s="88"/>
      <c r="PZI12" s="88"/>
      <c r="PZJ12" s="88"/>
      <c r="PZK12" s="88"/>
      <c r="PZL12" s="88"/>
      <c r="PZM12" s="88"/>
      <c r="PZN12" s="88"/>
      <c r="PZO12" s="88"/>
      <c r="PZP12" s="88"/>
      <c r="PZQ12" s="88"/>
      <c r="PZR12" s="88"/>
      <c r="PZS12" s="88"/>
      <c r="PZT12" s="88"/>
      <c r="PZU12" s="88"/>
      <c r="PZV12" s="88"/>
      <c r="PZW12" s="88"/>
      <c r="PZX12" s="88"/>
      <c r="PZY12" s="88"/>
      <c r="PZZ12" s="88"/>
      <c r="QAA12" s="88"/>
      <c r="QAB12" s="88"/>
      <c r="QAC12" s="88"/>
      <c r="QAD12" s="88"/>
      <c r="QAE12" s="88"/>
      <c r="QAF12" s="88"/>
      <c r="QAG12" s="88"/>
      <c r="QAH12" s="88"/>
      <c r="QAI12" s="88"/>
      <c r="QAJ12" s="88"/>
      <c r="QAK12" s="88"/>
      <c r="QAL12" s="88"/>
      <c r="QAM12" s="88"/>
      <c r="QAN12" s="88"/>
      <c r="QAO12" s="88"/>
      <c r="QAP12" s="88"/>
      <c r="QAQ12" s="88"/>
      <c r="QAR12" s="88"/>
      <c r="QAS12" s="88"/>
      <c r="QAT12" s="88"/>
      <c r="QAU12" s="88"/>
      <c r="QAV12" s="88"/>
      <c r="QAW12" s="88"/>
      <c r="QAX12" s="88"/>
      <c r="QAY12" s="88"/>
      <c r="QAZ12" s="88"/>
      <c r="QBA12" s="88"/>
      <c r="QBB12" s="88"/>
      <c r="QBC12" s="88"/>
      <c r="QBD12" s="88"/>
      <c r="QBE12" s="88"/>
      <c r="QBF12" s="88"/>
      <c r="QBG12" s="88"/>
      <c r="QBH12" s="88"/>
      <c r="QBI12" s="88"/>
      <c r="QBJ12" s="88"/>
      <c r="QBK12" s="88"/>
      <c r="QBL12" s="88"/>
      <c r="QBM12" s="88"/>
      <c r="QBN12" s="88"/>
      <c r="QBO12" s="88"/>
      <c r="QBP12" s="88"/>
      <c r="QBQ12" s="88"/>
      <c r="QBR12" s="88"/>
      <c r="QBS12" s="88"/>
      <c r="QBT12" s="88"/>
      <c r="QBU12" s="88"/>
      <c r="QBV12" s="88"/>
      <c r="QBW12" s="88"/>
      <c r="QBX12" s="88"/>
      <c r="QBY12" s="88"/>
      <c r="QBZ12" s="88"/>
      <c r="QCA12" s="88"/>
      <c r="QCB12" s="88"/>
      <c r="QCC12" s="88"/>
      <c r="QCD12" s="88"/>
      <c r="QCE12" s="88"/>
      <c r="QCF12" s="88"/>
      <c r="QCG12" s="88"/>
      <c r="QCH12" s="88"/>
      <c r="QCI12" s="88"/>
      <c r="QCJ12" s="88"/>
      <c r="QCK12" s="88"/>
      <c r="QCL12" s="88"/>
      <c r="QCM12" s="88"/>
      <c r="QCN12" s="88"/>
      <c r="QCO12" s="88"/>
      <c r="QCP12" s="88"/>
      <c r="QCQ12" s="88"/>
      <c r="QCR12" s="88"/>
      <c r="QCS12" s="88"/>
      <c r="QCT12" s="88"/>
      <c r="QCU12" s="88"/>
      <c r="QCV12" s="88"/>
      <c r="QCW12" s="88"/>
      <c r="QCX12" s="88"/>
      <c r="QCY12" s="88"/>
      <c r="QCZ12" s="88"/>
      <c r="QDA12" s="88"/>
      <c r="QDB12" s="88"/>
      <c r="QDC12" s="88"/>
      <c r="QDD12" s="88"/>
      <c r="QDE12" s="88"/>
      <c r="QDF12" s="88"/>
      <c r="QDG12" s="88"/>
      <c r="QDH12" s="88"/>
      <c r="QDI12" s="88"/>
      <c r="QDJ12" s="88"/>
      <c r="QDK12" s="88"/>
      <c r="QDL12" s="88"/>
      <c r="QDM12" s="88"/>
      <c r="QDN12" s="88"/>
      <c r="QDO12" s="88"/>
      <c r="QDP12" s="88"/>
      <c r="QDQ12" s="88"/>
      <c r="QDR12" s="88"/>
      <c r="QDS12" s="88"/>
      <c r="QDT12" s="88"/>
      <c r="QDU12" s="88"/>
      <c r="QDV12" s="88"/>
      <c r="QDW12" s="88"/>
      <c r="QDX12" s="88"/>
      <c r="QDY12" s="88"/>
      <c r="QDZ12" s="88"/>
      <c r="QEA12" s="88"/>
      <c r="QEB12" s="88"/>
      <c r="QEC12" s="88"/>
      <c r="QED12" s="88"/>
      <c r="QEE12" s="88"/>
      <c r="QEF12" s="88"/>
      <c r="QEG12" s="88"/>
      <c r="QEH12" s="88"/>
      <c r="QEI12" s="88"/>
      <c r="QEJ12" s="88"/>
      <c r="QEK12" s="88"/>
      <c r="QEL12" s="88"/>
      <c r="QEM12" s="88"/>
      <c r="QEN12" s="88"/>
      <c r="QEO12" s="88"/>
      <c r="QEP12" s="88"/>
      <c r="QEQ12" s="88"/>
      <c r="QER12" s="88"/>
      <c r="QES12" s="88"/>
      <c r="QET12" s="88"/>
      <c r="QEU12" s="88"/>
      <c r="QEV12" s="88"/>
      <c r="QEW12" s="88"/>
      <c r="QEX12" s="88"/>
      <c r="QEY12" s="88"/>
      <c r="QEZ12" s="88"/>
      <c r="QFA12" s="88"/>
      <c r="QFB12" s="88"/>
      <c r="QFC12" s="88"/>
      <c r="QFD12" s="88"/>
      <c r="QFE12" s="88"/>
      <c r="QFF12" s="88"/>
      <c r="QFG12" s="88"/>
      <c r="QFH12" s="88"/>
      <c r="QFI12" s="88"/>
      <c r="QFJ12" s="88"/>
      <c r="QFK12" s="88"/>
      <c r="QFL12" s="88"/>
      <c r="QFM12" s="88"/>
      <c r="QFN12" s="88"/>
      <c r="QFO12" s="88"/>
      <c r="QFP12" s="88"/>
      <c r="QFQ12" s="88"/>
      <c r="QFR12" s="88"/>
      <c r="QFS12" s="88"/>
      <c r="QFT12" s="88"/>
      <c r="QFU12" s="88"/>
      <c r="QFV12" s="88"/>
      <c r="QFW12" s="88"/>
      <c r="QFX12" s="88"/>
      <c r="QFY12" s="88"/>
      <c r="QFZ12" s="88"/>
      <c r="QGA12" s="88"/>
      <c r="QGB12" s="88"/>
      <c r="QGC12" s="88"/>
      <c r="QGD12" s="88"/>
      <c r="QGE12" s="88"/>
      <c r="QGF12" s="88"/>
      <c r="QGG12" s="88"/>
      <c r="QGH12" s="88"/>
      <c r="QGI12" s="88"/>
      <c r="QGJ12" s="88"/>
      <c r="QGK12" s="88"/>
      <c r="QGL12" s="88"/>
      <c r="QGM12" s="88"/>
      <c r="QGN12" s="88"/>
      <c r="QGO12" s="88"/>
      <c r="QGP12" s="88"/>
      <c r="QGQ12" s="88"/>
      <c r="QGR12" s="88"/>
      <c r="QGS12" s="88"/>
      <c r="QGT12" s="88"/>
      <c r="QGU12" s="88"/>
      <c r="QGV12" s="88"/>
      <c r="QGW12" s="88"/>
      <c r="QGX12" s="88"/>
      <c r="QGY12" s="88"/>
      <c r="QGZ12" s="88"/>
      <c r="QHA12" s="88"/>
      <c r="QHB12" s="88"/>
      <c r="QHC12" s="88"/>
      <c r="QHD12" s="88"/>
      <c r="QHE12" s="88"/>
      <c r="QHF12" s="88"/>
      <c r="QHG12" s="88"/>
      <c r="QHH12" s="88"/>
      <c r="QHI12" s="88"/>
      <c r="QHJ12" s="88"/>
      <c r="QHK12" s="88"/>
      <c r="QHL12" s="88"/>
      <c r="QHM12" s="88"/>
      <c r="QHN12" s="88"/>
      <c r="QHO12" s="88"/>
      <c r="QHP12" s="88"/>
      <c r="QHQ12" s="88"/>
      <c r="QHR12" s="88"/>
      <c r="QHS12" s="88"/>
      <c r="QHT12" s="88"/>
      <c r="QHU12" s="88"/>
      <c r="QHV12" s="88"/>
      <c r="QHW12" s="88"/>
      <c r="QHX12" s="88"/>
      <c r="QHY12" s="88"/>
      <c r="QHZ12" s="88"/>
      <c r="QIA12" s="88"/>
      <c r="QIB12" s="88"/>
      <c r="QIC12" s="88"/>
      <c r="QID12" s="88"/>
      <c r="QIE12" s="88"/>
      <c r="QIF12" s="88"/>
      <c r="QIG12" s="88"/>
      <c r="QIH12" s="88"/>
      <c r="QII12" s="88"/>
      <c r="QIJ12" s="88"/>
      <c r="QIK12" s="88"/>
      <c r="QIL12" s="88"/>
      <c r="QIM12" s="88"/>
      <c r="QIN12" s="88"/>
      <c r="QIO12" s="88"/>
      <c r="QIP12" s="88"/>
      <c r="QIQ12" s="88"/>
      <c r="QIR12" s="88"/>
      <c r="QIS12" s="88"/>
      <c r="QIT12" s="88"/>
      <c r="QIU12" s="88"/>
      <c r="QIV12" s="88"/>
      <c r="QIW12" s="88"/>
      <c r="QIX12" s="88"/>
      <c r="QIY12" s="88"/>
      <c r="QIZ12" s="88"/>
      <c r="QJA12" s="88"/>
      <c r="QJB12" s="88"/>
      <c r="QJC12" s="88"/>
      <c r="QJD12" s="88"/>
      <c r="QJE12" s="88"/>
      <c r="QJF12" s="88"/>
      <c r="QJG12" s="88"/>
      <c r="QJH12" s="88"/>
      <c r="QJI12" s="88"/>
      <c r="QJJ12" s="88"/>
      <c r="QJK12" s="88"/>
      <c r="QJL12" s="88"/>
      <c r="QJM12" s="88"/>
      <c r="QJN12" s="88"/>
      <c r="QJO12" s="88"/>
      <c r="QJP12" s="88"/>
      <c r="QJQ12" s="88"/>
      <c r="QJR12" s="88"/>
      <c r="QJS12" s="88"/>
      <c r="QJT12" s="88"/>
      <c r="QJU12" s="88"/>
      <c r="QJV12" s="88"/>
      <c r="QJW12" s="88"/>
      <c r="QJX12" s="88"/>
      <c r="QJY12" s="88"/>
      <c r="QJZ12" s="88"/>
      <c r="QKA12" s="88"/>
      <c r="QKB12" s="88"/>
      <c r="QKC12" s="88"/>
      <c r="QKD12" s="88"/>
      <c r="QKE12" s="88"/>
      <c r="QKF12" s="88"/>
      <c r="QKG12" s="88"/>
      <c r="QKH12" s="88"/>
      <c r="QKI12" s="88"/>
      <c r="QKJ12" s="88"/>
      <c r="QKK12" s="88"/>
      <c r="QKL12" s="88"/>
      <c r="QKM12" s="88"/>
      <c r="QKN12" s="88"/>
      <c r="QKO12" s="88"/>
      <c r="QKP12" s="88"/>
      <c r="QKQ12" s="88"/>
      <c r="QKR12" s="88"/>
      <c r="QKS12" s="88"/>
      <c r="QKT12" s="88"/>
      <c r="QKU12" s="88"/>
      <c r="QKV12" s="88"/>
      <c r="QKW12" s="88"/>
      <c r="QKX12" s="88"/>
      <c r="QKY12" s="88"/>
      <c r="QKZ12" s="88"/>
      <c r="QLA12" s="88"/>
      <c r="QLB12" s="88"/>
      <c r="QLC12" s="88"/>
      <c r="QLD12" s="88"/>
      <c r="QLE12" s="88"/>
      <c r="QLF12" s="88"/>
      <c r="QLG12" s="88"/>
      <c r="QLH12" s="88"/>
      <c r="QLI12" s="88"/>
      <c r="QLJ12" s="88"/>
      <c r="QLK12" s="88"/>
      <c r="QLL12" s="88"/>
      <c r="QLM12" s="88"/>
      <c r="QLN12" s="88"/>
      <c r="QLO12" s="88"/>
      <c r="QLP12" s="88"/>
      <c r="QLQ12" s="88"/>
      <c r="QLR12" s="88"/>
      <c r="QLS12" s="88"/>
      <c r="QLT12" s="88"/>
      <c r="QLU12" s="88"/>
      <c r="QLV12" s="88"/>
      <c r="QLW12" s="88"/>
      <c r="QLX12" s="88"/>
      <c r="QLY12" s="88"/>
      <c r="QLZ12" s="88"/>
      <c r="QMA12" s="88"/>
      <c r="QMB12" s="88"/>
      <c r="QMC12" s="88"/>
      <c r="QMD12" s="88"/>
      <c r="QME12" s="88"/>
      <c r="QMF12" s="88"/>
      <c r="QMG12" s="88"/>
      <c r="QMH12" s="88"/>
      <c r="QMI12" s="88"/>
      <c r="QMJ12" s="88"/>
      <c r="QMK12" s="88"/>
      <c r="QML12" s="88"/>
      <c r="QMM12" s="88"/>
      <c r="QMN12" s="88"/>
      <c r="QMO12" s="88"/>
      <c r="QMP12" s="88"/>
      <c r="QMQ12" s="88"/>
      <c r="QMR12" s="88"/>
      <c r="QMS12" s="88"/>
      <c r="QMT12" s="88"/>
      <c r="QMU12" s="88"/>
      <c r="QMV12" s="88"/>
      <c r="QMW12" s="88"/>
      <c r="QMX12" s="88"/>
      <c r="QMY12" s="88"/>
      <c r="QMZ12" s="88"/>
      <c r="QNA12" s="88"/>
      <c r="QNB12" s="88"/>
      <c r="QNC12" s="88"/>
      <c r="QND12" s="88"/>
      <c r="QNE12" s="88"/>
      <c r="QNF12" s="88"/>
      <c r="QNG12" s="88"/>
      <c r="QNH12" s="88"/>
      <c r="QNI12" s="88"/>
      <c r="QNJ12" s="88"/>
      <c r="QNK12" s="88"/>
      <c r="QNL12" s="88"/>
      <c r="QNM12" s="88"/>
      <c r="QNN12" s="88"/>
      <c r="QNO12" s="88"/>
      <c r="QNP12" s="88"/>
      <c r="QNQ12" s="88"/>
      <c r="QNR12" s="88"/>
      <c r="QNS12" s="88"/>
      <c r="QNT12" s="88"/>
      <c r="QNU12" s="88"/>
      <c r="QNV12" s="88"/>
      <c r="QNW12" s="88"/>
      <c r="QNX12" s="88"/>
      <c r="QNY12" s="88"/>
      <c r="QNZ12" s="88"/>
      <c r="QOA12" s="88"/>
      <c r="QOB12" s="88"/>
      <c r="QOC12" s="88"/>
      <c r="QOD12" s="88"/>
      <c r="QOE12" s="88"/>
      <c r="QOF12" s="88"/>
      <c r="QOG12" s="88"/>
      <c r="QOH12" s="88"/>
      <c r="QOI12" s="88"/>
      <c r="QOJ12" s="88"/>
      <c r="QOK12" s="88"/>
      <c r="QOL12" s="88"/>
      <c r="QOM12" s="88"/>
      <c r="QON12" s="88"/>
      <c r="QOO12" s="88"/>
      <c r="QOP12" s="88"/>
      <c r="QOQ12" s="88"/>
      <c r="QOR12" s="88"/>
      <c r="QOS12" s="88"/>
      <c r="QOT12" s="88"/>
      <c r="QOU12" s="88"/>
      <c r="QOV12" s="88"/>
      <c r="QOW12" s="88"/>
      <c r="QOX12" s="88"/>
      <c r="QOY12" s="88"/>
      <c r="QOZ12" s="88"/>
      <c r="QPA12" s="88"/>
      <c r="QPB12" s="88"/>
      <c r="QPC12" s="88"/>
      <c r="QPD12" s="88"/>
      <c r="QPE12" s="88"/>
      <c r="QPF12" s="88"/>
      <c r="QPG12" s="88"/>
      <c r="QPH12" s="88"/>
      <c r="QPI12" s="88"/>
      <c r="QPJ12" s="88"/>
      <c r="QPK12" s="88"/>
      <c r="QPL12" s="88"/>
      <c r="QPM12" s="88"/>
      <c r="QPN12" s="88"/>
      <c r="QPO12" s="88"/>
      <c r="QPP12" s="88"/>
      <c r="QPQ12" s="88"/>
      <c r="QPR12" s="88"/>
      <c r="QPS12" s="88"/>
      <c r="QPT12" s="88"/>
      <c r="QPU12" s="88"/>
      <c r="QPV12" s="88"/>
      <c r="QPW12" s="88"/>
      <c r="QPX12" s="88"/>
      <c r="QPY12" s="88"/>
      <c r="QPZ12" s="88"/>
      <c r="QQA12" s="88"/>
      <c r="QQB12" s="88"/>
      <c r="QQC12" s="88"/>
      <c r="QQD12" s="88"/>
      <c r="QQE12" s="88"/>
      <c r="QQF12" s="88"/>
      <c r="QQG12" s="88"/>
      <c r="QQH12" s="88"/>
      <c r="QQI12" s="88"/>
      <c r="QQJ12" s="88"/>
      <c r="QQK12" s="88"/>
      <c r="QQL12" s="88"/>
      <c r="QQM12" s="88"/>
      <c r="QQN12" s="88"/>
      <c r="QQO12" s="88"/>
      <c r="QQP12" s="88"/>
      <c r="QQQ12" s="88"/>
      <c r="QQR12" s="88"/>
      <c r="QQS12" s="88"/>
      <c r="QQT12" s="88"/>
      <c r="QQU12" s="88"/>
      <c r="QQV12" s="88"/>
      <c r="QQW12" s="88"/>
      <c r="QQX12" s="88"/>
      <c r="QQY12" s="88"/>
      <c r="QQZ12" s="88"/>
      <c r="QRA12" s="88"/>
      <c r="QRB12" s="88"/>
      <c r="QRC12" s="88"/>
      <c r="QRD12" s="88"/>
      <c r="QRE12" s="88"/>
      <c r="QRF12" s="88"/>
      <c r="QRG12" s="88"/>
      <c r="QRH12" s="88"/>
      <c r="QRI12" s="88"/>
      <c r="QRJ12" s="88"/>
      <c r="QRK12" s="88"/>
      <c r="QRL12" s="88"/>
      <c r="QRM12" s="88"/>
      <c r="QRN12" s="88"/>
      <c r="QRO12" s="88"/>
      <c r="QRP12" s="88"/>
      <c r="QRQ12" s="88"/>
      <c r="QRR12" s="88"/>
      <c r="QRS12" s="88"/>
      <c r="QRT12" s="88"/>
      <c r="QRU12" s="88"/>
      <c r="QRV12" s="88"/>
      <c r="QRW12" s="88"/>
      <c r="QRX12" s="88"/>
      <c r="QRY12" s="88"/>
      <c r="QRZ12" s="88"/>
      <c r="QSA12" s="88"/>
      <c r="QSB12" s="88"/>
      <c r="QSC12" s="88"/>
      <c r="QSD12" s="88"/>
      <c r="QSE12" s="88"/>
      <c r="QSF12" s="88"/>
      <c r="QSG12" s="88"/>
      <c r="QSH12" s="88"/>
      <c r="QSI12" s="88"/>
      <c r="QSJ12" s="88"/>
      <c r="QSK12" s="88"/>
      <c r="QSL12" s="88"/>
      <c r="QSM12" s="88"/>
      <c r="QSN12" s="88"/>
      <c r="QSO12" s="88"/>
      <c r="QSP12" s="88"/>
      <c r="QSQ12" s="88"/>
      <c r="QSR12" s="88"/>
      <c r="QSS12" s="88"/>
      <c r="QST12" s="88"/>
      <c r="QSU12" s="88"/>
      <c r="QSV12" s="88"/>
      <c r="QSW12" s="88"/>
      <c r="QSX12" s="88"/>
      <c r="QSY12" s="88"/>
      <c r="QSZ12" s="88"/>
      <c r="QTA12" s="88"/>
      <c r="QTB12" s="88"/>
      <c r="QTC12" s="88"/>
      <c r="QTD12" s="88"/>
      <c r="QTE12" s="88"/>
      <c r="QTF12" s="88"/>
      <c r="QTG12" s="88"/>
      <c r="QTH12" s="88"/>
      <c r="QTI12" s="88"/>
      <c r="QTJ12" s="88"/>
      <c r="QTK12" s="88"/>
      <c r="QTL12" s="88"/>
      <c r="QTM12" s="88"/>
      <c r="QTN12" s="88"/>
      <c r="QTO12" s="88"/>
      <c r="QTP12" s="88"/>
      <c r="QTQ12" s="88"/>
      <c r="QTR12" s="88"/>
      <c r="QTS12" s="88"/>
      <c r="QTT12" s="88"/>
      <c r="QTU12" s="88"/>
      <c r="QTV12" s="88"/>
      <c r="QTW12" s="88"/>
      <c r="QTX12" s="88"/>
      <c r="QTY12" s="88"/>
      <c r="QTZ12" s="88"/>
      <c r="QUA12" s="88"/>
      <c r="QUB12" s="88"/>
      <c r="QUC12" s="88"/>
      <c r="QUD12" s="88"/>
      <c r="QUE12" s="88"/>
      <c r="QUF12" s="88"/>
      <c r="QUG12" s="88"/>
      <c r="QUH12" s="88"/>
      <c r="QUI12" s="88"/>
      <c r="QUJ12" s="88"/>
      <c r="QUK12" s="88"/>
      <c r="QUL12" s="88"/>
      <c r="QUM12" s="88"/>
      <c r="QUN12" s="88"/>
      <c r="QUO12" s="88"/>
      <c r="QUP12" s="88"/>
      <c r="QUQ12" s="88"/>
      <c r="QUR12" s="88"/>
      <c r="QUS12" s="88"/>
      <c r="QUT12" s="88"/>
      <c r="QUU12" s="88"/>
      <c r="QUV12" s="88"/>
      <c r="QUW12" s="88"/>
      <c r="QUX12" s="88"/>
      <c r="QUY12" s="88"/>
      <c r="QUZ12" s="88"/>
      <c r="QVA12" s="88"/>
      <c r="QVB12" s="88"/>
      <c r="QVC12" s="88"/>
      <c r="QVD12" s="88"/>
      <c r="QVE12" s="88"/>
      <c r="QVF12" s="88"/>
      <c r="QVG12" s="88"/>
      <c r="QVH12" s="88"/>
      <c r="QVI12" s="88"/>
      <c r="QVJ12" s="88"/>
      <c r="QVK12" s="88"/>
      <c r="QVL12" s="88"/>
      <c r="QVM12" s="88"/>
      <c r="QVN12" s="88"/>
      <c r="QVO12" s="88"/>
      <c r="QVP12" s="88"/>
      <c r="QVQ12" s="88"/>
      <c r="QVR12" s="88"/>
      <c r="QVS12" s="88"/>
      <c r="QVT12" s="88"/>
      <c r="QVU12" s="88"/>
      <c r="QVV12" s="88"/>
      <c r="QVW12" s="88"/>
      <c r="QVX12" s="88"/>
      <c r="QVY12" s="88"/>
      <c r="QVZ12" s="88"/>
      <c r="QWA12" s="88"/>
      <c r="QWB12" s="88"/>
      <c r="QWC12" s="88"/>
      <c r="QWD12" s="88"/>
      <c r="QWE12" s="88"/>
      <c r="QWF12" s="88"/>
      <c r="QWG12" s="88"/>
      <c r="QWH12" s="88"/>
      <c r="QWI12" s="88"/>
      <c r="QWJ12" s="88"/>
      <c r="QWK12" s="88"/>
      <c r="QWL12" s="88"/>
      <c r="QWM12" s="88"/>
      <c r="QWN12" s="88"/>
      <c r="QWO12" s="88"/>
      <c r="QWP12" s="88"/>
      <c r="QWQ12" s="88"/>
      <c r="QWR12" s="88"/>
      <c r="QWS12" s="88"/>
      <c r="QWT12" s="88"/>
      <c r="QWU12" s="88"/>
      <c r="QWV12" s="88"/>
      <c r="QWW12" s="88"/>
      <c r="QWX12" s="88"/>
      <c r="QWY12" s="88"/>
      <c r="QWZ12" s="88"/>
      <c r="QXA12" s="88"/>
      <c r="QXB12" s="88"/>
      <c r="QXC12" s="88"/>
      <c r="QXD12" s="88"/>
      <c r="QXE12" s="88"/>
      <c r="QXF12" s="88"/>
      <c r="QXG12" s="88"/>
      <c r="QXH12" s="88"/>
      <c r="QXI12" s="88"/>
      <c r="QXJ12" s="88"/>
      <c r="QXK12" s="88"/>
      <c r="QXL12" s="88"/>
      <c r="QXM12" s="88"/>
      <c r="QXN12" s="88"/>
      <c r="QXO12" s="88"/>
      <c r="QXP12" s="88"/>
      <c r="QXQ12" s="88"/>
      <c r="QXR12" s="88"/>
      <c r="QXS12" s="88"/>
      <c r="QXT12" s="88"/>
      <c r="QXU12" s="88"/>
      <c r="QXV12" s="88"/>
      <c r="QXW12" s="88"/>
      <c r="QXX12" s="88"/>
      <c r="QXY12" s="88"/>
      <c r="QXZ12" s="88"/>
      <c r="QYA12" s="88"/>
      <c r="QYB12" s="88"/>
      <c r="QYC12" s="88"/>
      <c r="QYD12" s="88"/>
      <c r="QYE12" s="88"/>
      <c r="QYF12" s="88"/>
      <c r="QYG12" s="88"/>
      <c r="QYH12" s="88"/>
      <c r="QYI12" s="88"/>
      <c r="QYJ12" s="88"/>
      <c r="QYK12" s="88"/>
      <c r="QYL12" s="88"/>
      <c r="QYM12" s="88"/>
      <c r="QYN12" s="88"/>
      <c r="QYO12" s="88"/>
      <c r="QYP12" s="88"/>
      <c r="QYQ12" s="88"/>
      <c r="QYR12" s="88"/>
      <c r="QYS12" s="88"/>
      <c r="QYT12" s="88"/>
      <c r="QYU12" s="88"/>
      <c r="QYV12" s="88"/>
      <c r="QYW12" s="88"/>
      <c r="QYX12" s="88"/>
      <c r="QYY12" s="88"/>
      <c r="QYZ12" s="88"/>
      <c r="QZA12" s="88"/>
      <c r="QZB12" s="88"/>
      <c r="QZC12" s="88"/>
      <c r="QZD12" s="88"/>
      <c r="QZE12" s="88"/>
      <c r="QZF12" s="88"/>
      <c r="QZG12" s="88"/>
      <c r="QZH12" s="88"/>
      <c r="QZI12" s="88"/>
      <c r="QZJ12" s="88"/>
      <c r="QZK12" s="88"/>
      <c r="QZL12" s="88"/>
      <c r="QZM12" s="88"/>
      <c r="QZN12" s="88"/>
      <c r="QZO12" s="88"/>
      <c r="QZP12" s="88"/>
      <c r="QZQ12" s="88"/>
      <c r="QZR12" s="88"/>
      <c r="QZS12" s="88"/>
      <c r="QZT12" s="88"/>
      <c r="QZU12" s="88"/>
      <c r="QZV12" s="88"/>
      <c r="QZW12" s="88"/>
      <c r="QZX12" s="88"/>
      <c r="QZY12" s="88"/>
      <c r="QZZ12" s="88"/>
      <c r="RAA12" s="88"/>
      <c r="RAB12" s="88"/>
      <c r="RAC12" s="88"/>
      <c r="RAD12" s="88"/>
      <c r="RAE12" s="88"/>
      <c r="RAF12" s="88"/>
      <c r="RAG12" s="88"/>
      <c r="RAH12" s="88"/>
      <c r="RAI12" s="88"/>
      <c r="RAJ12" s="88"/>
      <c r="RAK12" s="88"/>
      <c r="RAL12" s="88"/>
      <c r="RAM12" s="88"/>
      <c r="RAN12" s="88"/>
      <c r="RAO12" s="88"/>
      <c r="RAP12" s="88"/>
      <c r="RAQ12" s="88"/>
      <c r="RAR12" s="88"/>
      <c r="RAS12" s="88"/>
      <c r="RAT12" s="88"/>
      <c r="RAU12" s="88"/>
      <c r="RAV12" s="88"/>
      <c r="RAW12" s="88"/>
      <c r="RAX12" s="88"/>
      <c r="RAY12" s="88"/>
      <c r="RAZ12" s="88"/>
      <c r="RBA12" s="88"/>
      <c r="RBB12" s="88"/>
      <c r="RBC12" s="88"/>
      <c r="RBD12" s="88"/>
      <c r="RBE12" s="88"/>
      <c r="RBF12" s="88"/>
      <c r="RBG12" s="88"/>
      <c r="RBH12" s="88"/>
      <c r="RBI12" s="88"/>
      <c r="RBJ12" s="88"/>
      <c r="RBK12" s="88"/>
      <c r="RBL12" s="88"/>
      <c r="RBM12" s="88"/>
      <c r="RBN12" s="88"/>
      <c r="RBO12" s="88"/>
      <c r="RBP12" s="88"/>
      <c r="RBQ12" s="88"/>
      <c r="RBR12" s="88"/>
      <c r="RBS12" s="88"/>
      <c r="RBT12" s="88"/>
      <c r="RBU12" s="88"/>
      <c r="RBV12" s="88"/>
      <c r="RBW12" s="88"/>
      <c r="RBX12" s="88"/>
      <c r="RBY12" s="88"/>
      <c r="RBZ12" s="88"/>
      <c r="RCA12" s="88"/>
      <c r="RCB12" s="88"/>
      <c r="RCC12" s="88"/>
      <c r="RCD12" s="88"/>
      <c r="RCE12" s="88"/>
      <c r="RCF12" s="88"/>
      <c r="RCG12" s="88"/>
      <c r="RCH12" s="88"/>
      <c r="RCI12" s="88"/>
      <c r="RCJ12" s="88"/>
      <c r="RCK12" s="88"/>
      <c r="RCL12" s="88"/>
      <c r="RCM12" s="88"/>
      <c r="RCN12" s="88"/>
      <c r="RCO12" s="88"/>
      <c r="RCP12" s="88"/>
      <c r="RCQ12" s="88"/>
      <c r="RCR12" s="88"/>
      <c r="RCS12" s="88"/>
      <c r="RCT12" s="88"/>
      <c r="RCU12" s="88"/>
      <c r="RCV12" s="88"/>
      <c r="RCW12" s="88"/>
      <c r="RCX12" s="88"/>
      <c r="RCY12" s="88"/>
      <c r="RCZ12" s="88"/>
      <c r="RDA12" s="88"/>
      <c r="RDB12" s="88"/>
      <c r="RDC12" s="88"/>
      <c r="RDD12" s="88"/>
      <c r="RDE12" s="88"/>
      <c r="RDF12" s="88"/>
      <c r="RDG12" s="88"/>
      <c r="RDH12" s="88"/>
      <c r="RDI12" s="88"/>
      <c r="RDJ12" s="88"/>
      <c r="RDK12" s="88"/>
      <c r="RDL12" s="88"/>
      <c r="RDM12" s="88"/>
      <c r="RDN12" s="88"/>
      <c r="RDO12" s="88"/>
      <c r="RDP12" s="88"/>
      <c r="RDQ12" s="88"/>
      <c r="RDR12" s="88"/>
      <c r="RDS12" s="88"/>
      <c r="RDT12" s="88"/>
      <c r="RDU12" s="88"/>
      <c r="RDV12" s="88"/>
      <c r="RDW12" s="88"/>
      <c r="RDX12" s="88"/>
      <c r="RDY12" s="88"/>
      <c r="RDZ12" s="88"/>
      <c r="REA12" s="88"/>
      <c r="REB12" s="88"/>
      <c r="REC12" s="88"/>
      <c r="RED12" s="88"/>
      <c r="REE12" s="88"/>
      <c r="REF12" s="88"/>
      <c r="REG12" s="88"/>
      <c r="REH12" s="88"/>
      <c r="REI12" s="88"/>
      <c r="REJ12" s="88"/>
      <c r="REK12" s="88"/>
      <c r="REL12" s="88"/>
      <c r="REM12" s="88"/>
      <c r="REN12" s="88"/>
      <c r="REO12" s="88"/>
      <c r="REP12" s="88"/>
      <c r="REQ12" s="88"/>
      <c r="RER12" s="88"/>
      <c r="RES12" s="88"/>
      <c r="RET12" s="88"/>
      <c r="REU12" s="88"/>
      <c r="REV12" s="88"/>
      <c r="REW12" s="88"/>
      <c r="REX12" s="88"/>
      <c r="REY12" s="88"/>
      <c r="REZ12" s="88"/>
      <c r="RFA12" s="88"/>
      <c r="RFB12" s="88"/>
      <c r="RFC12" s="88"/>
      <c r="RFD12" s="88"/>
      <c r="RFE12" s="88"/>
      <c r="RFF12" s="88"/>
      <c r="RFG12" s="88"/>
      <c r="RFH12" s="88"/>
      <c r="RFI12" s="88"/>
      <c r="RFJ12" s="88"/>
      <c r="RFK12" s="88"/>
      <c r="RFL12" s="88"/>
      <c r="RFM12" s="88"/>
      <c r="RFN12" s="88"/>
      <c r="RFO12" s="88"/>
      <c r="RFP12" s="88"/>
      <c r="RFQ12" s="88"/>
      <c r="RFR12" s="88"/>
      <c r="RFS12" s="88"/>
      <c r="RFT12" s="88"/>
      <c r="RFU12" s="88"/>
      <c r="RFV12" s="88"/>
      <c r="RFW12" s="88"/>
      <c r="RFX12" s="88"/>
      <c r="RFY12" s="88"/>
      <c r="RFZ12" s="88"/>
      <c r="RGA12" s="88"/>
      <c r="RGB12" s="88"/>
      <c r="RGC12" s="88"/>
      <c r="RGD12" s="88"/>
      <c r="RGE12" s="88"/>
      <c r="RGF12" s="88"/>
      <c r="RGG12" s="88"/>
      <c r="RGH12" s="88"/>
      <c r="RGI12" s="88"/>
      <c r="RGJ12" s="88"/>
      <c r="RGK12" s="88"/>
      <c r="RGL12" s="88"/>
      <c r="RGM12" s="88"/>
      <c r="RGN12" s="88"/>
      <c r="RGO12" s="88"/>
      <c r="RGP12" s="88"/>
      <c r="RGQ12" s="88"/>
      <c r="RGR12" s="88"/>
      <c r="RGS12" s="88"/>
      <c r="RGT12" s="88"/>
      <c r="RGU12" s="88"/>
      <c r="RGV12" s="88"/>
      <c r="RGW12" s="88"/>
      <c r="RGX12" s="88"/>
      <c r="RGY12" s="88"/>
      <c r="RGZ12" s="88"/>
      <c r="RHA12" s="88"/>
      <c r="RHB12" s="88"/>
      <c r="RHC12" s="88"/>
      <c r="RHD12" s="88"/>
      <c r="RHE12" s="88"/>
      <c r="RHF12" s="88"/>
      <c r="RHG12" s="88"/>
      <c r="RHH12" s="88"/>
      <c r="RHI12" s="88"/>
      <c r="RHJ12" s="88"/>
      <c r="RHK12" s="88"/>
      <c r="RHL12" s="88"/>
      <c r="RHM12" s="88"/>
      <c r="RHN12" s="88"/>
      <c r="RHO12" s="88"/>
      <c r="RHP12" s="88"/>
      <c r="RHQ12" s="88"/>
      <c r="RHR12" s="88"/>
      <c r="RHS12" s="88"/>
      <c r="RHT12" s="88"/>
      <c r="RHU12" s="88"/>
      <c r="RHV12" s="88"/>
      <c r="RHW12" s="88"/>
      <c r="RHX12" s="88"/>
      <c r="RHY12" s="88"/>
      <c r="RHZ12" s="88"/>
      <c r="RIA12" s="88"/>
      <c r="RIB12" s="88"/>
      <c r="RIC12" s="88"/>
      <c r="RID12" s="88"/>
      <c r="RIE12" s="88"/>
      <c r="RIF12" s="88"/>
      <c r="RIG12" s="88"/>
      <c r="RIH12" s="88"/>
      <c r="RII12" s="88"/>
      <c r="RIJ12" s="88"/>
      <c r="RIK12" s="88"/>
      <c r="RIL12" s="88"/>
      <c r="RIM12" s="88"/>
      <c r="RIN12" s="88"/>
      <c r="RIO12" s="88"/>
      <c r="RIP12" s="88"/>
      <c r="RIQ12" s="88"/>
      <c r="RIR12" s="88"/>
      <c r="RIS12" s="88"/>
      <c r="RIT12" s="88"/>
      <c r="RIU12" s="88"/>
      <c r="RIV12" s="88"/>
      <c r="RIW12" s="88"/>
      <c r="RIX12" s="88"/>
      <c r="RIY12" s="88"/>
      <c r="RIZ12" s="88"/>
      <c r="RJA12" s="88"/>
      <c r="RJB12" s="88"/>
      <c r="RJC12" s="88"/>
      <c r="RJD12" s="88"/>
      <c r="RJE12" s="88"/>
      <c r="RJF12" s="88"/>
      <c r="RJG12" s="88"/>
      <c r="RJH12" s="88"/>
      <c r="RJI12" s="88"/>
      <c r="RJJ12" s="88"/>
      <c r="RJK12" s="88"/>
      <c r="RJL12" s="88"/>
      <c r="RJM12" s="88"/>
      <c r="RJN12" s="88"/>
      <c r="RJO12" s="88"/>
      <c r="RJP12" s="88"/>
      <c r="RJQ12" s="88"/>
      <c r="RJR12" s="88"/>
      <c r="RJS12" s="88"/>
      <c r="RJT12" s="88"/>
      <c r="RJU12" s="88"/>
      <c r="RJV12" s="88"/>
      <c r="RJW12" s="88"/>
      <c r="RJX12" s="88"/>
      <c r="RJY12" s="88"/>
      <c r="RJZ12" s="88"/>
      <c r="RKA12" s="88"/>
      <c r="RKB12" s="88"/>
      <c r="RKC12" s="88"/>
      <c r="RKD12" s="88"/>
      <c r="RKE12" s="88"/>
      <c r="RKF12" s="88"/>
      <c r="RKG12" s="88"/>
      <c r="RKH12" s="88"/>
      <c r="RKI12" s="88"/>
      <c r="RKJ12" s="88"/>
      <c r="RKK12" s="88"/>
      <c r="RKL12" s="88"/>
      <c r="RKM12" s="88"/>
      <c r="RKN12" s="88"/>
      <c r="RKO12" s="88"/>
      <c r="RKP12" s="88"/>
      <c r="RKQ12" s="88"/>
      <c r="RKR12" s="88"/>
      <c r="RKS12" s="88"/>
      <c r="RKT12" s="88"/>
      <c r="RKU12" s="88"/>
      <c r="RKV12" s="88"/>
      <c r="RKW12" s="88"/>
      <c r="RKX12" s="88"/>
      <c r="RKY12" s="88"/>
      <c r="RKZ12" s="88"/>
      <c r="RLA12" s="88"/>
      <c r="RLB12" s="88"/>
      <c r="RLC12" s="88"/>
      <c r="RLD12" s="88"/>
      <c r="RLE12" s="88"/>
      <c r="RLF12" s="88"/>
      <c r="RLG12" s="88"/>
      <c r="RLH12" s="88"/>
      <c r="RLI12" s="88"/>
      <c r="RLJ12" s="88"/>
      <c r="RLK12" s="88"/>
      <c r="RLL12" s="88"/>
      <c r="RLM12" s="88"/>
      <c r="RLN12" s="88"/>
      <c r="RLO12" s="88"/>
      <c r="RLP12" s="88"/>
      <c r="RLQ12" s="88"/>
      <c r="RLR12" s="88"/>
      <c r="RLS12" s="88"/>
      <c r="RLT12" s="88"/>
      <c r="RLU12" s="88"/>
      <c r="RLV12" s="88"/>
      <c r="RLW12" s="88"/>
      <c r="RLX12" s="88"/>
      <c r="RLY12" s="88"/>
      <c r="RLZ12" s="88"/>
      <c r="RMA12" s="88"/>
      <c r="RMB12" s="88"/>
      <c r="RMC12" s="88"/>
      <c r="RMD12" s="88"/>
      <c r="RME12" s="88"/>
      <c r="RMF12" s="88"/>
      <c r="RMG12" s="88"/>
      <c r="RMH12" s="88"/>
      <c r="RMI12" s="88"/>
      <c r="RMJ12" s="88"/>
      <c r="RMK12" s="88"/>
      <c r="RML12" s="88"/>
      <c r="RMM12" s="88"/>
      <c r="RMN12" s="88"/>
      <c r="RMO12" s="88"/>
      <c r="RMP12" s="88"/>
      <c r="RMQ12" s="88"/>
      <c r="RMR12" s="88"/>
      <c r="RMS12" s="88"/>
      <c r="RMT12" s="88"/>
      <c r="RMU12" s="88"/>
      <c r="RMV12" s="88"/>
      <c r="RMW12" s="88"/>
      <c r="RMX12" s="88"/>
      <c r="RMY12" s="88"/>
      <c r="RMZ12" s="88"/>
      <c r="RNA12" s="88"/>
      <c r="RNB12" s="88"/>
      <c r="RNC12" s="88"/>
      <c r="RND12" s="88"/>
      <c r="RNE12" s="88"/>
      <c r="RNF12" s="88"/>
      <c r="RNG12" s="88"/>
      <c r="RNH12" s="88"/>
      <c r="RNI12" s="88"/>
      <c r="RNJ12" s="88"/>
      <c r="RNK12" s="88"/>
      <c r="RNL12" s="88"/>
      <c r="RNM12" s="88"/>
      <c r="RNN12" s="88"/>
      <c r="RNO12" s="88"/>
      <c r="RNP12" s="88"/>
      <c r="RNQ12" s="88"/>
      <c r="RNR12" s="88"/>
      <c r="RNS12" s="88"/>
      <c r="RNT12" s="88"/>
      <c r="RNU12" s="88"/>
      <c r="RNV12" s="88"/>
      <c r="RNW12" s="88"/>
      <c r="RNX12" s="88"/>
      <c r="RNY12" s="88"/>
      <c r="RNZ12" s="88"/>
      <c r="ROA12" s="88"/>
      <c r="ROB12" s="88"/>
      <c r="ROC12" s="88"/>
      <c r="ROD12" s="88"/>
      <c r="ROE12" s="88"/>
      <c r="ROF12" s="88"/>
      <c r="ROG12" s="88"/>
      <c r="ROH12" s="88"/>
      <c r="ROI12" s="88"/>
      <c r="ROJ12" s="88"/>
      <c r="ROK12" s="88"/>
      <c r="ROL12" s="88"/>
      <c r="ROM12" s="88"/>
      <c r="RON12" s="88"/>
      <c r="ROO12" s="88"/>
      <c r="ROP12" s="88"/>
      <c r="ROQ12" s="88"/>
      <c r="ROR12" s="88"/>
      <c r="ROS12" s="88"/>
      <c r="ROT12" s="88"/>
      <c r="ROU12" s="88"/>
      <c r="ROV12" s="88"/>
      <c r="ROW12" s="88"/>
      <c r="ROX12" s="88"/>
      <c r="ROY12" s="88"/>
      <c r="ROZ12" s="88"/>
      <c r="RPA12" s="88"/>
      <c r="RPB12" s="88"/>
      <c r="RPC12" s="88"/>
      <c r="RPD12" s="88"/>
      <c r="RPE12" s="88"/>
      <c r="RPF12" s="88"/>
      <c r="RPG12" s="88"/>
      <c r="RPH12" s="88"/>
      <c r="RPI12" s="88"/>
      <c r="RPJ12" s="88"/>
      <c r="RPK12" s="88"/>
      <c r="RPL12" s="88"/>
      <c r="RPM12" s="88"/>
      <c r="RPN12" s="88"/>
      <c r="RPO12" s="88"/>
      <c r="RPP12" s="88"/>
      <c r="RPQ12" s="88"/>
      <c r="RPR12" s="88"/>
      <c r="RPS12" s="88"/>
      <c r="RPT12" s="88"/>
      <c r="RPU12" s="88"/>
      <c r="RPV12" s="88"/>
      <c r="RPW12" s="88"/>
      <c r="RPX12" s="88"/>
      <c r="RPY12" s="88"/>
      <c r="RPZ12" s="88"/>
      <c r="RQA12" s="88"/>
      <c r="RQB12" s="88"/>
      <c r="RQC12" s="88"/>
      <c r="RQD12" s="88"/>
      <c r="RQE12" s="88"/>
      <c r="RQF12" s="88"/>
      <c r="RQG12" s="88"/>
      <c r="RQH12" s="88"/>
      <c r="RQI12" s="88"/>
      <c r="RQJ12" s="88"/>
      <c r="RQK12" s="88"/>
      <c r="RQL12" s="88"/>
      <c r="RQM12" s="88"/>
      <c r="RQN12" s="88"/>
      <c r="RQO12" s="88"/>
      <c r="RQP12" s="88"/>
      <c r="RQQ12" s="88"/>
      <c r="RQR12" s="88"/>
      <c r="RQS12" s="88"/>
      <c r="RQT12" s="88"/>
      <c r="RQU12" s="88"/>
      <c r="RQV12" s="88"/>
      <c r="RQW12" s="88"/>
      <c r="RQX12" s="88"/>
      <c r="RQY12" s="88"/>
      <c r="RQZ12" s="88"/>
      <c r="RRA12" s="88"/>
      <c r="RRB12" s="88"/>
      <c r="RRC12" s="88"/>
      <c r="RRD12" s="88"/>
      <c r="RRE12" s="88"/>
      <c r="RRF12" s="88"/>
      <c r="RRG12" s="88"/>
      <c r="RRH12" s="88"/>
      <c r="RRI12" s="88"/>
      <c r="RRJ12" s="88"/>
      <c r="RRK12" s="88"/>
      <c r="RRL12" s="88"/>
      <c r="RRM12" s="88"/>
      <c r="RRN12" s="88"/>
      <c r="RRO12" s="88"/>
      <c r="RRP12" s="88"/>
      <c r="RRQ12" s="88"/>
      <c r="RRR12" s="88"/>
      <c r="RRS12" s="88"/>
      <c r="RRT12" s="88"/>
      <c r="RRU12" s="88"/>
      <c r="RRV12" s="88"/>
      <c r="RRW12" s="88"/>
      <c r="RRX12" s="88"/>
      <c r="RRY12" s="88"/>
      <c r="RRZ12" s="88"/>
      <c r="RSA12" s="88"/>
      <c r="RSB12" s="88"/>
      <c r="RSC12" s="88"/>
      <c r="RSD12" s="88"/>
      <c r="RSE12" s="88"/>
      <c r="RSF12" s="88"/>
      <c r="RSG12" s="88"/>
      <c r="RSH12" s="88"/>
      <c r="RSI12" s="88"/>
      <c r="RSJ12" s="88"/>
      <c r="RSK12" s="88"/>
      <c r="RSL12" s="88"/>
      <c r="RSM12" s="88"/>
      <c r="RSN12" s="88"/>
      <c r="RSO12" s="88"/>
      <c r="RSP12" s="88"/>
      <c r="RSQ12" s="88"/>
      <c r="RSR12" s="88"/>
      <c r="RSS12" s="88"/>
      <c r="RST12" s="88"/>
      <c r="RSU12" s="88"/>
      <c r="RSV12" s="88"/>
      <c r="RSW12" s="88"/>
      <c r="RSX12" s="88"/>
      <c r="RSY12" s="88"/>
      <c r="RSZ12" s="88"/>
      <c r="RTA12" s="88"/>
      <c r="RTB12" s="88"/>
      <c r="RTC12" s="88"/>
      <c r="RTD12" s="88"/>
      <c r="RTE12" s="88"/>
      <c r="RTF12" s="88"/>
      <c r="RTG12" s="88"/>
      <c r="RTH12" s="88"/>
      <c r="RTI12" s="88"/>
      <c r="RTJ12" s="88"/>
      <c r="RTK12" s="88"/>
      <c r="RTL12" s="88"/>
      <c r="RTM12" s="88"/>
      <c r="RTN12" s="88"/>
      <c r="RTO12" s="88"/>
      <c r="RTP12" s="88"/>
      <c r="RTQ12" s="88"/>
      <c r="RTR12" s="88"/>
      <c r="RTS12" s="88"/>
      <c r="RTT12" s="88"/>
      <c r="RTU12" s="88"/>
      <c r="RTV12" s="88"/>
      <c r="RTW12" s="88"/>
      <c r="RTX12" s="88"/>
      <c r="RTY12" s="88"/>
      <c r="RTZ12" s="88"/>
      <c r="RUA12" s="88"/>
      <c r="RUB12" s="88"/>
      <c r="RUC12" s="88"/>
      <c r="RUD12" s="88"/>
      <c r="RUE12" s="88"/>
      <c r="RUF12" s="88"/>
      <c r="RUG12" s="88"/>
      <c r="RUH12" s="88"/>
      <c r="RUI12" s="88"/>
      <c r="RUJ12" s="88"/>
      <c r="RUK12" s="88"/>
      <c r="RUL12" s="88"/>
      <c r="RUM12" s="88"/>
      <c r="RUN12" s="88"/>
      <c r="RUO12" s="88"/>
      <c r="RUP12" s="88"/>
      <c r="RUQ12" s="88"/>
      <c r="RUR12" s="88"/>
      <c r="RUS12" s="88"/>
      <c r="RUT12" s="88"/>
      <c r="RUU12" s="88"/>
      <c r="RUV12" s="88"/>
      <c r="RUW12" s="88"/>
      <c r="RUX12" s="88"/>
      <c r="RUY12" s="88"/>
      <c r="RUZ12" s="88"/>
      <c r="RVA12" s="88"/>
      <c r="RVB12" s="88"/>
      <c r="RVC12" s="88"/>
      <c r="RVD12" s="88"/>
      <c r="RVE12" s="88"/>
      <c r="RVF12" s="88"/>
      <c r="RVG12" s="88"/>
      <c r="RVH12" s="88"/>
      <c r="RVI12" s="88"/>
      <c r="RVJ12" s="88"/>
      <c r="RVK12" s="88"/>
      <c r="RVL12" s="88"/>
      <c r="RVM12" s="88"/>
      <c r="RVN12" s="88"/>
      <c r="RVO12" s="88"/>
      <c r="RVP12" s="88"/>
      <c r="RVQ12" s="88"/>
      <c r="RVR12" s="88"/>
      <c r="RVS12" s="88"/>
      <c r="RVT12" s="88"/>
      <c r="RVU12" s="88"/>
      <c r="RVV12" s="88"/>
      <c r="RVW12" s="88"/>
      <c r="RVX12" s="88"/>
      <c r="RVY12" s="88"/>
      <c r="RVZ12" s="88"/>
      <c r="RWA12" s="88"/>
      <c r="RWB12" s="88"/>
      <c r="RWC12" s="88"/>
      <c r="RWD12" s="88"/>
      <c r="RWE12" s="88"/>
      <c r="RWF12" s="88"/>
      <c r="RWG12" s="88"/>
      <c r="RWH12" s="88"/>
      <c r="RWI12" s="88"/>
      <c r="RWJ12" s="88"/>
      <c r="RWK12" s="88"/>
      <c r="RWL12" s="88"/>
      <c r="RWM12" s="88"/>
      <c r="RWN12" s="88"/>
      <c r="RWO12" s="88"/>
      <c r="RWP12" s="88"/>
      <c r="RWQ12" s="88"/>
      <c r="RWR12" s="88"/>
      <c r="RWS12" s="88"/>
      <c r="RWT12" s="88"/>
      <c r="RWU12" s="88"/>
      <c r="RWV12" s="88"/>
      <c r="RWW12" s="88"/>
      <c r="RWX12" s="88"/>
      <c r="RWY12" s="88"/>
      <c r="RWZ12" s="88"/>
      <c r="RXA12" s="88"/>
      <c r="RXB12" s="88"/>
      <c r="RXC12" s="88"/>
      <c r="RXD12" s="88"/>
      <c r="RXE12" s="88"/>
      <c r="RXF12" s="88"/>
      <c r="RXG12" s="88"/>
      <c r="RXH12" s="88"/>
      <c r="RXI12" s="88"/>
      <c r="RXJ12" s="88"/>
      <c r="RXK12" s="88"/>
      <c r="RXL12" s="88"/>
      <c r="RXM12" s="88"/>
      <c r="RXN12" s="88"/>
      <c r="RXO12" s="88"/>
      <c r="RXP12" s="88"/>
      <c r="RXQ12" s="88"/>
      <c r="RXR12" s="88"/>
      <c r="RXS12" s="88"/>
      <c r="RXT12" s="88"/>
      <c r="RXU12" s="88"/>
      <c r="RXV12" s="88"/>
      <c r="RXW12" s="88"/>
      <c r="RXX12" s="88"/>
      <c r="RXY12" s="88"/>
      <c r="RXZ12" s="88"/>
      <c r="RYA12" s="88"/>
      <c r="RYB12" s="88"/>
      <c r="RYC12" s="88"/>
      <c r="RYD12" s="88"/>
      <c r="RYE12" s="88"/>
      <c r="RYF12" s="88"/>
      <c r="RYG12" s="88"/>
      <c r="RYH12" s="88"/>
      <c r="RYI12" s="88"/>
      <c r="RYJ12" s="88"/>
      <c r="RYK12" s="88"/>
      <c r="RYL12" s="88"/>
      <c r="RYM12" s="88"/>
      <c r="RYN12" s="88"/>
      <c r="RYO12" s="88"/>
      <c r="RYP12" s="88"/>
      <c r="RYQ12" s="88"/>
      <c r="RYR12" s="88"/>
      <c r="RYS12" s="88"/>
      <c r="RYT12" s="88"/>
      <c r="RYU12" s="88"/>
      <c r="RYV12" s="88"/>
      <c r="RYW12" s="88"/>
      <c r="RYX12" s="88"/>
      <c r="RYY12" s="88"/>
      <c r="RYZ12" s="88"/>
      <c r="RZA12" s="88"/>
      <c r="RZB12" s="88"/>
      <c r="RZC12" s="88"/>
      <c r="RZD12" s="88"/>
      <c r="RZE12" s="88"/>
      <c r="RZF12" s="88"/>
      <c r="RZG12" s="88"/>
      <c r="RZH12" s="88"/>
      <c r="RZI12" s="88"/>
      <c r="RZJ12" s="88"/>
      <c r="RZK12" s="88"/>
      <c r="RZL12" s="88"/>
      <c r="RZM12" s="88"/>
      <c r="RZN12" s="88"/>
      <c r="RZO12" s="88"/>
      <c r="RZP12" s="88"/>
      <c r="RZQ12" s="88"/>
      <c r="RZR12" s="88"/>
      <c r="RZS12" s="88"/>
      <c r="RZT12" s="88"/>
      <c r="RZU12" s="88"/>
      <c r="RZV12" s="88"/>
      <c r="RZW12" s="88"/>
      <c r="RZX12" s="88"/>
      <c r="RZY12" s="88"/>
      <c r="RZZ12" s="88"/>
      <c r="SAA12" s="88"/>
      <c r="SAB12" s="88"/>
      <c r="SAC12" s="88"/>
      <c r="SAD12" s="88"/>
      <c r="SAE12" s="88"/>
      <c r="SAF12" s="88"/>
      <c r="SAG12" s="88"/>
      <c r="SAH12" s="88"/>
      <c r="SAI12" s="88"/>
      <c r="SAJ12" s="88"/>
      <c r="SAK12" s="88"/>
      <c r="SAL12" s="88"/>
      <c r="SAM12" s="88"/>
      <c r="SAN12" s="88"/>
      <c r="SAO12" s="88"/>
      <c r="SAP12" s="88"/>
      <c r="SAQ12" s="88"/>
      <c r="SAR12" s="88"/>
      <c r="SAS12" s="88"/>
      <c r="SAT12" s="88"/>
      <c r="SAU12" s="88"/>
      <c r="SAV12" s="88"/>
      <c r="SAW12" s="88"/>
      <c r="SAX12" s="88"/>
      <c r="SAY12" s="88"/>
      <c r="SAZ12" s="88"/>
      <c r="SBA12" s="88"/>
      <c r="SBB12" s="88"/>
      <c r="SBC12" s="88"/>
      <c r="SBD12" s="88"/>
      <c r="SBE12" s="88"/>
      <c r="SBF12" s="88"/>
      <c r="SBG12" s="88"/>
      <c r="SBH12" s="88"/>
      <c r="SBI12" s="88"/>
      <c r="SBJ12" s="88"/>
      <c r="SBK12" s="88"/>
      <c r="SBL12" s="88"/>
      <c r="SBM12" s="88"/>
      <c r="SBN12" s="88"/>
      <c r="SBO12" s="88"/>
      <c r="SBP12" s="88"/>
      <c r="SBQ12" s="88"/>
      <c r="SBR12" s="88"/>
      <c r="SBS12" s="88"/>
      <c r="SBT12" s="88"/>
      <c r="SBU12" s="88"/>
      <c r="SBV12" s="88"/>
      <c r="SBW12" s="88"/>
      <c r="SBX12" s="88"/>
      <c r="SBY12" s="88"/>
      <c r="SBZ12" s="88"/>
      <c r="SCA12" s="88"/>
      <c r="SCB12" s="88"/>
      <c r="SCC12" s="88"/>
      <c r="SCD12" s="88"/>
      <c r="SCE12" s="88"/>
      <c r="SCF12" s="88"/>
      <c r="SCG12" s="88"/>
      <c r="SCH12" s="88"/>
      <c r="SCI12" s="88"/>
      <c r="SCJ12" s="88"/>
      <c r="SCK12" s="88"/>
      <c r="SCL12" s="88"/>
      <c r="SCM12" s="88"/>
      <c r="SCN12" s="88"/>
      <c r="SCO12" s="88"/>
      <c r="SCP12" s="88"/>
      <c r="SCQ12" s="88"/>
      <c r="SCR12" s="88"/>
      <c r="SCS12" s="88"/>
      <c r="SCT12" s="88"/>
      <c r="SCU12" s="88"/>
      <c r="SCV12" s="88"/>
      <c r="SCW12" s="88"/>
      <c r="SCX12" s="88"/>
      <c r="SCY12" s="88"/>
      <c r="SCZ12" s="88"/>
      <c r="SDA12" s="88"/>
      <c r="SDB12" s="88"/>
      <c r="SDC12" s="88"/>
      <c r="SDD12" s="88"/>
      <c r="SDE12" s="88"/>
      <c r="SDF12" s="88"/>
      <c r="SDG12" s="88"/>
      <c r="SDH12" s="88"/>
      <c r="SDI12" s="88"/>
      <c r="SDJ12" s="88"/>
      <c r="SDK12" s="88"/>
      <c r="SDL12" s="88"/>
      <c r="SDM12" s="88"/>
      <c r="SDN12" s="88"/>
      <c r="SDO12" s="88"/>
      <c r="SDP12" s="88"/>
      <c r="SDQ12" s="88"/>
      <c r="SDR12" s="88"/>
      <c r="SDS12" s="88"/>
      <c r="SDT12" s="88"/>
      <c r="SDU12" s="88"/>
      <c r="SDV12" s="88"/>
      <c r="SDW12" s="88"/>
      <c r="SDX12" s="88"/>
      <c r="SDY12" s="88"/>
      <c r="SDZ12" s="88"/>
      <c r="SEA12" s="88"/>
      <c r="SEB12" s="88"/>
      <c r="SEC12" s="88"/>
      <c r="SED12" s="88"/>
      <c r="SEE12" s="88"/>
      <c r="SEF12" s="88"/>
      <c r="SEG12" s="88"/>
      <c r="SEH12" s="88"/>
      <c r="SEI12" s="88"/>
      <c r="SEJ12" s="88"/>
      <c r="SEK12" s="88"/>
      <c r="SEL12" s="88"/>
      <c r="SEM12" s="88"/>
      <c r="SEN12" s="88"/>
      <c r="SEO12" s="88"/>
      <c r="SEP12" s="88"/>
      <c r="SEQ12" s="88"/>
      <c r="SER12" s="88"/>
      <c r="SES12" s="88"/>
      <c r="SET12" s="88"/>
      <c r="SEU12" s="88"/>
      <c r="SEV12" s="88"/>
      <c r="SEW12" s="88"/>
      <c r="SEX12" s="88"/>
      <c r="SEY12" s="88"/>
      <c r="SEZ12" s="88"/>
      <c r="SFA12" s="88"/>
      <c r="SFB12" s="88"/>
      <c r="SFC12" s="88"/>
      <c r="SFD12" s="88"/>
      <c r="SFE12" s="88"/>
      <c r="SFF12" s="88"/>
      <c r="SFG12" s="88"/>
      <c r="SFH12" s="88"/>
      <c r="SFI12" s="88"/>
      <c r="SFJ12" s="88"/>
      <c r="SFK12" s="88"/>
      <c r="SFL12" s="88"/>
      <c r="SFM12" s="88"/>
      <c r="SFN12" s="88"/>
      <c r="SFO12" s="88"/>
      <c r="SFP12" s="88"/>
      <c r="SFQ12" s="88"/>
      <c r="SFR12" s="88"/>
      <c r="SFS12" s="88"/>
      <c r="SFT12" s="88"/>
      <c r="SFU12" s="88"/>
      <c r="SFV12" s="88"/>
      <c r="SFW12" s="88"/>
      <c r="SFX12" s="88"/>
      <c r="SFY12" s="88"/>
      <c r="SFZ12" s="88"/>
      <c r="SGA12" s="88"/>
      <c r="SGB12" s="88"/>
      <c r="SGC12" s="88"/>
      <c r="SGD12" s="88"/>
      <c r="SGE12" s="88"/>
      <c r="SGF12" s="88"/>
      <c r="SGG12" s="88"/>
      <c r="SGH12" s="88"/>
      <c r="SGI12" s="88"/>
      <c r="SGJ12" s="88"/>
      <c r="SGK12" s="88"/>
      <c r="SGL12" s="88"/>
      <c r="SGM12" s="88"/>
      <c r="SGN12" s="88"/>
      <c r="SGO12" s="88"/>
      <c r="SGP12" s="88"/>
      <c r="SGQ12" s="88"/>
      <c r="SGR12" s="88"/>
      <c r="SGS12" s="88"/>
      <c r="SGT12" s="88"/>
      <c r="SGU12" s="88"/>
      <c r="SGV12" s="88"/>
      <c r="SGW12" s="88"/>
      <c r="SGX12" s="88"/>
      <c r="SGY12" s="88"/>
      <c r="SGZ12" s="88"/>
      <c r="SHA12" s="88"/>
      <c r="SHB12" s="88"/>
      <c r="SHC12" s="88"/>
      <c r="SHD12" s="88"/>
      <c r="SHE12" s="88"/>
      <c r="SHF12" s="88"/>
      <c r="SHG12" s="88"/>
      <c r="SHH12" s="88"/>
      <c r="SHI12" s="88"/>
      <c r="SHJ12" s="88"/>
      <c r="SHK12" s="88"/>
      <c r="SHL12" s="88"/>
      <c r="SHM12" s="88"/>
      <c r="SHN12" s="88"/>
      <c r="SHO12" s="88"/>
      <c r="SHP12" s="88"/>
      <c r="SHQ12" s="88"/>
      <c r="SHR12" s="88"/>
      <c r="SHS12" s="88"/>
      <c r="SHT12" s="88"/>
      <c r="SHU12" s="88"/>
      <c r="SHV12" s="88"/>
      <c r="SHW12" s="88"/>
      <c r="SHX12" s="88"/>
      <c r="SHY12" s="88"/>
      <c r="SHZ12" s="88"/>
      <c r="SIA12" s="88"/>
      <c r="SIB12" s="88"/>
      <c r="SIC12" s="88"/>
      <c r="SID12" s="88"/>
      <c r="SIE12" s="88"/>
      <c r="SIF12" s="88"/>
      <c r="SIG12" s="88"/>
      <c r="SIH12" s="88"/>
      <c r="SII12" s="88"/>
      <c r="SIJ12" s="88"/>
      <c r="SIK12" s="88"/>
      <c r="SIL12" s="88"/>
      <c r="SIM12" s="88"/>
      <c r="SIN12" s="88"/>
      <c r="SIO12" s="88"/>
      <c r="SIP12" s="88"/>
      <c r="SIQ12" s="88"/>
      <c r="SIR12" s="88"/>
      <c r="SIS12" s="88"/>
      <c r="SIT12" s="88"/>
      <c r="SIU12" s="88"/>
      <c r="SIV12" s="88"/>
      <c r="SIW12" s="88"/>
      <c r="SIX12" s="88"/>
      <c r="SIY12" s="88"/>
      <c r="SIZ12" s="88"/>
      <c r="SJA12" s="88"/>
      <c r="SJB12" s="88"/>
      <c r="SJC12" s="88"/>
      <c r="SJD12" s="88"/>
      <c r="SJE12" s="88"/>
      <c r="SJF12" s="88"/>
      <c r="SJG12" s="88"/>
      <c r="SJH12" s="88"/>
      <c r="SJI12" s="88"/>
      <c r="SJJ12" s="88"/>
      <c r="SJK12" s="88"/>
      <c r="SJL12" s="88"/>
      <c r="SJM12" s="88"/>
      <c r="SJN12" s="88"/>
      <c r="SJO12" s="88"/>
      <c r="SJP12" s="88"/>
      <c r="SJQ12" s="88"/>
      <c r="SJR12" s="88"/>
      <c r="SJS12" s="88"/>
      <c r="SJT12" s="88"/>
      <c r="SJU12" s="88"/>
      <c r="SJV12" s="88"/>
      <c r="SJW12" s="88"/>
      <c r="SJX12" s="88"/>
      <c r="SJY12" s="88"/>
      <c r="SJZ12" s="88"/>
      <c r="SKA12" s="88"/>
      <c r="SKB12" s="88"/>
      <c r="SKC12" s="88"/>
      <c r="SKD12" s="88"/>
      <c r="SKE12" s="88"/>
      <c r="SKF12" s="88"/>
      <c r="SKG12" s="88"/>
      <c r="SKH12" s="88"/>
      <c r="SKI12" s="88"/>
      <c r="SKJ12" s="88"/>
      <c r="SKK12" s="88"/>
      <c r="SKL12" s="88"/>
      <c r="SKM12" s="88"/>
      <c r="SKN12" s="88"/>
      <c r="SKO12" s="88"/>
      <c r="SKP12" s="88"/>
      <c r="SKQ12" s="88"/>
      <c r="SKR12" s="88"/>
      <c r="SKS12" s="88"/>
      <c r="SKT12" s="88"/>
      <c r="SKU12" s="88"/>
      <c r="SKV12" s="88"/>
      <c r="SKW12" s="88"/>
      <c r="SKX12" s="88"/>
      <c r="SKY12" s="88"/>
      <c r="SKZ12" s="88"/>
      <c r="SLA12" s="88"/>
      <c r="SLB12" s="88"/>
      <c r="SLC12" s="88"/>
      <c r="SLD12" s="88"/>
      <c r="SLE12" s="88"/>
      <c r="SLF12" s="88"/>
      <c r="SLG12" s="88"/>
      <c r="SLH12" s="88"/>
      <c r="SLI12" s="88"/>
      <c r="SLJ12" s="88"/>
      <c r="SLK12" s="88"/>
      <c r="SLL12" s="88"/>
      <c r="SLM12" s="88"/>
      <c r="SLN12" s="88"/>
      <c r="SLO12" s="88"/>
      <c r="SLP12" s="88"/>
      <c r="SLQ12" s="88"/>
      <c r="SLR12" s="88"/>
      <c r="SLS12" s="88"/>
      <c r="SLT12" s="88"/>
      <c r="SLU12" s="88"/>
      <c r="SLV12" s="88"/>
      <c r="SLW12" s="88"/>
      <c r="SLX12" s="88"/>
      <c r="SLY12" s="88"/>
      <c r="SLZ12" s="88"/>
      <c r="SMA12" s="88"/>
      <c r="SMB12" s="88"/>
      <c r="SMC12" s="88"/>
      <c r="SMD12" s="88"/>
      <c r="SME12" s="88"/>
      <c r="SMF12" s="88"/>
      <c r="SMG12" s="88"/>
      <c r="SMH12" s="88"/>
      <c r="SMI12" s="88"/>
      <c r="SMJ12" s="88"/>
      <c r="SMK12" s="88"/>
      <c r="SML12" s="88"/>
      <c r="SMM12" s="88"/>
      <c r="SMN12" s="88"/>
      <c r="SMO12" s="88"/>
      <c r="SMP12" s="88"/>
      <c r="SMQ12" s="88"/>
      <c r="SMR12" s="88"/>
      <c r="SMS12" s="88"/>
      <c r="SMT12" s="88"/>
      <c r="SMU12" s="88"/>
      <c r="SMV12" s="88"/>
      <c r="SMW12" s="88"/>
      <c r="SMX12" s="88"/>
      <c r="SMY12" s="88"/>
      <c r="SMZ12" s="88"/>
      <c r="SNA12" s="88"/>
      <c r="SNB12" s="88"/>
      <c r="SNC12" s="88"/>
      <c r="SND12" s="88"/>
      <c r="SNE12" s="88"/>
      <c r="SNF12" s="88"/>
      <c r="SNG12" s="88"/>
      <c r="SNH12" s="88"/>
      <c r="SNI12" s="88"/>
      <c r="SNJ12" s="88"/>
      <c r="SNK12" s="88"/>
      <c r="SNL12" s="88"/>
      <c r="SNM12" s="88"/>
      <c r="SNN12" s="88"/>
      <c r="SNO12" s="88"/>
      <c r="SNP12" s="88"/>
      <c r="SNQ12" s="88"/>
      <c r="SNR12" s="88"/>
      <c r="SNS12" s="88"/>
      <c r="SNT12" s="88"/>
      <c r="SNU12" s="88"/>
      <c r="SNV12" s="88"/>
      <c r="SNW12" s="88"/>
      <c r="SNX12" s="88"/>
      <c r="SNY12" s="88"/>
      <c r="SNZ12" s="88"/>
      <c r="SOA12" s="88"/>
      <c r="SOB12" s="88"/>
      <c r="SOC12" s="88"/>
      <c r="SOD12" s="88"/>
      <c r="SOE12" s="88"/>
      <c r="SOF12" s="88"/>
      <c r="SOG12" s="88"/>
      <c r="SOH12" s="88"/>
      <c r="SOI12" s="88"/>
      <c r="SOJ12" s="88"/>
      <c r="SOK12" s="88"/>
      <c r="SOL12" s="88"/>
      <c r="SOM12" s="88"/>
      <c r="SON12" s="88"/>
      <c r="SOO12" s="88"/>
      <c r="SOP12" s="88"/>
      <c r="SOQ12" s="88"/>
      <c r="SOR12" s="88"/>
      <c r="SOS12" s="88"/>
      <c r="SOT12" s="88"/>
      <c r="SOU12" s="88"/>
      <c r="SOV12" s="88"/>
      <c r="SOW12" s="88"/>
      <c r="SOX12" s="88"/>
      <c r="SOY12" s="88"/>
      <c r="SOZ12" s="88"/>
      <c r="SPA12" s="88"/>
      <c r="SPB12" s="88"/>
      <c r="SPC12" s="88"/>
      <c r="SPD12" s="88"/>
      <c r="SPE12" s="88"/>
      <c r="SPF12" s="88"/>
      <c r="SPG12" s="88"/>
      <c r="SPH12" s="88"/>
      <c r="SPI12" s="88"/>
      <c r="SPJ12" s="88"/>
      <c r="SPK12" s="88"/>
      <c r="SPL12" s="88"/>
      <c r="SPM12" s="88"/>
      <c r="SPN12" s="88"/>
      <c r="SPO12" s="88"/>
      <c r="SPP12" s="88"/>
      <c r="SPQ12" s="88"/>
      <c r="SPR12" s="88"/>
      <c r="SPS12" s="88"/>
      <c r="SPT12" s="88"/>
      <c r="SPU12" s="88"/>
      <c r="SPV12" s="88"/>
      <c r="SPW12" s="88"/>
      <c r="SPX12" s="88"/>
      <c r="SPY12" s="88"/>
      <c r="SPZ12" s="88"/>
      <c r="SQA12" s="88"/>
      <c r="SQB12" s="88"/>
      <c r="SQC12" s="88"/>
      <c r="SQD12" s="88"/>
      <c r="SQE12" s="88"/>
      <c r="SQF12" s="88"/>
      <c r="SQG12" s="88"/>
      <c r="SQH12" s="88"/>
      <c r="SQI12" s="88"/>
      <c r="SQJ12" s="88"/>
      <c r="SQK12" s="88"/>
      <c r="SQL12" s="88"/>
      <c r="SQM12" s="88"/>
      <c r="SQN12" s="88"/>
      <c r="SQO12" s="88"/>
      <c r="SQP12" s="88"/>
      <c r="SQQ12" s="88"/>
      <c r="SQR12" s="88"/>
      <c r="SQS12" s="88"/>
      <c r="SQT12" s="88"/>
      <c r="SQU12" s="88"/>
      <c r="SQV12" s="88"/>
      <c r="SQW12" s="88"/>
      <c r="SQX12" s="88"/>
      <c r="SQY12" s="88"/>
      <c r="SQZ12" s="88"/>
      <c r="SRA12" s="88"/>
      <c r="SRB12" s="88"/>
      <c r="SRC12" s="88"/>
      <c r="SRD12" s="88"/>
      <c r="SRE12" s="88"/>
      <c r="SRF12" s="88"/>
      <c r="SRG12" s="88"/>
      <c r="SRH12" s="88"/>
      <c r="SRI12" s="88"/>
      <c r="SRJ12" s="88"/>
      <c r="SRK12" s="88"/>
      <c r="SRL12" s="88"/>
      <c r="SRM12" s="88"/>
      <c r="SRN12" s="88"/>
      <c r="SRO12" s="88"/>
      <c r="SRP12" s="88"/>
      <c r="SRQ12" s="88"/>
      <c r="SRR12" s="88"/>
      <c r="SRS12" s="88"/>
      <c r="SRT12" s="88"/>
      <c r="SRU12" s="88"/>
      <c r="SRV12" s="88"/>
      <c r="SRW12" s="88"/>
      <c r="SRX12" s="88"/>
      <c r="SRY12" s="88"/>
      <c r="SRZ12" s="88"/>
      <c r="SSA12" s="88"/>
      <c r="SSB12" s="88"/>
      <c r="SSC12" s="88"/>
      <c r="SSD12" s="88"/>
      <c r="SSE12" s="88"/>
      <c r="SSF12" s="88"/>
      <c r="SSG12" s="88"/>
      <c r="SSH12" s="88"/>
      <c r="SSI12" s="88"/>
      <c r="SSJ12" s="88"/>
      <c r="SSK12" s="88"/>
      <c r="SSL12" s="88"/>
      <c r="SSM12" s="88"/>
      <c r="SSN12" s="88"/>
      <c r="SSO12" s="88"/>
      <c r="SSP12" s="88"/>
      <c r="SSQ12" s="88"/>
      <c r="SSR12" s="88"/>
      <c r="SSS12" s="88"/>
      <c r="SST12" s="88"/>
      <c r="SSU12" s="88"/>
      <c r="SSV12" s="88"/>
      <c r="SSW12" s="88"/>
      <c r="SSX12" s="88"/>
      <c r="SSY12" s="88"/>
      <c r="SSZ12" s="88"/>
      <c r="STA12" s="88"/>
      <c r="STB12" s="88"/>
      <c r="STC12" s="88"/>
      <c r="STD12" s="88"/>
      <c r="STE12" s="88"/>
      <c r="STF12" s="88"/>
      <c r="STG12" s="88"/>
      <c r="STH12" s="88"/>
      <c r="STI12" s="88"/>
      <c r="STJ12" s="88"/>
      <c r="STK12" s="88"/>
      <c r="STL12" s="88"/>
      <c r="STM12" s="88"/>
      <c r="STN12" s="88"/>
      <c r="STO12" s="88"/>
      <c r="STP12" s="88"/>
      <c r="STQ12" s="88"/>
      <c r="STR12" s="88"/>
      <c r="STS12" s="88"/>
      <c r="STT12" s="88"/>
      <c r="STU12" s="88"/>
      <c r="STV12" s="88"/>
      <c r="STW12" s="88"/>
      <c r="STX12" s="88"/>
      <c r="STY12" s="88"/>
      <c r="STZ12" s="88"/>
      <c r="SUA12" s="88"/>
      <c r="SUB12" s="88"/>
      <c r="SUC12" s="88"/>
      <c r="SUD12" s="88"/>
      <c r="SUE12" s="88"/>
      <c r="SUF12" s="88"/>
      <c r="SUG12" s="88"/>
      <c r="SUH12" s="88"/>
      <c r="SUI12" s="88"/>
      <c r="SUJ12" s="88"/>
      <c r="SUK12" s="88"/>
      <c r="SUL12" s="88"/>
      <c r="SUM12" s="88"/>
      <c r="SUN12" s="88"/>
      <c r="SUO12" s="88"/>
      <c r="SUP12" s="88"/>
      <c r="SUQ12" s="88"/>
      <c r="SUR12" s="88"/>
      <c r="SUS12" s="88"/>
      <c r="SUT12" s="88"/>
      <c r="SUU12" s="88"/>
      <c r="SUV12" s="88"/>
      <c r="SUW12" s="88"/>
      <c r="SUX12" s="88"/>
      <c r="SUY12" s="88"/>
      <c r="SUZ12" s="88"/>
      <c r="SVA12" s="88"/>
      <c r="SVB12" s="88"/>
      <c r="SVC12" s="88"/>
      <c r="SVD12" s="88"/>
      <c r="SVE12" s="88"/>
      <c r="SVF12" s="88"/>
      <c r="SVG12" s="88"/>
      <c r="SVH12" s="88"/>
      <c r="SVI12" s="88"/>
      <c r="SVJ12" s="88"/>
      <c r="SVK12" s="88"/>
      <c r="SVL12" s="88"/>
      <c r="SVM12" s="88"/>
      <c r="SVN12" s="88"/>
      <c r="SVO12" s="88"/>
      <c r="SVP12" s="88"/>
      <c r="SVQ12" s="88"/>
      <c r="SVR12" s="88"/>
      <c r="SVS12" s="88"/>
      <c r="SVT12" s="88"/>
      <c r="SVU12" s="88"/>
      <c r="SVV12" s="88"/>
      <c r="SVW12" s="88"/>
      <c r="SVX12" s="88"/>
      <c r="SVY12" s="88"/>
      <c r="SVZ12" s="88"/>
      <c r="SWA12" s="88"/>
      <c r="SWB12" s="88"/>
      <c r="SWC12" s="88"/>
      <c r="SWD12" s="88"/>
      <c r="SWE12" s="88"/>
      <c r="SWF12" s="88"/>
      <c r="SWG12" s="88"/>
      <c r="SWH12" s="88"/>
      <c r="SWI12" s="88"/>
      <c r="SWJ12" s="88"/>
      <c r="SWK12" s="88"/>
      <c r="SWL12" s="88"/>
      <c r="SWM12" s="88"/>
      <c r="SWN12" s="88"/>
      <c r="SWO12" s="88"/>
      <c r="SWP12" s="88"/>
      <c r="SWQ12" s="88"/>
      <c r="SWR12" s="88"/>
      <c r="SWS12" s="88"/>
      <c r="SWT12" s="88"/>
      <c r="SWU12" s="88"/>
      <c r="SWV12" s="88"/>
      <c r="SWW12" s="88"/>
      <c r="SWX12" s="88"/>
      <c r="SWY12" s="88"/>
      <c r="SWZ12" s="88"/>
      <c r="SXA12" s="88"/>
      <c r="SXB12" s="88"/>
      <c r="SXC12" s="88"/>
      <c r="SXD12" s="88"/>
      <c r="SXE12" s="88"/>
      <c r="SXF12" s="88"/>
      <c r="SXG12" s="88"/>
      <c r="SXH12" s="88"/>
      <c r="SXI12" s="88"/>
      <c r="SXJ12" s="88"/>
      <c r="SXK12" s="88"/>
      <c r="SXL12" s="88"/>
      <c r="SXM12" s="88"/>
      <c r="SXN12" s="88"/>
      <c r="SXO12" s="88"/>
      <c r="SXP12" s="88"/>
      <c r="SXQ12" s="88"/>
      <c r="SXR12" s="88"/>
      <c r="SXS12" s="88"/>
      <c r="SXT12" s="88"/>
      <c r="SXU12" s="88"/>
      <c r="SXV12" s="88"/>
      <c r="SXW12" s="88"/>
      <c r="SXX12" s="88"/>
      <c r="SXY12" s="88"/>
      <c r="SXZ12" s="88"/>
      <c r="SYA12" s="88"/>
      <c r="SYB12" s="88"/>
      <c r="SYC12" s="88"/>
      <c r="SYD12" s="88"/>
      <c r="SYE12" s="88"/>
      <c r="SYF12" s="88"/>
      <c r="SYG12" s="88"/>
      <c r="SYH12" s="88"/>
      <c r="SYI12" s="88"/>
      <c r="SYJ12" s="88"/>
      <c r="SYK12" s="88"/>
      <c r="SYL12" s="88"/>
      <c r="SYM12" s="88"/>
      <c r="SYN12" s="88"/>
      <c r="SYO12" s="88"/>
      <c r="SYP12" s="88"/>
      <c r="SYQ12" s="88"/>
      <c r="SYR12" s="88"/>
      <c r="SYS12" s="88"/>
      <c r="SYT12" s="88"/>
      <c r="SYU12" s="88"/>
      <c r="SYV12" s="88"/>
      <c r="SYW12" s="88"/>
      <c r="SYX12" s="88"/>
      <c r="SYY12" s="88"/>
      <c r="SYZ12" s="88"/>
      <c r="SZA12" s="88"/>
      <c r="SZB12" s="88"/>
      <c r="SZC12" s="88"/>
      <c r="SZD12" s="88"/>
      <c r="SZE12" s="88"/>
      <c r="SZF12" s="88"/>
      <c r="SZG12" s="88"/>
      <c r="SZH12" s="88"/>
      <c r="SZI12" s="88"/>
      <c r="SZJ12" s="88"/>
      <c r="SZK12" s="88"/>
      <c r="SZL12" s="88"/>
      <c r="SZM12" s="88"/>
      <c r="SZN12" s="88"/>
      <c r="SZO12" s="88"/>
      <c r="SZP12" s="88"/>
      <c r="SZQ12" s="88"/>
      <c r="SZR12" s="88"/>
      <c r="SZS12" s="88"/>
      <c r="SZT12" s="88"/>
      <c r="SZU12" s="88"/>
      <c r="SZV12" s="88"/>
      <c r="SZW12" s="88"/>
      <c r="SZX12" s="88"/>
      <c r="SZY12" s="88"/>
      <c r="SZZ12" s="88"/>
      <c r="TAA12" s="88"/>
      <c r="TAB12" s="88"/>
      <c r="TAC12" s="88"/>
      <c r="TAD12" s="88"/>
      <c r="TAE12" s="88"/>
      <c r="TAF12" s="88"/>
      <c r="TAG12" s="88"/>
      <c r="TAH12" s="88"/>
      <c r="TAI12" s="88"/>
      <c r="TAJ12" s="88"/>
      <c r="TAK12" s="88"/>
      <c r="TAL12" s="88"/>
      <c r="TAM12" s="88"/>
      <c r="TAN12" s="88"/>
      <c r="TAO12" s="88"/>
      <c r="TAP12" s="88"/>
      <c r="TAQ12" s="88"/>
      <c r="TAR12" s="88"/>
      <c r="TAS12" s="88"/>
      <c r="TAT12" s="88"/>
      <c r="TAU12" s="88"/>
      <c r="TAV12" s="88"/>
      <c r="TAW12" s="88"/>
      <c r="TAX12" s="88"/>
      <c r="TAY12" s="88"/>
      <c r="TAZ12" s="88"/>
      <c r="TBA12" s="88"/>
      <c r="TBB12" s="88"/>
      <c r="TBC12" s="88"/>
      <c r="TBD12" s="88"/>
      <c r="TBE12" s="88"/>
      <c r="TBF12" s="88"/>
      <c r="TBG12" s="88"/>
      <c r="TBH12" s="88"/>
      <c r="TBI12" s="88"/>
      <c r="TBJ12" s="88"/>
      <c r="TBK12" s="88"/>
      <c r="TBL12" s="88"/>
      <c r="TBM12" s="88"/>
      <c r="TBN12" s="88"/>
      <c r="TBO12" s="88"/>
      <c r="TBP12" s="88"/>
      <c r="TBQ12" s="88"/>
      <c r="TBR12" s="88"/>
      <c r="TBS12" s="88"/>
      <c r="TBT12" s="88"/>
      <c r="TBU12" s="88"/>
      <c r="TBV12" s="88"/>
      <c r="TBW12" s="88"/>
      <c r="TBX12" s="88"/>
      <c r="TBY12" s="88"/>
      <c r="TBZ12" s="88"/>
      <c r="TCA12" s="88"/>
      <c r="TCB12" s="88"/>
      <c r="TCC12" s="88"/>
      <c r="TCD12" s="88"/>
      <c r="TCE12" s="88"/>
      <c r="TCF12" s="88"/>
      <c r="TCG12" s="88"/>
      <c r="TCH12" s="88"/>
      <c r="TCI12" s="88"/>
      <c r="TCJ12" s="88"/>
      <c r="TCK12" s="88"/>
      <c r="TCL12" s="88"/>
      <c r="TCM12" s="88"/>
      <c r="TCN12" s="88"/>
      <c r="TCO12" s="88"/>
      <c r="TCP12" s="88"/>
      <c r="TCQ12" s="88"/>
      <c r="TCR12" s="88"/>
      <c r="TCS12" s="88"/>
      <c r="TCT12" s="88"/>
      <c r="TCU12" s="88"/>
      <c r="TCV12" s="88"/>
      <c r="TCW12" s="88"/>
      <c r="TCX12" s="88"/>
      <c r="TCY12" s="88"/>
      <c r="TCZ12" s="88"/>
      <c r="TDA12" s="88"/>
      <c r="TDB12" s="88"/>
      <c r="TDC12" s="88"/>
      <c r="TDD12" s="88"/>
      <c r="TDE12" s="88"/>
      <c r="TDF12" s="88"/>
      <c r="TDG12" s="88"/>
      <c r="TDH12" s="88"/>
      <c r="TDI12" s="88"/>
      <c r="TDJ12" s="88"/>
      <c r="TDK12" s="88"/>
      <c r="TDL12" s="88"/>
      <c r="TDM12" s="88"/>
      <c r="TDN12" s="88"/>
      <c r="TDO12" s="88"/>
      <c r="TDP12" s="88"/>
      <c r="TDQ12" s="88"/>
      <c r="TDR12" s="88"/>
      <c r="TDS12" s="88"/>
      <c r="TDT12" s="88"/>
      <c r="TDU12" s="88"/>
      <c r="TDV12" s="88"/>
      <c r="TDW12" s="88"/>
      <c r="TDX12" s="88"/>
      <c r="TDY12" s="88"/>
      <c r="TDZ12" s="88"/>
      <c r="TEA12" s="88"/>
      <c r="TEB12" s="88"/>
      <c r="TEC12" s="88"/>
      <c r="TED12" s="88"/>
      <c r="TEE12" s="88"/>
      <c r="TEF12" s="88"/>
      <c r="TEG12" s="88"/>
      <c r="TEH12" s="88"/>
      <c r="TEI12" s="88"/>
      <c r="TEJ12" s="88"/>
      <c r="TEK12" s="88"/>
      <c r="TEL12" s="88"/>
      <c r="TEM12" s="88"/>
      <c r="TEN12" s="88"/>
      <c r="TEO12" s="88"/>
      <c r="TEP12" s="88"/>
      <c r="TEQ12" s="88"/>
      <c r="TER12" s="88"/>
      <c r="TES12" s="88"/>
      <c r="TET12" s="88"/>
      <c r="TEU12" s="88"/>
      <c r="TEV12" s="88"/>
      <c r="TEW12" s="88"/>
      <c r="TEX12" s="88"/>
      <c r="TEY12" s="88"/>
      <c r="TEZ12" s="88"/>
      <c r="TFA12" s="88"/>
      <c r="TFB12" s="88"/>
      <c r="TFC12" s="88"/>
      <c r="TFD12" s="88"/>
      <c r="TFE12" s="88"/>
      <c r="TFF12" s="88"/>
      <c r="TFG12" s="88"/>
      <c r="TFH12" s="88"/>
      <c r="TFI12" s="88"/>
      <c r="TFJ12" s="88"/>
      <c r="TFK12" s="88"/>
      <c r="TFL12" s="88"/>
      <c r="TFM12" s="88"/>
      <c r="TFN12" s="88"/>
      <c r="TFO12" s="88"/>
      <c r="TFP12" s="88"/>
      <c r="TFQ12" s="88"/>
      <c r="TFR12" s="88"/>
      <c r="TFS12" s="88"/>
      <c r="TFT12" s="88"/>
      <c r="TFU12" s="88"/>
      <c r="TFV12" s="88"/>
      <c r="TFW12" s="88"/>
      <c r="TFX12" s="88"/>
      <c r="TFY12" s="88"/>
      <c r="TFZ12" s="88"/>
      <c r="TGA12" s="88"/>
      <c r="TGB12" s="88"/>
      <c r="TGC12" s="88"/>
      <c r="TGD12" s="88"/>
      <c r="TGE12" s="88"/>
      <c r="TGF12" s="88"/>
      <c r="TGG12" s="88"/>
      <c r="TGH12" s="88"/>
      <c r="TGI12" s="88"/>
      <c r="TGJ12" s="88"/>
      <c r="TGK12" s="88"/>
      <c r="TGL12" s="88"/>
      <c r="TGM12" s="88"/>
      <c r="TGN12" s="88"/>
      <c r="TGO12" s="88"/>
      <c r="TGP12" s="88"/>
      <c r="TGQ12" s="88"/>
      <c r="TGR12" s="88"/>
      <c r="TGS12" s="88"/>
      <c r="TGT12" s="88"/>
      <c r="TGU12" s="88"/>
      <c r="TGV12" s="88"/>
      <c r="TGW12" s="88"/>
      <c r="TGX12" s="88"/>
      <c r="TGY12" s="88"/>
      <c r="TGZ12" s="88"/>
      <c r="THA12" s="88"/>
      <c r="THB12" s="88"/>
      <c r="THC12" s="88"/>
      <c r="THD12" s="88"/>
      <c r="THE12" s="88"/>
      <c r="THF12" s="88"/>
      <c r="THG12" s="88"/>
      <c r="THH12" s="88"/>
      <c r="THI12" s="88"/>
      <c r="THJ12" s="88"/>
      <c r="THK12" s="88"/>
      <c r="THL12" s="88"/>
      <c r="THM12" s="88"/>
      <c r="THN12" s="88"/>
      <c r="THO12" s="88"/>
      <c r="THP12" s="88"/>
      <c r="THQ12" s="88"/>
      <c r="THR12" s="88"/>
      <c r="THS12" s="88"/>
      <c r="THT12" s="88"/>
      <c r="THU12" s="88"/>
      <c r="THV12" s="88"/>
      <c r="THW12" s="88"/>
      <c r="THX12" s="88"/>
      <c r="THY12" s="88"/>
      <c r="THZ12" s="88"/>
      <c r="TIA12" s="88"/>
      <c r="TIB12" s="88"/>
      <c r="TIC12" s="88"/>
      <c r="TID12" s="88"/>
      <c r="TIE12" s="88"/>
      <c r="TIF12" s="88"/>
      <c r="TIG12" s="88"/>
      <c r="TIH12" s="88"/>
      <c r="TII12" s="88"/>
      <c r="TIJ12" s="88"/>
      <c r="TIK12" s="88"/>
      <c r="TIL12" s="88"/>
      <c r="TIM12" s="88"/>
      <c r="TIN12" s="88"/>
      <c r="TIO12" s="88"/>
      <c r="TIP12" s="88"/>
      <c r="TIQ12" s="88"/>
      <c r="TIR12" s="88"/>
      <c r="TIS12" s="88"/>
      <c r="TIT12" s="88"/>
      <c r="TIU12" s="88"/>
      <c r="TIV12" s="88"/>
      <c r="TIW12" s="88"/>
      <c r="TIX12" s="88"/>
      <c r="TIY12" s="88"/>
      <c r="TIZ12" s="88"/>
      <c r="TJA12" s="88"/>
      <c r="TJB12" s="88"/>
      <c r="TJC12" s="88"/>
      <c r="TJD12" s="88"/>
      <c r="TJE12" s="88"/>
      <c r="TJF12" s="88"/>
      <c r="TJG12" s="88"/>
      <c r="TJH12" s="88"/>
      <c r="TJI12" s="88"/>
      <c r="TJJ12" s="88"/>
      <c r="TJK12" s="88"/>
      <c r="TJL12" s="88"/>
      <c r="TJM12" s="88"/>
      <c r="TJN12" s="88"/>
      <c r="TJO12" s="88"/>
      <c r="TJP12" s="88"/>
      <c r="TJQ12" s="88"/>
      <c r="TJR12" s="88"/>
      <c r="TJS12" s="88"/>
      <c r="TJT12" s="88"/>
      <c r="TJU12" s="88"/>
      <c r="TJV12" s="88"/>
      <c r="TJW12" s="88"/>
      <c r="TJX12" s="88"/>
      <c r="TJY12" s="88"/>
      <c r="TJZ12" s="88"/>
      <c r="TKA12" s="88"/>
      <c r="TKB12" s="88"/>
      <c r="TKC12" s="88"/>
      <c r="TKD12" s="88"/>
      <c r="TKE12" s="88"/>
      <c r="TKF12" s="88"/>
      <c r="TKG12" s="88"/>
      <c r="TKH12" s="88"/>
      <c r="TKI12" s="88"/>
      <c r="TKJ12" s="88"/>
      <c r="TKK12" s="88"/>
      <c r="TKL12" s="88"/>
      <c r="TKM12" s="88"/>
      <c r="TKN12" s="88"/>
      <c r="TKO12" s="88"/>
      <c r="TKP12" s="88"/>
      <c r="TKQ12" s="88"/>
      <c r="TKR12" s="88"/>
      <c r="TKS12" s="88"/>
      <c r="TKT12" s="88"/>
      <c r="TKU12" s="88"/>
      <c r="TKV12" s="88"/>
      <c r="TKW12" s="88"/>
      <c r="TKX12" s="88"/>
      <c r="TKY12" s="88"/>
      <c r="TKZ12" s="88"/>
      <c r="TLA12" s="88"/>
      <c r="TLB12" s="88"/>
      <c r="TLC12" s="88"/>
      <c r="TLD12" s="88"/>
      <c r="TLE12" s="88"/>
      <c r="TLF12" s="88"/>
      <c r="TLG12" s="88"/>
      <c r="TLH12" s="88"/>
      <c r="TLI12" s="88"/>
      <c r="TLJ12" s="88"/>
      <c r="TLK12" s="88"/>
      <c r="TLL12" s="88"/>
      <c r="TLM12" s="88"/>
      <c r="TLN12" s="88"/>
      <c r="TLO12" s="88"/>
      <c r="TLP12" s="88"/>
      <c r="TLQ12" s="88"/>
      <c r="TLR12" s="88"/>
      <c r="TLS12" s="88"/>
      <c r="TLT12" s="88"/>
      <c r="TLU12" s="88"/>
      <c r="TLV12" s="88"/>
      <c r="TLW12" s="88"/>
      <c r="TLX12" s="88"/>
      <c r="TLY12" s="88"/>
      <c r="TLZ12" s="88"/>
      <c r="TMA12" s="88"/>
      <c r="TMB12" s="88"/>
      <c r="TMC12" s="88"/>
      <c r="TMD12" s="88"/>
      <c r="TME12" s="88"/>
      <c r="TMF12" s="88"/>
      <c r="TMG12" s="88"/>
      <c r="TMH12" s="88"/>
      <c r="TMI12" s="88"/>
      <c r="TMJ12" s="88"/>
      <c r="TMK12" s="88"/>
      <c r="TML12" s="88"/>
      <c r="TMM12" s="88"/>
      <c r="TMN12" s="88"/>
      <c r="TMO12" s="88"/>
      <c r="TMP12" s="88"/>
      <c r="TMQ12" s="88"/>
      <c r="TMR12" s="88"/>
      <c r="TMS12" s="88"/>
      <c r="TMT12" s="88"/>
      <c r="TMU12" s="88"/>
      <c r="TMV12" s="88"/>
      <c r="TMW12" s="88"/>
      <c r="TMX12" s="88"/>
      <c r="TMY12" s="88"/>
      <c r="TMZ12" s="88"/>
      <c r="TNA12" s="88"/>
      <c r="TNB12" s="88"/>
      <c r="TNC12" s="88"/>
      <c r="TND12" s="88"/>
      <c r="TNE12" s="88"/>
      <c r="TNF12" s="88"/>
      <c r="TNG12" s="88"/>
      <c r="TNH12" s="88"/>
      <c r="TNI12" s="88"/>
      <c r="TNJ12" s="88"/>
      <c r="TNK12" s="88"/>
      <c r="TNL12" s="88"/>
      <c r="TNM12" s="88"/>
      <c r="TNN12" s="88"/>
      <c r="TNO12" s="88"/>
      <c r="TNP12" s="88"/>
      <c r="TNQ12" s="88"/>
      <c r="TNR12" s="88"/>
      <c r="TNS12" s="88"/>
      <c r="TNT12" s="88"/>
      <c r="TNU12" s="88"/>
      <c r="TNV12" s="88"/>
      <c r="TNW12" s="88"/>
      <c r="TNX12" s="88"/>
      <c r="TNY12" s="88"/>
      <c r="TNZ12" s="88"/>
      <c r="TOA12" s="88"/>
      <c r="TOB12" s="88"/>
      <c r="TOC12" s="88"/>
      <c r="TOD12" s="88"/>
      <c r="TOE12" s="88"/>
      <c r="TOF12" s="88"/>
      <c r="TOG12" s="88"/>
      <c r="TOH12" s="88"/>
      <c r="TOI12" s="88"/>
      <c r="TOJ12" s="88"/>
      <c r="TOK12" s="88"/>
      <c r="TOL12" s="88"/>
      <c r="TOM12" s="88"/>
      <c r="TON12" s="88"/>
      <c r="TOO12" s="88"/>
      <c r="TOP12" s="88"/>
      <c r="TOQ12" s="88"/>
      <c r="TOR12" s="88"/>
      <c r="TOS12" s="88"/>
      <c r="TOT12" s="88"/>
      <c r="TOU12" s="88"/>
      <c r="TOV12" s="88"/>
      <c r="TOW12" s="88"/>
      <c r="TOX12" s="88"/>
      <c r="TOY12" s="88"/>
      <c r="TOZ12" s="88"/>
      <c r="TPA12" s="88"/>
      <c r="TPB12" s="88"/>
      <c r="TPC12" s="88"/>
      <c r="TPD12" s="88"/>
      <c r="TPE12" s="88"/>
      <c r="TPF12" s="88"/>
      <c r="TPG12" s="88"/>
      <c r="TPH12" s="88"/>
      <c r="TPI12" s="88"/>
      <c r="TPJ12" s="88"/>
      <c r="TPK12" s="88"/>
      <c r="TPL12" s="88"/>
      <c r="TPM12" s="88"/>
      <c r="TPN12" s="88"/>
      <c r="TPO12" s="88"/>
      <c r="TPP12" s="88"/>
      <c r="TPQ12" s="88"/>
      <c r="TPR12" s="88"/>
      <c r="TPS12" s="88"/>
      <c r="TPT12" s="88"/>
      <c r="TPU12" s="88"/>
      <c r="TPV12" s="88"/>
      <c r="TPW12" s="88"/>
      <c r="TPX12" s="88"/>
      <c r="TPY12" s="88"/>
      <c r="TPZ12" s="88"/>
      <c r="TQA12" s="88"/>
      <c r="TQB12" s="88"/>
      <c r="TQC12" s="88"/>
      <c r="TQD12" s="88"/>
      <c r="TQE12" s="88"/>
      <c r="TQF12" s="88"/>
      <c r="TQG12" s="88"/>
      <c r="TQH12" s="88"/>
      <c r="TQI12" s="88"/>
      <c r="TQJ12" s="88"/>
      <c r="TQK12" s="88"/>
      <c r="TQL12" s="88"/>
      <c r="TQM12" s="88"/>
      <c r="TQN12" s="88"/>
      <c r="TQO12" s="88"/>
      <c r="TQP12" s="88"/>
      <c r="TQQ12" s="88"/>
      <c r="TQR12" s="88"/>
      <c r="TQS12" s="88"/>
      <c r="TQT12" s="88"/>
      <c r="TQU12" s="88"/>
      <c r="TQV12" s="88"/>
      <c r="TQW12" s="88"/>
      <c r="TQX12" s="88"/>
      <c r="TQY12" s="88"/>
      <c r="TQZ12" s="88"/>
      <c r="TRA12" s="88"/>
      <c r="TRB12" s="88"/>
      <c r="TRC12" s="88"/>
      <c r="TRD12" s="88"/>
      <c r="TRE12" s="88"/>
      <c r="TRF12" s="88"/>
      <c r="TRG12" s="88"/>
      <c r="TRH12" s="88"/>
      <c r="TRI12" s="88"/>
      <c r="TRJ12" s="88"/>
      <c r="TRK12" s="88"/>
      <c r="TRL12" s="88"/>
      <c r="TRM12" s="88"/>
      <c r="TRN12" s="88"/>
      <c r="TRO12" s="88"/>
      <c r="TRP12" s="88"/>
      <c r="TRQ12" s="88"/>
      <c r="TRR12" s="88"/>
      <c r="TRS12" s="88"/>
      <c r="TRT12" s="88"/>
      <c r="TRU12" s="88"/>
      <c r="TRV12" s="88"/>
      <c r="TRW12" s="88"/>
      <c r="TRX12" s="88"/>
      <c r="TRY12" s="88"/>
      <c r="TRZ12" s="88"/>
      <c r="TSA12" s="88"/>
      <c r="TSB12" s="88"/>
      <c r="TSC12" s="88"/>
      <c r="TSD12" s="88"/>
      <c r="TSE12" s="88"/>
      <c r="TSF12" s="88"/>
      <c r="TSG12" s="88"/>
      <c r="TSH12" s="88"/>
      <c r="TSI12" s="88"/>
      <c r="TSJ12" s="88"/>
      <c r="TSK12" s="88"/>
      <c r="TSL12" s="88"/>
      <c r="TSM12" s="88"/>
      <c r="TSN12" s="88"/>
      <c r="TSO12" s="88"/>
      <c r="TSP12" s="88"/>
      <c r="TSQ12" s="88"/>
      <c r="TSR12" s="88"/>
      <c r="TSS12" s="88"/>
      <c r="TST12" s="88"/>
      <c r="TSU12" s="88"/>
      <c r="TSV12" s="88"/>
      <c r="TSW12" s="88"/>
      <c r="TSX12" s="88"/>
      <c r="TSY12" s="88"/>
      <c r="TSZ12" s="88"/>
      <c r="TTA12" s="88"/>
      <c r="TTB12" s="88"/>
      <c r="TTC12" s="88"/>
      <c r="TTD12" s="88"/>
      <c r="TTE12" s="88"/>
      <c r="TTF12" s="88"/>
      <c r="TTG12" s="88"/>
      <c r="TTH12" s="88"/>
      <c r="TTI12" s="88"/>
      <c r="TTJ12" s="88"/>
      <c r="TTK12" s="88"/>
      <c r="TTL12" s="88"/>
      <c r="TTM12" s="88"/>
      <c r="TTN12" s="88"/>
      <c r="TTO12" s="88"/>
      <c r="TTP12" s="88"/>
      <c r="TTQ12" s="88"/>
      <c r="TTR12" s="88"/>
      <c r="TTS12" s="88"/>
      <c r="TTT12" s="88"/>
      <c r="TTU12" s="88"/>
      <c r="TTV12" s="88"/>
      <c r="TTW12" s="88"/>
      <c r="TTX12" s="88"/>
      <c r="TTY12" s="88"/>
      <c r="TTZ12" s="88"/>
      <c r="TUA12" s="88"/>
      <c r="TUB12" s="88"/>
      <c r="TUC12" s="88"/>
      <c r="TUD12" s="88"/>
      <c r="TUE12" s="88"/>
      <c r="TUF12" s="88"/>
      <c r="TUG12" s="88"/>
      <c r="TUH12" s="88"/>
      <c r="TUI12" s="88"/>
      <c r="TUJ12" s="88"/>
      <c r="TUK12" s="88"/>
      <c r="TUL12" s="88"/>
      <c r="TUM12" s="88"/>
      <c r="TUN12" s="88"/>
      <c r="TUO12" s="88"/>
      <c r="TUP12" s="88"/>
      <c r="TUQ12" s="88"/>
      <c r="TUR12" s="88"/>
      <c r="TUS12" s="88"/>
      <c r="TUT12" s="88"/>
      <c r="TUU12" s="88"/>
      <c r="TUV12" s="88"/>
      <c r="TUW12" s="88"/>
      <c r="TUX12" s="88"/>
      <c r="TUY12" s="88"/>
      <c r="TUZ12" s="88"/>
      <c r="TVA12" s="88"/>
      <c r="TVB12" s="88"/>
      <c r="TVC12" s="88"/>
      <c r="TVD12" s="88"/>
      <c r="TVE12" s="88"/>
      <c r="TVF12" s="88"/>
      <c r="TVG12" s="88"/>
      <c r="TVH12" s="88"/>
      <c r="TVI12" s="88"/>
      <c r="TVJ12" s="88"/>
      <c r="TVK12" s="88"/>
      <c r="TVL12" s="88"/>
      <c r="TVM12" s="88"/>
      <c r="TVN12" s="88"/>
      <c r="TVO12" s="88"/>
      <c r="TVP12" s="88"/>
      <c r="TVQ12" s="88"/>
      <c r="TVR12" s="88"/>
      <c r="TVS12" s="88"/>
      <c r="TVT12" s="88"/>
      <c r="TVU12" s="88"/>
      <c r="TVV12" s="88"/>
      <c r="TVW12" s="88"/>
      <c r="TVX12" s="88"/>
      <c r="TVY12" s="88"/>
      <c r="TVZ12" s="88"/>
      <c r="TWA12" s="88"/>
      <c r="TWB12" s="88"/>
      <c r="TWC12" s="88"/>
      <c r="TWD12" s="88"/>
      <c r="TWE12" s="88"/>
      <c r="TWF12" s="88"/>
      <c r="TWG12" s="88"/>
      <c r="TWH12" s="88"/>
      <c r="TWI12" s="88"/>
      <c r="TWJ12" s="88"/>
      <c r="TWK12" s="88"/>
      <c r="TWL12" s="88"/>
      <c r="TWM12" s="88"/>
      <c r="TWN12" s="88"/>
      <c r="TWO12" s="88"/>
      <c r="TWP12" s="88"/>
      <c r="TWQ12" s="88"/>
      <c r="TWR12" s="88"/>
      <c r="TWS12" s="88"/>
      <c r="TWT12" s="88"/>
      <c r="TWU12" s="88"/>
      <c r="TWV12" s="88"/>
      <c r="TWW12" s="88"/>
      <c r="TWX12" s="88"/>
      <c r="TWY12" s="88"/>
      <c r="TWZ12" s="88"/>
      <c r="TXA12" s="88"/>
      <c r="TXB12" s="88"/>
      <c r="TXC12" s="88"/>
      <c r="TXD12" s="88"/>
      <c r="TXE12" s="88"/>
      <c r="TXF12" s="88"/>
      <c r="TXG12" s="88"/>
      <c r="TXH12" s="88"/>
      <c r="TXI12" s="88"/>
      <c r="TXJ12" s="88"/>
      <c r="TXK12" s="88"/>
      <c r="TXL12" s="88"/>
      <c r="TXM12" s="88"/>
      <c r="TXN12" s="88"/>
      <c r="TXO12" s="88"/>
      <c r="TXP12" s="88"/>
      <c r="TXQ12" s="88"/>
      <c r="TXR12" s="88"/>
      <c r="TXS12" s="88"/>
      <c r="TXT12" s="88"/>
      <c r="TXU12" s="88"/>
      <c r="TXV12" s="88"/>
      <c r="TXW12" s="88"/>
      <c r="TXX12" s="88"/>
      <c r="TXY12" s="88"/>
      <c r="TXZ12" s="88"/>
      <c r="TYA12" s="88"/>
      <c r="TYB12" s="88"/>
      <c r="TYC12" s="88"/>
      <c r="TYD12" s="88"/>
      <c r="TYE12" s="88"/>
      <c r="TYF12" s="88"/>
      <c r="TYG12" s="88"/>
      <c r="TYH12" s="88"/>
      <c r="TYI12" s="88"/>
      <c r="TYJ12" s="88"/>
      <c r="TYK12" s="88"/>
      <c r="TYL12" s="88"/>
      <c r="TYM12" s="88"/>
      <c r="TYN12" s="88"/>
      <c r="TYO12" s="88"/>
      <c r="TYP12" s="88"/>
      <c r="TYQ12" s="88"/>
      <c r="TYR12" s="88"/>
      <c r="TYS12" s="88"/>
      <c r="TYT12" s="88"/>
      <c r="TYU12" s="88"/>
      <c r="TYV12" s="88"/>
      <c r="TYW12" s="88"/>
      <c r="TYX12" s="88"/>
      <c r="TYY12" s="88"/>
      <c r="TYZ12" s="88"/>
      <c r="TZA12" s="88"/>
      <c r="TZB12" s="88"/>
      <c r="TZC12" s="88"/>
      <c r="TZD12" s="88"/>
      <c r="TZE12" s="88"/>
      <c r="TZF12" s="88"/>
      <c r="TZG12" s="88"/>
      <c r="TZH12" s="88"/>
      <c r="TZI12" s="88"/>
      <c r="TZJ12" s="88"/>
      <c r="TZK12" s="88"/>
      <c r="TZL12" s="88"/>
      <c r="TZM12" s="88"/>
      <c r="TZN12" s="88"/>
      <c r="TZO12" s="88"/>
      <c r="TZP12" s="88"/>
      <c r="TZQ12" s="88"/>
      <c r="TZR12" s="88"/>
      <c r="TZS12" s="88"/>
      <c r="TZT12" s="88"/>
      <c r="TZU12" s="88"/>
      <c r="TZV12" s="88"/>
      <c r="TZW12" s="88"/>
      <c r="TZX12" s="88"/>
      <c r="TZY12" s="88"/>
      <c r="TZZ12" s="88"/>
      <c r="UAA12" s="88"/>
      <c r="UAB12" s="88"/>
      <c r="UAC12" s="88"/>
      <c r="UAD12" s="88"/>
      <c r="UAE12" s="88"/>
      <c r="UAF12" s="88"/>
      <c r="UAG12" s="88"/>
      <c r="UAH12" s="88"/>
      <c r="UAI12" s="88"/>
      <c r="UAJ12" s="88"/>
      <c r="UAK12" s="88"/>
      <c r="UAL12" s="88"/>
      <c r="UAM12" s="88"/>
      <c r="UAN12" s="88"/>
      <c r="UAO12" s="88"/>
      <c r="UAP12" s="88"/>
      <c r="UAQ12" s="88"/>
      <c r="UAR12" s="88"/>
      <c r="UAS12" s="88"/>
      <c r="UAT12" s="88"/>
      <c r="UAU12" s="88"/>
      <c r="UAV12" s="88"/>
      <c r="UAW12" s="88"/>
      <c r="UAX12" s="88"/>
      <c r="UAY12" s="88"/>
      <c r="UAZ12" s="88"/>
      <c r="UBA12" s="88"/>
      <c r="UBB12" s="88"/>
      <c r="UBC12" s="88"/>
      <c r="UBD12" s="88"/>
      <c r="UBE12" s="88"/>
      <c r="UBF12" s="88"/>
      <c r="UBG12" s="88"/>
      <c r="UBH12" s="88"/>
      <c r="UBI12" s="88"/>
      <c r="UBJ12" s="88"/>
      <c r="UBK12" s="88"/>
      <c r="UBL12" s="88"/>
      <c r="UBM12" s="88"/>
      <c r="UBN12" s="88"/>
      <c r="UBO12" s="88"/>
      <c r="UBP12" s="88"/>
      <c r="UBQ12" s="88"/>
      <c r="UBR12" s="88"/>
      <c r="UBS12" s="88"/>
      <c r="UBT12" s="88"/>
      <c r="UBU12" s="88"/>
      <c r="UBV12" s="88"/>
      <c r="UBW12" s="88"/>
      <c r="UBX12" s="88"/>
      <c r="UBY12" s="88"/>
      <c r="UBZ12" s="88"/>
      <c r="UCA12" s="88"/>
      <c r="UCB12" s="88"/>
      <c r="UCC12" s="88"/>
      <c r="UCD12" s="88"/>
      <c r="UCE12" s="88"/>
      <c r="UCF12" s="88"/>
      <c r="UCG12" s="88"/>
      <c r="UCH12" s="88"/>
      <c r="UCI12" s="88"/>
      <c r="UCJ12" s="88"/>
      <c r="UCK12" s="88"/>
      <c r="UCL12" s="88"/>
      <c r="UCM12" s="88"/>
      <c r="UCN12" s="88"/>
      <c r="UCO12" s="88"/>
      <c r="UCP12" s="88"/>
      <c r="UCQ12" s="88"/>
      <c r="UCR12" s="88"/>
      <c r="UCS12" s="88"/>
      <c r="UCT12" s="88"/>
      <c r="UCU12" s="88"/>
      <c r="UCV12" s="88"/>
      <c r="UCW12" s="88"/>
      <c r="UCX12" s="88"/>
      <c r="UCY12" s="88"/>
      <c r="UCZ12" s="88"/>
      <c r="UDA12" s="88"/>
      <c r="UDB12" s="88"/>
      <c r="UDC12" s="88"/>
      <c r="UDD12" s="88"/>
      <c r="UDE12" s="88"/>
      <c r="UDF12" s="88"/>
      <c r="UDG12" s="88"/>
      <c r="UDH12" s="88"/>
      <c r="UDI12" s="88"/>
      <c r="UDJ12" s="88"/>
      <c r="UDK12" s="88"/>
      <c r="UDL12" s="88"/>
      <c r="UDM12" s="88"/>
      <c r="UDN12" s="88"/>
      <c r="UDO12" s="88"/>
      <c r="UDP12" s="88"/>
      <c r="UDQ12" s="88"/>
      <c r="UDR12" s="88"/>
      <c r="UDS12" s="88"/>
      <c r="UDT12" s="88"/>
      <c r="UDU12" s="88"/>
      <c r="UDV12" s="88"/>
      <c r="UDW12" s="88"/>
      <c r="UDX12" s="88"/>
      <c r="UDY12" s="88"/>
      <c r="UDZ12" s="88"/>
      <c r="UEA12" s="88"/>
      <c r="UEB12" s="88"/>
      <c r="UEC12" s="88"/>
      <c r="UED12" s="88"/>
      <c r="UEE12" s="88"/>
      <c r="UEF12" s="88"/>
      <c r="UEG12" s="88"/>
      <c r="UEH12" s="88"/>
      <c r="UEI12" s="88"/>
      <c r="UEJ12" s="88"/>
      <c r="UEK12" s="88"/>
      <c r="UEL12" s="88"/>
      <c r="UEM12" s="88"/>
      <c r="UEN12" s="88"/>
      <c r="UEO12" s="88"/>
      <c r="UEP12" s="88"/>
      <c r="UEQ12" s="88"/>
      <c r="UER12" s="88"/>
      <c r="UES12" s="88"/>
      <c r="UET12" s="88"/>
      <c r="UEU12" s="88"/>
      <c r="UEV12" s="88"/>
      <c r="UEW12" s="88"/>
      <c r="UEX12" s="88"/>
      <c r="UEY12" s="88"/>
      <c r="UEZ12" s="88"/>
      <c r="UFA12" s="88"/>
      <c r="UFB12" s="88"/>
      <c r="UFC12" s="88"/>
      <c r="UFD12" s="88"/>
      <c r="UFE12" s="88"/>
      <c r="UFF12" s="88"/>
      <c r="UFG12" s="88"/>
      <c r="UFH12" s="88"/>
      <c r="UFI12" s="88"/>
      <c r="UFJ12" s="88"/>
      <c r="UFK12" s="88"/>
      <c r="UFL12" s="88"/>
      <c r="UFM12" s="88"/>
      <c r="UFN12" s="88"/>
      <c r="UFO12" s="88"/>
      <c r="UFP12" s="88"/>
      <c r="UFQ12" s="88"/>
      <c r="UFR12" s="88"/>
      <c r="UFS12" s="88"/>
      <c r="UFT12" s="88"/>
      <c r="UFU12" s="88"/>
      <c r="UFV12" s="88"/>
      <c r="UFW12" s="88"/>
      <c r="UFX12" s="88"/>
      <c r="UFY12" s="88"/>
      <c r="UFZ12" s="88"/>
      <c r="UGA12" s="88"/>
      <c r="UGB12" s="88"/>
      <c r="UGC12" s="88"/>
      <c r="UGD12" s="88"/>
      <c r="UGE12" s="88"/>
      <c r="UGF12" s="88"/>
      <c r="UGG12" s="88"/>
      <c r="UGH12" s="88"/>
      <c r="UGI12" s="88"/>
      <c r="UGJ12" s="88"/>
      <c r="UGK12" s="88"/>
      <c r="UGL12" s="88"/>
      <c r="UGM12" s="88"/>
      <c r="UGN12" s="88"/>
      <c r="UGO12" s="88"/>
      <c r="UGP12" s="88"/>
      <c r="UGQ12" s="88"/>
      <c r="UGR12" s="88"/>
      <c r="UGS12" s="88"/>
      <c r="UGT12" s="88"/>
      <c r="UGU12" s="88"/>
      <c r="UGV12" s="88"/>
      <c r="UGW12" s="88"/>
      <c r="UGX12" s="88"/>
      <c r="UGY12" s="88"/>
      <c r="UGZ12" s="88"/>
      <c r="UHA12" s="88"/>
      <c r="UHB12" s="88"/>
      <c r="UHC12" s="88"/>
      <c r="UHD12" s="88"/>
      <c r="UHE12" s="88"/>
      <c r="UHF12" s="88"/>
      <c r="UHG12" s="88"/>
      <c r="UHH12" s="88"/>
      <c r="UHI12" s="88"/>
      <c r="UHJ12" s="88"/>
      <c r="UHK12" s="88"/>
      <c r="UHL12" s="88"/>
      <c r="UHM12" s="88"/>
      <c r="UHN12" s="88"/>
      <c r="UHO12" s="88"/>
      <c r="UHP12" s="88"/>
      <c r="UHQ12" s="88"/>
      <c r="UHR12" s="88"/>
      <c r="UHS12" s="88"/>
      <c r="UHT12" s="88"/>
      <c r="UHU12" s="88"/>
      <c r="UHV12" s="88"/>
      <c r="UHW12" s="88"/>
      <c r="UHX12" s="88"/>
      <c r="UHY12" s="88"/>
      <c r="UHZ12" s="88"/>
      <c r="UIA12" s="88"/>
      <c r="UIB12" s="88"/>
      <c r="UIC12" s="88"/>
      <c r="UID12" s="88"/>
      <c r="UIE12" s="88"/>
      <c r="UIF12" s="88"/>
      <c r="UIG12" s="88"/>
      <c r="UIH12" s="88"/>
      <c r="UII12" s="88"/>
      <c r="UIJ12" s="88"/>
      <c r="UIK12" s="88"/>
      <c r="UIL12" s="88"/>
      <c r="UIM12" s="88"/>
      <c r="UIN12" s="88"/>
      <c r="UIO12" s="88"/>
      <c r="UIP12" s="88"/>
      <c r="UIQ12" s="88"/>
      <c r="UIR12" s="88"/>
      <c r="UIS12" s="88"/>
      <c r="UIT12" s="88"/>
      <c r="UIU12" s="88"/>
      <c r="UIV12" s="88"/>
      <c r="UIW12" s="88"/>
      <c r="UIX12" s="88"/>
      <c r="UIY12" s="88"/>
      <c r="UIZ12" s="88"/>
      <c r="UJA12" s="88"/>
      <c r="UJB12" s="88"/>
      <c r="UJC12" s="88"/>
      <c r="UJD12" s="88"/>
      <c r="UJE12" s="88"/>
      <c r="UJF12" s="88"/>
      <c r="UJG12" s="88"/>
      <c r="UJH12" s="88"/>
      <c r="UJI12" s="88"/>
      <c r="UJJ12" s="88"/>
      <c r="UJK12" s="88"/>
      <c r="UJL12" s="88"/>
      <c r="UJM12" s="88"/>
      <c r="UJN12" s="88"/>
      <c r="UJO12" s="88"/>
      <c r="UJP12" s="88"/>
      <c r="UJQ12" s="88"/>
      <c r="UJR12" s="88"/>
      <c r="UJS12" s="88"/>
      <c r="UJT12" s="88"/>
      <c r="UJU12" s="88"/>
      <c r="UJV12" s="88"/>
      <c r="UJW12" s="88"/>
      <c r="UJX12" s="88"/>
      <c r="UJY12" s="88"/>
      <c r="UJZ12" s="88"/>
      <c r="UKA12" s="88"/>
      <c r="UKB12" s="88"/>
      <c r="UKC12" s="88"/>
      <c r="UKD12" s="88"/>
      <c r="UKE12" s="88"/>
      <c r="UKF12" s="88"/>
      <c r="UKG12" s="88"/>
      <c r="UKH12" s="88"/>
      <c r="UKI12" s="88"/>
      <c r="UKJ12" s="88"/>
      <c r="UKK12" s="88"/>
      <c r="UKL12" s="88"/>
      <c r="UKM12" s="88"/>
      <c r="UKN12" s="88"/>
      <c r="UKO12" s="88"/>
      <c r="UKP12" s="88"/>
      <c r="UKQ12" s="88"/>
      <c r="UKR12" s="88"/>
      <c r="UKS12" s="88"/>
      <c r="UKT12" s="88"/>
      <c r="UKU12" s="88"/>
      <c r="UKV12" s="88"/>
      <c r="UKW12" s="88"/>
      <c r="UKX12" s="88"/>
      <c r="UKY12" s="88"/>
      <c r="UKZ12" s="88"/>
      <c r="ULA12" s="88"/>
      <c r="ULB12" s="88"/>
      <c r="ULC12" s="88"/>
      <c r="ULD12" s="88"/>
      <c r="ULE12" s="88"/>
      <c r="ULF12" s="88"/>
      <c r="ULG12" s="88"/>
      <c r="ULH12" s="88"/>
      <c r="ULI12" s="88"/>
      <c r="ULJ12" s="88"/>
      <c r="ULK12" s="88"/>
      <c r="ULL12" s="88"/>
      <c r="ULM12" s="88"/>
      <c r="ULN12" s="88"/>
      <c r="ULO12" s="88"/>
      <c r="ULP12" s="88"/>
      <c r="ULQ12" s="88"/>
      <c r="ULR12" s="88"/>
      <c r="ULS12" s="88"/>
      <c r="ULT12" s="88"/>
      <c r="ULU12" s="88"/>
      <c r="ULV12" s="88"/>
      <c r="ULW12" s="88"/>
      <c r="ULX12" s="88"/>
      <c r="ULY12" s="88"/>
      <c r="ULZ12" s="88"/>
      <c r="UMA12" s="88"/>
      <c r="UMB12" s="88"/>
      <c r="UMC12" s="88"/>
      <c r="UMD12" s="88"/>
      <c r="UME12" s="88"/>
      <c r="UMF12" s="88"/>
      <c r="UMG12" s="88"/>
      <c r="UMH12" s="88"/>
      <c r="UMI12" s="88"/>
      <c r="UMJ12" s="88"/>
      <c r="UMK12" s="88"/>
      <c r="UML12" s="88"/>
      <c r="UMM12" s="88"/>
      <c r="UMN12" s="88"/>
      <c r="UMO12" s="88"/>
      <c r="UMP12" s="88"/>
      <c r="UMQ12" s="88"/>
      <c r="UMR12" s="88"/>
      <c r="UMS12" s="88"/>
      <c r="UMT12" s="88"/>
      <c r="UMU12" s="88"/>
      <c r="UMV12" s="88"/>
      <c r="UMW12" s="88"/>
      <c r="UMX12" s="88"/>
      <c r="UMY12" s="88"/>
      <c r="UMZ12" s="88"/>
      <c r="UNA12" s="88"/>
      <c r="UNB12" s="88"/>
      <c r="UNC12" s="88"/>
      <c r="UND12" s="88"/>
      <c r="UNE12" s="88"/>
      <c r="UNF12" s="88"/>
      <c r="UNG12" s="88"/>
      <c r="UNH12" s="88"/>
      <c r="UNI12" s="88"/>
      <c r="UNJ12" s="88"/>
      <c r="UNK12" s="88"/>
      <c r="UNL12" s="88"/>
      <c r="UNM12" s="88"/>
      <c r="UNN12" s="88"/>
      <c r="UNO12" s="88"/>
      <c r="UNP12" s="88"/>
      <c r="UNQ12" s="88"/>
      <c r="UNR12" s="88"/>
      <c r="UNS12" s="88"/>
      <c r="UNT12" s="88"/>
      <c r="UNU12" s="88"/>
      <c r="UNV12" s="88"/>
      <c r="UNW12" s="88"/>
      <c r="UNX12" s="88"/>
      <c r="UNY12" s="88"/>
      <c r="UNZ12" s="88"/>
      <c r="UOA12" s="88"/>
      <c r="UOB12" s="88"/>
      <c r="UOC12" s="88"/>
      <c r="UOD12" s="88"/>
      <c r="UOE12" s="88"/>
      <c r="UOF12" s="88"/>
      <c r="UOG12" s="88"/>
      <c r="UOH12" s="88"/>
      <c r="UOI12" s="88"/>
      <c r="UOJ12" s="88"/>
      <c r="UOK12" s="88"/>
      <c r="UOL12" s="88"/>
      <c r="UOM12" s="88"/>
      <c r="UON12" s="88"/>
      <c r="UOO12" s="88"/>
      <c r="UOP12" s="88"/>
      <c r="UOQ12" s="88"/>
      <c r="UOR12" s="88"/>
      <c r="UOS12" s="88"/>
      <c r="UOT12" s="88"/>
      <c r="UOU12" s="88"/>
      <c r="UOV12" s="88"/>
      <c r="UOW12" s="88"/>
      <c r="UOX12" s="88"/>
      <c r="UOY12" s="88"/>
      <c r="UOZ12" s="88"/>
      <c r="UPA12" s="88"/>
      <c r="UPB12" s="88"/>
      <c r="UPC12" s="88"/>
      <c r="UPD12" s="88"/>
      <c r="UPE12" s="88"/>
      <c r="UPF12" s="88"/>
      <c r="UPG12" s="88"/>
      <c r="UPH12" s="88"/>
      <c r="UPI12" s="88"/>
      <c r="UPJ12" s="88"/>
      <c r="UPK12" s="88"/>
      <c r="UPL12" s="88"/>
      <c r="UPM12" s="88"/>
      <c r="UPN12" s="88"/>
      <c r="UPO12" s="88"/>
      <c r="UPP12" s="88"/>
      <c r="UPQ12" s="88"/>
      <c r="UPR12" s="88"/>
      <c r="UPS12" s="88"/>
      <c r="UPT12" s="88"/>
      <c r="UPU12" s="88"/>
      <c r="UPV12" s="88"/>
      <c r="UPW12" s="88"/>
      <c r="UPX12" s="88"/>
      <c r="UPY12" s="88"/>
      <c r="UPZ12" s="88"/>
      <c r="UQA12" s="88"/>
      <c r="UQB12" s="88"/>
      <c r="UQC12" s="88"/>
      <c r="UQD12" s="88"/>
      <c r="UQE12" s="88"/>
      <c r="UQF12" s="88"/>
      <c r="UQG12" s="88"/>
      <c r="UQH12" s="88"/>
      <c r="UQI12" s="88"/>
      <c r="UQJ12" s="88"/>
      <c r="UQK12" s="88"/>
      <c r="UQL12" s="88"/>
      <c r="UQM12" s="88"/>
      <c r="UQN12" s="88"/>
      <c r="UQO12" s="88"/>
      <c r="UQP12" s="88"/>
      <c r="UQQ12" s="88"/>
      <c r="UQR12" s="88"/>
      <c r="UQS12" s="88"/>
      <c r="UQT12" s="88"/>
      <c r="UQU12" s="88"/>
      <c r="UQV12" s="88"/>
      <c r="UQW12" s="88"/>
      <c r="UQX12" s="88"/>
      <c r="UQY12" s="88"/>
      <c r="UQZ12" s="88"/>
      <c r="URA12" s="88"/>
      <c r="URB12" s="88"/>
      <c r="URC12" s="88"/>
      <c r="URD12" s="88"/>
      <c r="URE12" s="88"/>
      <c r="URF12" s="88"/>
      <c r="URG12" s="88"/>
      <c r="URH12" s="88"/>
      <c r="URI12" s="88"/>
      <c r="URJ12" s="88"/>
      <c r="URK12" s="88"/>
      <c r="URL12" s="88"/>
      <c r="URM12" s="88"/>
      <c r="URN12" s="88"/>
      <c r="URO12" s="88"/>
      <c r="URP12" s="88"/>
      <c r="URQ12" s="88"/>
      <c r="URR12" s="88"/>
      <c r="URS12" s="88"/>
      <c r="URT12" s="88"/>
      <c r="URU12" s="88"/>
      <c r="URV12" s="88"/>
      <c r="URW12" s="88"/>
      <c r="URX12" s="88"/>
      <c r="URY12" s="88"/>
      <c r="URZ12" s="88"/>
      <c r="USA12" s="88"/>
      <c r="USB12" s="88"/>
      <c r="USC12" s="88"/>
      <c r="USD12" s="88"/>
      <c r="USE12" s="88"/>
      <c r="USF12" s="88"/>
      <c r="USG12" s="88"/>
      <c r="USH12" s="88"/>
      <c r="USI12" s="88"/>
      <c r="USJ12" s="88"/>
      <c r="USK12" s="88"/>
      <c r="USL12" s="88"/>
      <c r="USM12" s="88"/>
      <c r="USN12" s="88"/>
      <c r="USO12" s="88"/>
      <c r="USP12" s="88"/>
      <c r="USQ12" s="88"/>
      <c r="USR12" s="88"/>
      <c r="USS12" s="88"/>
      <c r="UST12" s="88"/>
      <c r="USU12" s="88"/>
      <c r="USV12" s="88"/>
      <c r="USW12" s="88"/>
      <c r="USX12" s="88"/>
      <c r="USY12" s="88"/>
      <c r="USZ12" s="88"/>
      <c r="UTA12" s="88"/>
      <c r="UTB12" s="88"/>
      <c r="UTC12" s="88"/>
      <c r="UTD12" s="88"/>
      <c r="UTE12" s="88"/>
      <c r="UTF12" s="88"/>
      <c r="UTG12" s="88"/>
      <c r="UTH12" s="88"/>
      <c r="UTI12" s="88"/>
      <c r="UTJ12" s="88"/>
      <c r="UTK12" s="88"/>
      <c r="UTL12" s="88"/>
      <c r="UTM12" s="88"/>
      <c r="UTN12" s="88"/>
      <c r="UTO12" s="88"/>
      <c r="UTP12" s="88"/>
      <c r="UTQ12" s="88"/>
      <c r="UTR12" s="88"/>
      <c r="UTS12" s="88"/>
      <c r="UTT12" s="88"/>
      <c r="UTU12" s="88"/>
      <c r="UTV12" s="88"/>
      <c r="UTW12" s="88"/>
      <c r="UTX12" s="88"/>
      <c r="UTY12" s="88"/>
      <c r="UTZ12" s="88"/>
      <c r="UUA12" s="88"/>
      <c r="UUB12" s="88"/>
      <c r="UUC12" s="88"/>
      <c r="UUD12" s="88"/>
      <c r="UUE12" s="88"/>
      <c r="UUF12" s="88"/>
      <c r="UUG12" s="88"/>
      <c r="UUH12" s="88"/>
      <c r="UUI12" s="88"/>
      <c r="UUJ12" s="88"/>
      <c r="UUK12" s="88"/>
      <c r="UUL12" s="88"/>
      <c r="UUM12" s="88"/>
      <c r="UUN12" s="88"/>
      <c r="UUO12" s="88"/>
      <c r="UUP12" s="88"/>
      <c r="UUQ12" s="88"/>
      <c r="UUR12" s="88"/>
      <c r="UUS12" s="88"/>
      <c r="UUT12" s="88"/>
      <c r="UUU12" s="88"/>
      <c r="UUV12" s="88"/>
      <c r="UUW12" s="88"/>
      <c r="UUX12" s="88"/>
      <c r="UUY12" s="88"/>
      <c r="UUZ12" s="88"/>
      <c r="UVA12" s="88"/>
      <c r="UVB12" s="88"/>
      <c r="UVC12" s="88"/>
      <c r="UVD12" s="88"/>
      <c r="UVE12" s="88"/>
      <c r="UVF12" s="88"/>
      <c r="UVG12" s="88"/>
      <c r="UVH12" s="88"/>
      <c r="UVI12" s="88"/>
      <c r="UVJ12" s="88"/>
      <c r="UVK12" s="88"/>
      <c r="UVL12" s="88"/>
      <c r="UVM12" s="88"/>
      <c r="UVN12" s="88"/>
      <c r="UVO12" s="88"/>
      <c r="UVP12" s="88"/>
      <c r="UVQ12" s="88"/>
      <c r="UVR12" s="88"/>
      <c r="UVS12" s="88"/>
      <c r="UVT12" s="88"/>
      <c r="UVU12" s="88"/>
      <c r="UVV12" s="88"/>
      <c r="UVW12" s="88"/>
      <c r="UVX12" s="88"/>
      <c r="UVY12" s="88"/>
      <c r="UVZ12" s="88"/>
      <c r="UWA12" s="88"/>
      <c r="UWB12" s="88"/>
      <c r="UWC12" s="88"/>
      <c r="UWD12" s="88"/>
      <c r="UWE12" s="88"/>
      <c r="UWF12" s="88"/>
      <c r="UWG12" s="88"/>
      <c r="UWH12" s="88"/>
      <c r="UWI12" s="88"/>
      <c r="UWJ12" s="88"/>
      <c r="UWK12" s="88"/>
      <c r="UWL12" s="88"/>
      <c r="UWM12" s="88"/>
      <c r="UWN12" s="88"/>
      <c r="UWO12" s="88"/>
      <c r="UWP12" s="88"/>
      <c r="UWQ12" s="88"/>
      <c r="UWR12" s="88"/>
      <c r="UWS12" s="88"/>
      <c r="UWT12" s="88"/>
      <c r="UWU12" s="88"/>
      <c r="UWV12" s="88"/>
      <c r="UWW12" s="88"/>
      <c r="UWX12" s="88"/>
      <c r="UWY12" s="88"/>
      <c r="UWZ12" s="88"/>
      <c r="UXA12" s="88"/>
      <c r="UXB12" s="88"/>
      <c r="UXC12" s="88"/>
      <c r="UXD12" s="88"/>
      <c r="UXE12" s="88"/>
      <c r="UXF12" s="88"/>
      <c r="UXG12" s="88"/>
      <c r="UXH12" s="88"/>
      <c r="UXI12" s="88"/>
      <c r="UXJ12" s="88"/>
      <c r="UXK12" s="88"/>
      <c r="UXL12" s="88"/>
      <c r="UXM12" s="88"/>
      <c r="UXN12" s="88"/>
      <c r="UXO12" s="88"/>
      <c r="UXP12" s="88"/>
      <c r="UXQ12" s="88"/>
      <c r="UXR12" s="88"/>
      <c r="UXS12" s="88"/>
      <c r="UXT12" s="88"/>
      <c r="UXU12" s="88"/>
      <c r="UXV12" s="88"/>
      <c r="UXW12" s="88"/>
      <c r="UXX12" s="88"/>
      <c r="UXY12" s="88"/>
      <c r="UXZ12" s="88"/>
      <c r="UYA12" s="88"/>
      <c r="UYB12" s="88"/>
      <c r="UYC12" s="88"/>
      <c r="UYD12" s="88"/>
      <c r="UYE12" s="88"/>
      <c r="UYF12" s="88"/>
      <c r="UYG12" s="88"/>
      <c r="UYH12" s="88"/>
      <c r="UYI12" s="88"/>
      <c r="UYJ12" s="88"/>
      <c r="UYK12" s="88"/>
      <c r="UYL12" s="88"/>
      <c r="UYM12" s="88"/>
      <c r="UYN12" s="88"/>
      <c r="UYO12" s="88"/>
      <c r="UYP12" s="88"/>
      <c r="UYQ12" s="88"/>
      <c r="UYR12" s="88"/>
      <c r="UYS12" s="88"/>
      <c r="UYT12" s="88"/>
      <c r="UYU12" s="88"/>
      <c r="UYV12" s="88"/>
      <c r="UYW12" s="88"/>
      <c r="UYX12" s="88"/>
      <c r="UYY12" s="88"/>
      <c r="UYZ12" s="88"/>
      <c r="UZA12" s="88"/>
      <c r="UZB12" s="88"/>
      <c r="UZC12" s="88"/>
      <c r="UZD12" s="88"/>
      <c r="UZE12" s="88"/>
      <c r="UZF12" s="88"/>
      <c r="UZG12" s="88"/>
      <c r="UZH12" s="88"/>
      <c r="UZI12" s="88"/>
      <c r="UZJ12" s="88"/>
      <c r="UZK12" s="88"/>
      <c r="UZL12" s="88"/>
      <c r="UZM12" s="88"/>
      <c r="UZN12" s="88"/>
      <c r="UZO12" s="88"/>
      <c r="UZP12" s="88"/>
      <c r="UZQ12" s="88"/>
      <c r="UZR12" s="88"/>
      <c r="UZS12" s="88"/>
      <c r="UZT12" s="88"/>
      <c r="UZU12" s="88"/>
      <c r="UZV12" s="88"/>
      <c r="UZW12" s="88"/>
      <c r="UZX12" s="88"/>
      <c r="UZY12" s="88"/>
      <c r="UZZ12" s="88"/>
      <c r="VAA12" s="88"/>
      <c r="VAB12" s="88"/>
      <c r="VAC12" s="88"/>
      <c r="VAD12" s="88"/>
      <c r="VAE12" s="88"/>
      <c r="VAF12" s="88"/>
      <c r="VAG12" s="88"/>
      <c r="VAH12" s="88"/>
      <c r="VAI12" s="88"/>
      <c r="VAJ12" s="88"/>
      <c r="VAK12" s="88"/>
      <c r="VAL12" s="88"/>
      <c r="VAM12" s="88"/>
      <c r="VAN12" s="88"/>
      <c r="VAO12" s="88"/>
      <c r="VAP12" s="88"/>
      <c r="VAQ12" s="88"/>
      <c r="VAR12" s="88"/>
      <c r="VAS12" s="88"/>
      <c r="VAT12" s="88"/>
      <c r="VAU12" s="88"/>
      <c r="VAV12" s="88"/>
      <c r="VAW12" s="88"/>
      <c r="VAX12" s="88"/>
      <c r="VAY12" s="88"/>
      <c r="VAZ12" s="88"/>
      <c r="VBA12" s="88"/>
      <c r="VBB12" s="88"/>
      <c r="VBC12" s="88"/>
      <c r="VBD12" s="88"/>
      <c r="VBE12" s="88"/>
      <c r="VBF12" s="88"/>
      <c r="VBG12" s="88"/>
      <c r="VBH12" s="88"/>
      <c r="VBI12" s="88"/>
      <c r="VBJ12" s="88"/>
      <c r="VBK12" s="88"/>
      <c r="VBL12" s="88"/>
      <c r="VBM12" s="88"/>
      <c r="VBN12" s="88"/>
      <c r="VBO12" s="88"/>
      <c r="VBP12" s="88"/>
      <c r="VBQ12" s="88"/>
      <c r="VBR12" s="88"/>
      <c r="VBS12" s="88"/>
      <c r="VBT12" s="88"/>
      <c r="VBU12" s="88"/>
      <c r="VBV12" s="88"/>
      <c r="VBW12" s="88"/>
      <c r="VBX12" s="88"/>
      <c r="VBY12" s="88"/>
      <c r="VBZ12" s="88"/>
      <c r="VCA12" s="88"/>
      <c r="VCB12" s="88"/>
      <c r="VCC12" s="88"/>
      <c r="VCD12" s="88"/>
      <c r="VCE12" s="88"/>
      <c r="VCF12" s="88"/>
      <c r="VCG12" s="88"/>
      <c r="VCH12" s="88"/>
      <c r="VCI12" s="88"/>
      <c r="VCJ12" s="88"/>
      <c r="VCK12" s="88"/>
      <c r="VCL12" s="88"/>
      <c r="VCM12" s="88"/>
      <c r="VCN12" s="88"/>
      <c r="VCO12" s="88"/>
      <c r="VCP12" s="88"/>
      <c r="VCQ12" s="88"/>
      <c r="VCR12" s="88"/>
      <c r="VCS12" s="88"/>
      <c r="VCT12" s="88"/>
      <c r="VCU12" s="88"/>
      <c r="VCV12" s="88"/>
      <c r="VCW12" s="88"/>
      <c r="VCX12" s="88"/>
      <c r="VCY12" s="88"/>
      <c r="VCZ12" s="88"/>
      <c r="VDA12" s="88"/>
      <c r="VDB12" s="88"/>
      <c r="VDC12" s="88"/>
      <c r="VDD12" s="88"/>
      <c r="VDE12" s="88"/>
      <c r="VDF12" s="88"/>
      <c r="VDG12" s="88"/>
      <c r="VDH12" s="88"/>
      <c r="VDI12" s="88"/>
      <c r="VDJ12" s="88"/>
      <c r="VDK12" s="88"/>
      <c r="VDL12" s="88"/>
      <c r="VDM12" s="88"/>
      <c r="VDN12" s="88"/>
      <c r="VDO12" s="88"/>
      <c r="VDP12" s="88"/>
      <c r="VDQ12" s="88"/>
      <c r="VDR12" s="88"/>
      <c r="VDS12" s="88"/>
      <c r="VDT12" s="88"/>
      <c r="VDU12" s="88"/>
      <c r="VDV12" s="88"/>
      <c r="VDW12" s="88"/>
      <c r="VDX12" s="88"/>
      <c r="VDY12" s="88"/>
      <c r="VDZ12" s="88"/>
      <c r="VEA12" s="88"/>
      <c r="VEB12" s="88"/>
      <c r="VEC12" s="88"/>
      <c r="VED12" s="88"/>
      <c r="VEE12" s="88"/>
      <c r="VEF12" s="88"/>
      <c r="VEG12" s="88"/>
      <c r="VEH12" s="88"/>
      <c r="VEI12" s="88"/>
      <c r="VEJ12" s="88"/>
      <c r="VEK12" s="88"/>
      <c r="VEL12" s="88"/>
      <c r="VEM12" s="88"/>
      <c r="VEN12" s="88"/>
      <c r="VEO12" s="88"/>
      <c r="VEP12" s="88"/>
      <c r="VEQ12" s="88"/>
      <c r="VER12" s="88"/>
      <c r="VES12" s="88"/>
      <c r="VET12" s="88"/>
      <c r="VEU12" s="88"/>
      <c r="VEV12" s="88"/>
      <c r="VEW12" s="88"/>
      <c r="VEX12" s="88"/>
      <c r="VEY12" s="88"/>
      <c r="VEZ12" s="88"/>
      <c r="VFA12" s="88"/>
      <c r="VFB12" s="88"/>
      <c r="VFC12" s="88"/>
      <c r="VFD12" s="88"/>
      <c r="VFE12" s="88"/>
      <c r="VFF12" s="88"/>
      <c r="VFG12" s="88"/>
      <c r="VFH12" s="88"/>
      <c r="VFI12" s="88"/>
      <c r="VFJ12" s="88"/>
      <c r="VFK12" s="88"/>
      <c r="VFL12" s="88"/>
      <c r="VFM12" s="88"/>
      <c r="VFN12" s="88"/>
      <c r="VFO12" s="88"/>
      <c r="VFP12" s="88"/>
      <c r="VFQ12" s="88"/>
      <c r="VFR12" s="88"/>
      <c r="VFS12" s="88"/>
      <c r="VFT12" s="88"/>
      <c r="VFU12" s="88"/>
      <c r="VFV12" s="88"/>
      <c r="VFW12" s="88"/>
      <c r="VFX12" s="88"/>
      <c r="VFY12" s="88"/>
      <c r="VFZ12" s="88"/>
      <c r="VGA12" s="88"/>
      <c r="VGB12" s="88"/>
      <c r="VGC12" s="88"/>
      <c r="VGD12" s="88"/>
      <c r="VGE12" s="88"/>
      <c r="VGF12" s="88"/>
      <c r="VGG12" s="88"/>
      <c r="VGH12" s="88"/>
      <c r="VGI12" s="88"/>
      <c r="VGJ12" s="88"/>
      <c r="VGK12" s="88"/>
      <c r="VGL12" s="88"/>
      <c r="VGM12" s="88"/>
      <c r="VGN12" s="88"/>
      <c r="VGO12" s="88"/>
      <c r="VGP12" s="88"/>
      <c r="VGQ12" s="88"/>
      <c r="VGR12" s="88"/>
      <c r="VGS12" s="88"/>
      <c r="VGT12" s="88"/>
      <c r="VGU12" s="88"/>
      <c r="VGV12" s="88"/>
      <c r="VGW12" s="88"/>
      <c r="VGX12" s="88"/>
      <c r="VGY12" s="88"/>
      <c r="VGZ12" s="88"/>
      <c r="VHA12" s="88"/>
      <c r="VHB12" s="88"/>
      <c r="VHC12" s="88"/>
      <c r="VHD12" s="88"/>
      <c r="VHE12" s="88"/>
      <c r="VHF12" s="88"/>
      <c r="VHG12" s="88"/>
      <c r="VHH12" s="88"/>
      <c r="VHI12" s="88"/>
      <c r="VHJ12" s="88"/>
      <c r="VHK12" s="88"/>
      <c r="VHL12" s="88"/>
      <c r="VHM12" s="88"/>
      <c r="VHN12" s="88"/>
      <c r="VHO12" s="88"/>
      <c r="VHP12" s="88"/>
      <c r="VHQ12" s="88"/>
      <c r="VHR12" s="88"/>
      <c r="VHS12" s="88"/>
      <c r="VHT12" s="88"/>
      <c r="VHU12" s="88"/>
      <c r="VHV12" s="88"/>
      <c r="VHW12" s="88"/>
      <c r="VHX12" s="88"/>
      <c r="VHY12" s="88"/>
      <c r="VHZ12" s="88"/>
      <c r="VIA12" s="88"/>
      <c r="VIB12" s="88"/>
      <c r="VIC12" s="88"/>
      <c r="VID12" s="88"/>
      <c r="VIE12" s="88"/>
      <c r="VIF12" s="88"/>
      <c r="VIG12" s="88"/>
      <c r="VIH12" s="88"/>
      <c r="VII12" s="88"/>
      <c r="VIJ12" s="88"/>
      <c r="VIK12" s="88"/>
      <c r="VIL12" s="88"/>
      <c r="VIM12" s="88"/>
      <c r="VIN12" s="88"/>
      <c r="VIO12" s="88"/>
      <c r="VIP12" s="88"/>
      <c r="VIQ12" s="88"/>
      <c r="VIR12" s="88"/>
      <c r="VIS12" s="88"/>
      <c r="VIT12" s="88"/>
      <c r="VIU12" s="88"/>
      <c r="VIV12" s="88"/>
      <c r="VIW12" s="88"/>
      <c r="VIX12" s="88"/>
      <c r="VIY12" s="88"/>
      <c r="VIZ12" s="88"/>
      <c r="VJA12" s="88"/>
      <c r="VJB12" s="88"/>
      <c r="VJC12" s="88"/>
      <c r="VJD12" s="88"/>
      <c r="VJE12" s="88"/>
      <c r="VJF12" s="88"/>
      <c r="VJG12" s="88"/>
      <c r="VJH12" s="88"/>
      <c r="VJI12" s="88"/>
      <c r="VJJ12" s="88"/>
      <c r="VJK12" s="88"/>
      <c r="VJL12" s="88"/>
      <c r="VJM12" s="88"/>
      <c r="VJN12" s="88"/>
      <c r="VJO12" s="88"/>
      <c r="VJP12" s="88"/>
      <c r="VJQ12" s="88"/>
      <c r="VJR12" s="88"/>
      <c r="VJS12" s="88"/>
      <c r="VJT12" s="88"/>
      <c r="VJU12" s="88"/>
      <c r="VJV12" s="88"/>
      <c r="VJW12" s="88"/>
      <c r="VJX12" s="88"/>
      <c r="VJY12" s="88"/>
      <c r="VJZ12" s="88"/>
      <c r="VKA12" s="88"/>
      <c r="VKB12" s="88"/>
      <c r="VKC12" s="88"/>
      <c r="VKD12" s="88"/>
      <c r="VKE12" s="88"/>
      <c r="VKF12" s="88"/>
      <c r="VKG12" s="88"/>
      <c r="VKH12" s="88"/>
      <c r="VKI12" s="88"/>
      <c r="VKJ12" s="88"/>
      <c r="VKK12" s="88"/>
      <c r="VKL12" s="88"/>
      <c r="VKM12" s="88"/>
      <c r="VKN12" s="88"/>
      <c r="VKO12" s="88"/>
      <c r="VKP12" s="88"/>
      <c r="VKQ12" s="88"/>
      <c r="VKR12" s="88"/>
      <c r="VKS12" s="88"/>
      <c r="VKT12" s="88"/>
      <c r="VKU12" s="88"/>
      <c r="VKV12" s="88"/>
      <c r="VKW12" s="88"/>
      <c r="VKX12" s="88"/>
      <c r="VKY12" s="88"/>
      <c r="VKZ12" s="88"/>
      <c r="VLA12" s="88"/>
      <c r="VLB12" s="88"/>
      <c r="VLC12" s="88"/>
      <c r="VLD12" s="88"/>
      <c r="VLE12" s="88"/>
      <c r="VLF12" s="88"/>
      <c r="VLG12" s="88"/>
      <c r="VLH12" s="88"/>
      <c r="VLI12" s="88"/>
      <c r="VLJ12" s="88"/>
      <c r="VLK12" s="88"/>
      <c r="VLL12" s="88"/>
      <c r="VLM12" s="88"/>
      <c r="VLN12" s="88"/>
      <c r="VLO12" s="88"/>
      <c r="VLP12" s="88"/>
      <c r="VLQ12" s="88"/>
      <c r="VLR12" s="88"/>
      <c r="VLS12" s="88"/>
      <c r="VLT12" s="88"/>
      <c r="VLU12" s="88"/>
      <c r="VLV12" s="88"/>
      <c r="VLW12" s="88"/>
      <c r="VLX12" s="88"/>
      <c r="VLY12" s="88"/>
      <c r="VLZ12" s="88"/>
      <c r="VMA12" s="88"/>
      <c r="VMB12" s="88"/>
      <c r="VMC12" s="88"/>
      <c r="VMD12" s="88"/>
      <c r="VME12" s="88"/>
      <c r="VMF12" s="88"/>
      <c r="VMG12" s="88"/>
      <c r="VMH12" s="88"/>
      <c r="VMI12" s="88"/>
      <c r="VMJ12" s="88"/>
      <c r="VMK12" s="88"/>
      <c r="VML12" s="88"/>
      <c r="VMM12" s="88"/>
      <c r="VMN12" s="88"/>
      <c r="VMO12" s="88"/>
      <c r="VMP12" s="88"/>
      <c r="VMQ12" s="88"/>
      <c r="VMR12" s="88"/>
      <c r="VMS12" s="88"/>
      <c r="VMT12" s="88"/>
      <c r="VMU12" s="88"/>
      <c r="VMV12" s="88"/>
      <c r="VMW12" s="88"/>
      <c r="VMX12" s="88"/>
      <c r="VMY12" s="88"/>
      <c r="VMZ12" s="88"/>
      <c r="VNA12" s="88"/>
      <c r="VNB12" s="88"/>
      <c r="VNC12" s="88"/>
      <c r="VND12" s="88"/>
      <c r="VNE12" s="88"/>
      <c r="VNF12" s="88"/>
      <c r="VNG12" s="88"/>
      <c r="VNH12" s="88"/>
      <c r="VNI12" s="88"/>
      <c r="VNJ12" s="88"/>
      <c r="VNK12" s="88"/>
      <c r="VNL12" s="88"/>
      <c r="VNM12" s="88"/>
      <c r="VNN12" s="88"/>
      <c r="VNO12" s="88"/>
      <c r="VNP12" s="88"/>
      <c r="VNQ12" s="88"/>
      <c r="VNR12" s="88"/>
      <c r="VNS12" s="88"/>
      <c r="VNT12" s="88"/>
      <c r="VNU12" s="88"/>
      <c r="VNV12" s="88"/>
      <c r="VNW12" s="88"/>
      <c r="VNX12" s="88"/>
      <c r="VNY12" s="88"/>
      <c r="VNZ12" s="88"/>
      <c r="VOA12" s="88"/>
      <c r="VOB12" s="88"/>
      <c r="VOC12" s="88"/>
      <c r="VOD12" s="88"/>
      <c r="VOE12" s="88"/>
      <c r="VOF12" s="88"/>
      <c r="VOG12" s="88"/>
      <c r="VOH12" s="88"/>
      <c r="VOI12" s="88"/>
      <c r="VOJ12" s="88"/>
      <c r="VOK12" s="88"/>
      <c r="VOL12" s="88"/>
      <c r="VOM12" s="88"/>
      <c r="VON12" s="88"/>
      <c r="VOO12" s="88"/>
      <c r="VOP12" s="88"/>
      <c r="VOQ12" s="88"/>
      <c r="VOR12" s="88"/>
      <c r="VOS12" s="88"/>
      <c r="VOT12" s="88"/>
      <c r="VOU12" s="88"/>
      <c r="VOV12" s="88"/>
      <c r="VOW12" s="88"/>
      <c r="VOX12" s="88"/>
      <c r="VOY12" s="88"/>
      <c r="VOZ12" s="88"/>
      <c r="VPA12" s="88"/>
      <c r="VPB12" s="88"/>
      <c r="VPC12" s="88"/>
      <c r="VPD12" s="88"/>
      <c r="VPE12" s="88"/>
      <c r="VPF12" s="88"/>
      <c r="VPG12" s="88"/>
      <c r="VPH12" s="88"/>
      <c r="VPI12" s="88"/>
      <c r="VPJ12" s="88"/>
      <c r="VPK12" s="88"/>
      <c r="VPL12" s="88"/>
      <c r="VPM12" s="88"/>
      <c r="VPN12" s="88"/>
      <c r="VPO12" s="88"/>
      <c r="VPP12" s="88"/>
      <c r="VPQ12" s="88"/>
      <c r="VPR12" s="88"/>
      <c r="VPS12" s="88"/>
      <c r="VPT12" s="88"/>
      <c r="VPU12" s="88"/>
      <c r="VPV12" s="88"/>
      <c r="VPW12" s="88"/>
      <c r="VPX12" s="88"/>
      <c r="VPY12" s="88"/>
      <c r="VPZ12" s="88"/>
      <c r="VQA12" s="88"/>
      <c r="VQB12" s="88"/>
      <c r="VQC12" s="88"/>
      <c r="VQD12" s="88"/>
      <c r="VQE12" s="88"/>
      <c r="VQF12" s="88"/>
      <c r="VQG12" s="88"/>
      <c r="VQH12" s="88"/>
      <c r="VQI12" s="88"/>
      <c r="VQJ12" s="88"/>
      <c r="VQK12" s="88"/>
      <c r="VQL12" s="88"/>
      <c r="VQM12" s="88"/>
      <c r="VQN12" s="88"/>
      <c r="VQO12" s="88"/>
      <c r="VQP12" s="88"/>
      <c r="VQQ12" s="88"/>
      <c r="VQR12" s="88"/>
      <c r="VQS12" s="88"/>
      <c r="VQT12" s="88"/>
      <c r="VQU12" s="88"/>
      <c r="VQV12" s="88"/>
      <c r="VQW12" s="88"/>
      <c r="VQX12" s="88"/>
      <c r="VQY12" s="88"/>
      <c r="VQZ12" s="88"/>
      <c r="VRA12" s="88"/>
      <c r="VRB12" s="88"/>
      <c r="VRC12" s="88"/>
      <c r="VRD12" s="88"/>
      <c r="VRE12" s="88"/>
      <c r="VRF12" s="88"/>
      <c r="VRG12" s="88"/>
      <c r="VRH12" s="88"/>
      <c r="VRI12" s="88"/>
      <c r="VRJ12" s="88"/>
      <c r="VRK12" s="88"/>
      <c r="VRL12" s="88"/>
      <c r="VRM12" s="88"/>
      <c r="VRN12" s="88"/>
      <c r="VRO12" s="88"/>
      <c r="VRP12" s="88"/>
      <c r="VRQ12" s="88"/>
      <c r="VRR12" s="88"/>
      <c r="VRS12" s="88"/>
      <c r="VRT12" s="88"/>
      <c r="VRU12" s="88"/>
      <c r="VRV12" s="88"/>
      <c r="VRW12" s="88"/>
      <c r="VRX12" s="88"/>
      <c r="VRY12" s="88"/>
      <c r="VRZ12" s="88"/>
      <c r="VSA12" s="88"/>
      <c r="VSB12" s="88"/>
      <c r="VSC12" s="88"/>
      <c r="VSD12" s="88"/>
      <c r="VSE12" s="88"/>
      <c r="VSF12" s="88"/>
      <c r="VSG12" s="88"/>
      <c r="VSH12" s="88"/>
      <c r="VSI12" s="88"/>
      <c r="VSJ12" s="88"/>
      <c r="VSK12" s="88"/>
      <c r="VSL12" s="88"/>
      <c r="VSM12" s="88"/>
      <c r="VSN12" s="88"/>
      <c r="VSO12" s="88"/>
      <c r="VSP12" s="88"/>
      <c r="VSQ12" s="88"/>
      <c r="VSR12" s="88"/>
      <c r="VSS12" s="88"/>
      <c r="VST12" s="88"/>
      <c r="VSU12" s="88"/>
      <c r="VSV12" s="88"/>
      <c r="VSW12" s="88"/>
      <c r="VSX12" s="88"/>
      <c r="VSY12" s="88"/>
      <c r="VSZ12" s="88"/>
      <c r="VTA12" s="88"/>
      <c r="VTB12" s="88"/>
      <c r="VTC12" s="88"/>
      <c r="VTD12" s="88"/>
      <c r="VTE12" s="88"/>
      <c r="VTF12" s="88"/>
      <c r="VTG12" s="88"/>
      <c r="VTH12" s="88"/>
      <c r="VTI12" s="88"/>
      <c r="VTJ12" s="88"/>
      <c r="VTK12" s="88"/>
      <c r="VTL12" s="88"/>
      <c r="VTM12" s="88"/>
      <c r="VTN12" s="88"/>
      <c r="VTO12" s="88"/>
      <c r="VTP12" s="88"/>
      <c r="VTQ12" s="88"/>
      <c r="VTR12" s="88"/>
      <c r="VTS12" s="88"/>
      <c r="VTT12" s="88"/>
      <c r="VTU12" s="88"/>
      <c r="VTV12" s="88"/>
      <c r="VTW12" s="88"/>
      <c r="VTX12" s="88"/>
      <c r="VTY12" s="88"/>
      <c r="VTZ12" s="88"/>
      <c r="VUA12" s="88"/>
      <c r="VUB12" s="88"/>
      <c r="VUC12" s="88"/>
      <c r="VUD12" s="88"/>
      <c r="VUE12" s="88"/>
      <c r="VUF12" s="88"/>
      <c r="VUG12" s="88"/>
      <c r="VUH12" s="88"/>
      <c r="VUI12" s="88"/>
      <c r="VUJ12" s="88"/>
      <c r="VUK12" s="88"/>
      <c r="VUL12" s="88"/>
      <c r="VUM12" s="88"/>
      <c r="VUN12" s="88"/>
      <c r="VUO12" s="88"/>
      <c r="VUP12" s="88"/>
      <c r="VUQ12" s="88"/>
      <c r="VUR12" s="88"/>
      <c r="VUS12" s="88"/>
      <c r="VUT12" s="88"/>
      <c r="VUU12" s="88"/>
      <c r="VUV12" s="88"/>
      <c r="VUW12" s="88"/>
      <c r="VUX12" s="88"/>
      <c r="VUY12" s="88"/>
      <c r="VUZ12" s="88"/>
      <c r="VVA12" s="88"/>
      <c r="VVB12" s="88"/>
      <c r="VVC12" s="88"/>
      <c r="VVD12" s="88"/>
      <c r="VVE12" s="88"/>
      <c r="VVF12" s="88"/>
      <c r="VVG12" s="88"/>
      <c r="VVH12" s="88"/>
      <c r="VVI12" s="88"/>
      <c r="VVJ12" s="88"/>
      <c r="VVK12" s="88"/>
      <c r="VVL12" s="88"/>
      <c r="VVM12" s="88"/>
      <c r="VVN12" s="88"/>
      <c r="VVO12" s="88"/>
      <c r="VVP12" s="88"/>
      <c r="VVQ12" s="88"/>
      <c r="VVR12" s="88"/>
      <c r="VVS12" s="88"/>
      <c r="VVT12" s="88"/>
      <c r="VVU12" s="88"/>
      <c r="VVV12" s="88"/>
      <c r="VVW12" s="88"/>
      <c r="VVX12" s="88"/>
      <c r="VVY12" s="88"/>
      <c r="VVZ12" s="88"/>
      <c r="VWA12" s="88"/>
      <c r="VWB12" s="88"/>
      <c r="VWC12" s="88"/>
      <c r="VWD12" s="88"/>
      <c r="VWE12" s="88"/>
      <c r="VWF12" s="88"/>
      <c r="VWG12" s="88"/>
      <c r="VWH12" s="88"/>
      <c r="VWI12" s="88"/>
      <c r="VWJ12" s="88"/>
      <c r="VWK12" s="88"/>
      <c r="VWL12" s="88"/>
      <c r="VWM12" s="88"/>
      <c r="VWN12" s="88"/>
      <c r="VWO12" s="88"/>
      <c r="VWP12" s="88"/>
      <c r="VWQ12" s="88"/>
      <c r="VWR12" s="88"/>
      <c r="VWS12" s="88"/>
      <c r="VWT12" s="88"/>
      <c r="VWU12" s="88"/>
      <c r="VWV12" s="88"/>
      <c r="VWW12" s="88"/>
      <c r="VWX12" s="88"/>
      <c r="VWY12" s="88"/>
      <c r="VWZ12" s="88"/>
      <c r="VXA12" s="88"/>
      <c r="VXB12" s="88"/>
      <c r="VXC12" s="88"/>
      <c r="VXD12" s="88"/>
      <c r="VXE12" s="88"/>
      <c r="VXF12" s="88"/>
      <c r="VXG12" s="88"/>
      <c r="VXH12" s="88"/>
      <c r="VXI12" s="88"/>
      <c r="VXJ12" s="88"/>
      <c r="VXK12" s="88"/>
      <c r="VXL12" s="88"/>
      <c r="VXM12" s="88"/>
      <c r="VXN12" s="88"/>
      <c r="VXO12" s="88"/>
      <c r="VXP12" s="88"/>
      <c r="VXQ12" s="88"/>
      <c r="VXR12" s="88"/>
      <c r="VXS12" s="88"/>
      <c r="VXT12" s="88"/>
      <c r="VXU12" s="88"/>
      <c r="VXV12" s="88"/>
      <c r="VXW12" s="88"/>
      <c r="VXX12" s="88"/>
      <c r="VXY12" s="88"/>
      <c r="VXZ12" s="88"/>
      <c r="VYA12" s="88"/>
      <c r="VYB12" s="88"/>
      <c r="VYC12" s="88"/>
      <c r="VYD12" s="88"/>
      <c r="VYE12" s="88"/>
      <c r="VYF12" s="88"/>
      <c r="VYG12" s="88"/>
      <c r="VYH12" s="88"/>
      <c r="VYI12" s="88"/>
      <c r="VYJ12" s="88"/>
      <c r="VYK12" s="88"/>
      <c r="VYL12" s="88"/>
      <c r="VYM12" s="88"/>
      <c r="VYN12" s="88"/>
      <c r="VYO12" s="88"/>
      <c r="VYP12" s="88"/>
      <c r="VYQ12" s="88"/>
      <c r="VYR12" s="88"/>
      <c r="VYS12" s="88"/>
      <c r="VYT12" s="88"/>
      <c r="VYU12" s="88"/>
      <c r="VYV12" s="88"/>
      <c r="VYW12" s="88"/>
      <c r="VYX12" s="88"/>
      <c r="VYY12" s="88"/>
      <c r="VYZ12" s="88"/>
      <c r="VZA12" s="88"/>
      <c r="VZB12" s="88"/>
      <c r="VZC12" s="88"/>
      <c r="VZD12" s="88"/>
      <c r="VZE12" s="88"/>
      <c r="VZF12" s="88"/>
      <c r="VZG12" s="88"/>
      <c r="VZH12" s="88"/>
      <c r="VZI12" s="88"/>
      <c r="VZJ12" s="88"/>
      <c r="VZK12" s="88"/>
      <c r="VZL12" s="88"/>
      <c r="VZM12" s="88"/>
      <c r="VZN12" s="88"/>
      <c r="VZO12" s="88"/>
      <c r="VZP12" s="88"/>
      <c r="VZQ12" s="88"/>
      <c r="VZR12" s="88"/>
      <c r="VZS12" s="88"/>
      <c r="VZT12" s="88"/>
      <c r="VZU12" s="88"/>
      <c r="VZV12" s="88"/>
      <c r="VZW12" s="88"/>
      <c r="VZX12" s="88"/>
      <c r="VZY12" s="88"/>
      <c r="VZZ12" s="88"/>
      <c r="WAA12" s="88"/>
      <c r="WAB12" s="88"/>
      <c r="WAC12" s="88"/>
      <c r="WAD12" s="88"/>
      <c r="WAE12" s="88"/>
      <c r="WAF12" s="88"/>
      <c r="WAG12" s="88"/>
      <c r="WAH12" s="88"/>
      <c r="WAI12" s="88"/>
      <c r="WAJ12" s="88"/>
      <c r="WAK12" s="88"/>
      <c r="WAL12" s="88"/>
      <c r="WAM12" s="88"/>
      <c r="WAN12" s="88"/>
      <c r="WAO12" s="88"/>
      <c r="WAP12" s="88"/>
      <c r="WAQ12" s="88"/>
      <c r="WAR12" s="88"/>
      <c r="WAS12" s="88"/>
      <c r="WAT12" s="88"/>
      <c r="WAU12" s="88"/>
      <c r="WAV12" s="88"/>
      <c r="WAW12" s="88"/>
      <c r="WAX12" s="88"/>
      <c r="WAY12" s="88"/>
      <c r="WAZ12" s="88"/>
      <c r="WBA12" s="88"/>
      <c r="WBB12" s="88"/>
      <c r="WBC12" s="88"/>
      <c r="WBD12" s="88"/>
      <c r="WBE12" s="88"/>
      <c r="WBF12" s="88"/>
      <c r="WBG12" s="88"/>
      <c r="WBH12" s="88"/>
      <c r="WBI12" s="88"/>
      <c r="WBJ12" s="88"/>
      <c r="WBK12" s="88"/>
      <c r="WBL12" s="88"/>
      <c r="WBM12" s="88"/>
      <c r="WBN12" s="88"/>
      <c r="WBO12" s="88"/>
      <c r="WBP12" s="88"/>
      <c r="WBQ12" s="88"/>
      <c r="WBR12" s="88"/>
      <c r="WBS12" s="88"/>
      <c r="WBT12" s="88"/>
      <c r="WBU12" s="88"/>
      <c r="WBV12" s="88"/>
      <c r="WBW12" s="88"/>
      <c r="WBX12" s="88"/>
      <c r="WBY12" s="88"/>
      <c r="WBZ12" s="88"/>
      <c r="WCA12" s="88"/>
      <c r="WCB12" s="88"/>
      <c r="WCC12" s="88"/>
      <c r="WCD12" s="88"/>
      <c r="WCE12" s="88"/>
      <c r="WCF12" s="88"/>
      <c r="WCG12" s="88"/>
      <c r="WCH12" s="88"/>
      <c r="WCI12" s="88"/>
      <c r="WCJ12" s="88"/>
      <c r="WCK12" s="88"/>
      <c r="WCL12" s="88"/>
      <c r="WCM12" s="88"/>
      <c r="WCN12" s="88"/>
      <c r="WCO12" s="88"/>
      <c r="WCP12" s="88"/>
      <c r="WCQ12" s="88"/>
      <c r="WCR12" s="88"/>
      <c r="WCS12" s="88"/>
      <c r="WCT12" s="88"/>
      <c r="WCU12" s="88"/>
      <c r="WCV12" s="88"/>
      <c r="WCW12" s="88"/>
      <c r="WCX12" s="88"/>
      <c r="WCY12" s="88"/>
      <c r="WCZ12" s="88"/>
      <c r="WDA12" s="88"/>
      <c r="WDB12" s="88"/>
      <c r="WDC12" s="88"/>
      <c r="WDD12" s="88"/>
      <c r="WDE12" s="88"/>
      <c r="WDF12" s="88"/>
      <c r="WDG12" s="88"/>
      <c r="WDH12" s="88"/>
      <c r="WDI12" s="88"/>
      <c r="WDJ12" s="88"/>
      <c r="WDK12" s="88"/>
      <c r="WDL12" s="88"/>
      <c r="WDM12" s="88"/>
      <c r="WDN12" s="88"/>
      <c r="WDO12" s="88"/>
      <c r="WDP12" s="88"/>
      <c r="WDQ12" s="88"/>
      <c r="WDR12" s="88"/>
      <c r="WDS12" s="88"/>
      <c r="WDT12" s="88"/>
      <c r="WDU12" s="88"/>
      <c r="WDV12" s="88"/>
      <c r="WDW12" s="88"/>
      <c r="WDX12" s="88"/>
      <c r="WDY12" s="88"/>
      <c r="WDZ12" s="88"/>
      <c r="WEA12" s="88"/>
      <c r="WEB12" s="88"/>
      <c r="WEC12" s="88"/>
      <c r="WED12" s="88"/>
      <c r="WEE12" s="88"/>
      <c r="WEF12" s="88"/>
      <c r="WEG12" s="88"/>
      <c r="WEH12" s="88"/>
      <c r="WEI12" s="88"/>
      <c r="WEJ12" s="88"/>
      <c r="WEK12" s="88"/>
      <c r="WEL12" s="88"/>
      <c r="WEM12" s="88"/>
      <c r="WEN12" s="88"/>
      <c r="WEO12" s="88"/>
      <c r="WEP12" s="88"/>
      <c r="WEQ12" s="88"/>
      <c r="WER12" s="88"/>
      <c r="WES12" s="88"/>
      <c r="WET12" s="88"/>
      <c r="WEU12" s="88"/>
      <c r="WEV12" s="88"/>
      <c r="WEW12" s="88"/>
      <c r="WEX12" s="88"/>
      <c r="WEY12" s="88"/>
      <c r="WEZ12" s="88"/>
      <c r="WFA12" s="88"/>
      <c r="WFB12" s="88"/>
      <c r="WFC12" s="88"/>
      <c r="WFD12" s="88"/>
      <c r="WFE12" s="88"/>
      <c r="WFF12" s="88"/>
      <c r="WFG12" s="88"/>
      <c r="WFH12" s="88"/>
      <c r="WFI12" s="88"/>
      <c r="WFJ12" s="88"/>
      <c r="WFK12" s="88"/>
      <c r="WFL12" s="88"/>
      <c r="WFM12" s="88"/>
      <c r="WFN12" s="88"/>
      <c r="WFO12" s="88"/>
      <c r="WFP12" s="88"/>
      <c r="WFQ12" s="88"/>
      <c r="WFR12" s="88"/>
      <c r="WFS12" s="88"/>
      <c r="WFT12" s="88"/>
      <c r="WFU12" s="88"/>
      <c r="WFV12" s="88"/>
      <c r="WFW12" s="88"/>
      <c r="WFX12" s="88"/>
      <c r="WFY12" s="88"/>
      <c r="WFZ12" s="88"/>
      <c r="WGA12" s="88"/>
      <c r="WGB12" s="88"/>
      <c r="WGC12" s="88"/>
      <c r="WGD12" s="88"/>
      <c r="WGE12" s="88"/>
      <c r="WGF12" s="88"/>
      <c r="WGG12" s="88"/>
      <c r="WGH12" s="88"/>
      <c r="WGI12" s="88"/>
      <c r="WGJ12" s="88"/>
      <c r="WGK12" s="88"/>
      <c r="WGL12" s="88"/>
      <c r="WGM12" s="88"/>
      <c r="WGN12" s="88"/>
      <c r="WGO12" s="88"/>
      <c r="WGP12" s="88"/>
      <c r="WGQ12" s="88"/>
      <c r="WGR12" s="88"/>
      <c r="WGS12" s="88"/>
      <c r="WGT12" s="88"/>
      <c r="WGU12" s="88"/>
      <c r="WGV12" s="88"/>
      <c r="WGW12" s="88"/>
      <c r="WGX12" s="88"/>
      <c r="WGY12" s="88"/>
      <c r="WGZ12" s="88"/>
      <c r="WHA12" s="88"/>
      <c r="WHB12" s="88"/>
      <c r="WHC12" s="88"/>
      <c r="WHD12" s="88"/>
      <c r="WHE12" s="88"/>
      <c r="WHF12" s="88"/>
      <c r="WHG12" s="88"/>
      <c r="WHH12" s="88"/>
      <c r="WHI12" s="88"/>
      <c r="WHJ12" s="88"/>
      <c r="WHK12" s="88"/>
      <c r="WHL12" s="88"/>
      <c r="WHM12" s="88"/>
      <c r="WHN12" s="88"/>
      <c r="WHO12" s="88"/>
      <c r="WHP12" s="88"/>
      <c r="WHQ12" s="88"/>
      <c r="WHR12" s="88"/>
      <c r="WHS12" s="88"/>
      <c r="WHT12" s="88"/>
      <c r="WHU12" s="88"/>
      <c r="WHV12" s="88"/>
      <c r="WHW12" s="88"/>
      <c r="WHX12" s="88"/>
      <c r="WHY12" s="88"/>
      <c r="WHZ12" s="88"/>
      <c r="WIA12" s="88"/>
      <c r="WIB12" s="88"/>
      <c r="WIC12" s="88"/>
      <c r="WID12" s="88"/>
      <c r="WIE12" s="88"/>
      <c r="WIF12" s="88"/>
      <c r="WIG12" s="88"/>
      <c r="WIH12" s="88"/>
      <c r="WII12" s="88"/>
      <c r="WIJ12" s="88"/>
      <c r="WIK12" s="88"/>
      <c r="WIL12" s="88"/>
      <c r="WIM12" s="88"/>
      <c r="WIN12" s="88"/>
      <c r="WIO12" s="88"/>
      <c r="WIP12" s="88"/>
      <c r="WIQ12" s="88"/>
      <c r="WIR12" s="88"/>
      <c r="WIS12" s="88"/>
      <c r="WIT12" s="88"/>
      <c r="WIU12" s="88"/>
      <c r="WIV12" s="88"/>
      <c r="WIW12" s="88"/>
      <c r="WIX12" s="88"/>
      <c r="WIY12" s="88"/>
      <c r="WIZ12" s="88"/>
      <c r="WJA12" s="88"/>
      <c r="WJB12" s="88"/>
      <c r="WJC12" s="88"/>
      <c r="WJD12" s="88"/>
      <c r="WJE12" s="88"/>
      <c r="WJF12" s="88"/>
      <c r="WJG12" s="88"/>
      <c r="WJH12" s="88"/>
      <c r="WJI12" s="88"/>
      <c r="WJJ12" s="88"/>
      <c r="WJK12" s="88"/>
      <c r="WJL12" s="88"/>
      <c r="WJM12" s="88"/>
      <c r="WJN12" s="88"/>
      <c r="WJO12" s="88"/>
      <c r="WJP12" s="88"/>
      <c r="WJQ12" s="88"/>
      <c r="WJR12" s="88"/>
      <c r="WJS12" s="88"/>
      <c r="WJT12" s="88"/>
      <c r="WJU12" s="88"/>
      <c r="WJV12" s="88"/>
      <c r="WJW12" s="88"/>
      <c r="WJX12" s="88"/>
      <c r="WJY12" s="88"/>
      <c r="WJZ12" s="88"/>
      <c r="WKA12" s="88"/>
      <c r="WKB12" s="88"/>
      <c r="WKC12" s="88"/>
      <c r="WKD12" s="88"/>
      <c r="WKE12" s="88"/>
      <c r="WKF12" s="88"/>
      <c r="WKG12" s="88"/>
      <c r="WKH12" s="88"/>
      <c r="WKI12" s="88"/>
      <c r="WKJ12" s="88"/>
      <c r="WKK12" s="88"/>
      <c r="WKL12" s="88"/>
      <c r="WKM12" s="88"/>
      <c r="WKN12" s="88"/>
      <c r="WKO12" s="88"/>
      <c r="WKP12" s="88"/>
      <c r="WKQ12" s="88"/>
      <c r="WKR12" s="88"/>
      <c r="WKS12" s="88"/>
      <c r="WKT12" s="88"/>
      <c r="WKU12" s="88"/>
      <c r="WKV12" s="88"/>
      <c r="WKW12" s="88"/>
      <c r="WKX12" s="88"/>
      <c r="WKY12" s="88"/>
      <c r="WKZ12" s="88"/>
      <c r="WLA12" s="88"/>
      <c r="WLB12" s="88"/>
      <c r="WLC12" s="88"/>
      <c r="WLD12" s="88"/>
      <c r="WLE12" s="88"/>
      <c r="WLF12" s="88"/>
      <c r="WLG12" s="88"/>
      <c r="WLH12" s="88"/>
      <c r="WLI12" s="88"/>
      <c r="WLJ12" s="88"/>
      <c r="WLK12" s="88"/>
      <c r="WLL12" s="88"/>
      <c r="WLM12" s="88"/>
      <c r="WLN12" s="88"/>
      <c r="WLO12" s="88"/>
      <c r="WLP12" s="88"/>
      <c r="WLQ12" s="88"/>
      <c r="WLR12" s="88"/>
      <c r="WLS12" s="88"/>
      <c r="WLT12" s="88"/>
      <c r="WLU12" s="88"/>
      <c r="WLV12" s="88"/>
      <c r="WLW12" s="88"/>
      <c r="WLX12" s="88"/>
      <c r="WLY12" s="88"/>
      <c r="WLZ12" s="88"/>
      <c r="WMA12" s="88"/>
      <c r="WMB12" s="88"/>
      <c r="WMC12" s="88"/>
      <c r="WMD12" s="88"/>
      <c r="WME12" s="88"/>
      <c r="WMF12" s="88"/>
      <c r="WMG12" s="88"/>
      <c r="WMH12" s="88"/>
      <c r="WMI12" s="88"/>
      <c r="WMJ12" s="88"/>
      <c r="WMK12" s="88"/>
      <c r="WML12" s="88"/>
      <c r="WMM12" s="88"/>
      <c r="WMN12" s="88"/>
      <c r="WMO12" s="88"/>
      <c r="WMP12" s="88"/>
      <c r="WMQ12" s="88"/>
      <c r="WMR12" s="88"/>
      <c r="WMS12" s="88"/>
      <c r="WMT12" s="88"/>
      <c r="WMU12" s="88"/>
      <c r="WMV12" s="88"/>
      <c r="WMW12" s="88"/>
      <c r="WMX12" s="88"/>
      <c r="WMY12" s="88"/>
      <c r="WMZ12" s="88"/>
      <c r="WNA12" s="88"/>
      <c r="WNB12" s="88"/>
      <c r="WNC12" s="88"/>
      <c r="WND12" s="88"/>
      <c r="WNE12" s="88"/>
      <c r="WNF12" s="88"/>
      <c r="WNG12" s="88"/>
      <c r="WNH12" s="88"/>
      <c r="WNI12" s="88"/>
      <c r="WNJ12" s="88"/>
      <c r="WNK12" s="88"/>
      <c r="WNL12" s="88"/>
      <c r="WNM12" s="88"/>
      <c r="WNN12" s="88"/>
      <c r="WNO12" s="88"/>
      <c r="WNP12" s="88"/>
      <c r="WNQ12" s="88"/>
      <c r="WNR12" s="88"/>
      <c r="WNS12" s="88"/>
      <c r="WNT12" s="88"/>
      <c r="WNU12" s="88"/>
      <c r="WNV12" s="88"/>
      <c r="WNW12" s="88"/>
      <c r="WNX12" s="88"/>
      <c r="WNY12" s="88"/>
      <c r="WNZ12" s="88"/>
      <c r="WOA12" s="88"/>
      <c r="WOB12" s="88"/>
      <c r="WOC12" s="88"/>
      <c r="WOD12" s="88"/>
      <c r="WOE12" s="88"/>
      <c r="WOF12" s="88"/>
      <c r="WOG12" s="88"/>
      <c r="WOH12" s="88"/>
      <c r="WOI12" s="88"/>
      <c r="WOJ12" s="88"/>
      <c r="WOK12" s="88"/>
      <c r="WOL12" s="88"/>
      <c r="WOM12" s="88"/>
      <c r="WON12" s="88"/>
      <c r="WOO12" s="88"/>
      <c r="WOP12" s="88"/>
      <c r="WOQ12" s="88"/>
      <c r="WOR12" s="88"/>
      <c r="WOS12" s="88"/>
      <c r="WOT12" s="88"/>
      <c r="WOU12" s="88"/>
      <c r="WOV12" s="88"/>
      <c r="WOW12" s="88"/>
      <c r="WOX12" s="88"/>
      <c r="WOY12" s="88"/>
      <c r="WOZ12" s="88"/>
      <c r="WPA12" s="88"/>
      <c r="WPB12" s="88"/>
      <c r="WPC12" s="88"/>
      <c r="WPD12" s="88"/>
      <c r="WPE12" s="88"/>
      <c r="WPF12" s="88"/>
      <c r="WPG12" s="88"/>
      <c r="WPH12" s="88"/>
      <c r="WPI12" s="88"/>
      <c r="WPJ12" s="88"/>
      <c r="WPK12" s="88"/>
      <c r="WPL12" s="88"/>
      <c r="WPM12" s="88"/>
      <c r="WPN12" s="88"/>
      <c r="WPO12" s="88"/>
      <c r="WPP12" s="88"/>
      <c r="WPQ12" s="88"/>
      <c r="WPR12" s="88"/>
      <c r="WPS12" s="88"/>
      <c r="WPT12" s="88"/>
      <c r="WPU12" s="88"/>
      <c r="WPV12" s="88"/>
      <c r="WPW12" s="88"/>
      <c r="WPX12" s="88"/>
      <c r="WPY12" s="88"/>
      <c r="WPZ12" s="88"/>
      <c r="WQA12" s="88"/>
      <c r="WQB12" s="88"/>
      <c r="WQC12" s="88"/>
      <c r="WQD12" s="88"/>
      <c r="WQE12" s="88"/>
      <c r="WQF12" s="88"/>
      <c r="WQG12" s="88"/>
      <c r="WQH12" s="88"/>
      <c r="WQI12" s="88"/>
      <c r="WQJ12" s="88"/>
      <c r="WQK12" s="88"/>
      <c r="WQL12" s="88"/>
      <c r="WQM12" s="88"/>
      <c r="WQN12" s="88"/>
      <c r="WQO12" s="88"/>
      <c r="WQP12" s="88"/>
      <c r="WQQ12" s="88"/>
      <c r="WQR12" s="88"/>
      <c r="WQS12" s="88"/>
      <c r="WQT12" s="88"/>
      <c r="WQU12" s="88"/>
      <c r="WQV12" s="88"/>
      <c r="WQW12" s="88"/>
      <c r="WQX12" s="88"/>
      <c r="WQY12" s="88"/>
      <c r="WQZ12" s="88"/>
      <c r="WRA12" s="88"/>
      <c r="WRB12" s="88"/>
      <c r="WRC12" s="88"/>
      <c r="WRD12" s="88"/>
      <c r="WRE12" s="88"/>
      <c r="WRF12" s="88"/>
      <c r="WRG12" s="88"/>
      <c r="WRH12" s="88"/>
      <c r="WRI12" s="88"/>
      <c r="WRJ12" s="88"/>
      <c r="WRK12" s="88"/>
      <c r="WRL12" s="88"/>
      <c r="WRM12" s="88"/>
      <c r="WRN12" s="88"/>
      <c r="WRO12" s="88"/>
      <c r="WRP12" s="88"/>
      <c r="WRQ12" s="88"/>
      <c r="WRR12" s="88"/>
      <c r="WRS12" s="88"/>
      <c r="WRT12" s="88"/>
      <c r="WRU12" s="88"/>
      <c r="WRV12" s="88"/>
      <c r="WRW12" s="88"/>
      <c r="WRX12" s="88"/>
      <c r="WRY12" s="88"/>
      <c r="WRZ12" s="88"/>
      <c r="WSA12" s="88"/>
      <c r="WSB12" s="88"/>
      <c r="WSC12" s="88"/>
      <c r="WSD12" s="88"/>
      <c r="WSE12" s="88"/>
      <c r="WSF12" s="88"/>
      <c r="WSG12" s="88"/>
      <c r="WSH12" s="88"/>
      <c r="WSI12" s="88"/>
      <c r="WSJ12" s="88"/>
      <c r="WSK12" s="88"/>
      <c r="WSL12" s="88"/>
      <c r="WSM12" s="88"/>
      <c r="WSN12" s="88"/>
      <c r="WSO12" s="88"/>
      <c r="WSP12" s="88"/>
      <c r="WSQ12" s="88"/>
      <c r="WSR12" s="88"/>
      <c r="WSS12" s="88"/>
      <c r="WST12" s="88"/>
      <c r="WSU12" s="88"/>
      <c r="WSV12" s="88"/>
      <c r="WSW12" s="88"/>
      <c r="WSX12" s="88"/>
      <c r="WSY12" s="88"/>
      <c r="WSZ12" s="88"/>
      <c r="WTA12" s="88"/>
      <c r="WTB12" s="88"/>
      <c r="WTC12" s="88"/>
      <c r="WTD12" s="88"/>
      <c r="WTE12" s="88"/>
      <c r="WTF12" s="88"/>
      <c r="WTG12" s="88"/>
      <c r="WTH12" s="88"/>
      <c r="WTI12" s="88"/>
      <c r="WTJ12" s="88"/>
      <c r="WTK12" s="88"/>
      <c r="WTL12" s="88"/>
      <c r="WTM12" s="88"/>
      <c r="WTN12" s="88"/>
      <c r="WTO12" s="88"/>
      <c r="WTP12" s="88"/>
      <c r="WTQ12" s="88"/>
      <c r="WTR12" s="88"/>
      <c r="WTS12" s="88"/>
      <c r="WTT12" s="88"/>
      <c r="WTU12" s="88"/>
      <c r="WTV12" s="88"/>
      <c r="WTW12" s="88"/>
      <c r="WTX12" s="88"/>
      <c r="WTY12" s="88"/>
      <c r="WTZ12" s="88"/>
      <c r="WUA12" s="88"/>
      <c r="WUB12" s="88"/>
      <c r="WUC12" s="88"/>
      <c r="WUD12" s="88"/>
      <c r="WUE12" s="88"/>
      <c r="WUF12" s="88"/>
      <c r="WUG12" s="88"/>
      <c r="WUH12" s="88"/>
      <c r="WUI12" s="88"/>
      <c r="WUJ12" s="88"/>
      <c r="WUK12" s="88"/>
      <c r="WUL12" s="88"/>
      <c r="WUM12" s="88"/>
      <c r="WUN12" s="88"/>
      <c r="WUO12" s="88"/>
      <c r="WUP12" s="88"/>
      <c r="WUQ12" s="88"/>
      <c r="WUR12" s="88"/>
      <c r="WUS12" s="88"/>
      <c r="WUT12" s="88"/>
      <c r="WUU12" s="88"/>
      <c r="WUV12" s="88"/>
      <c r="WUW12" s="88"/>
      <c r="WUX12" s="88"/>
      <c r="WUY12" s="88"/>
      <c r="WUZ12" s="88"/>
      <c r="WVA12" s="88"/>
      <c r="WVB12" s="88"/>
      <c r="WVC12" s="88"/>
      <c r="WVD12" s="88"/>
      <c r="WVE12" s="88"/>
      <c r="WVF12" s="88"/>
      <c r="WVG12" s="88"/>
      <c r="WVH12" s="88"/>
      <c r="WVI12" s="88"/>
      <c r="WVJ12" s="88"/>
      <c r="WVK12" s="88"/>
      <c r="WVL12" s="88"/>
      <c r="WVM12" s="88"/>
      <c r="WVN12" s="88"/>
      <c r="WVO12" s="88"/>
      <c r="WVP12" s="88"/>
      <c r="WVQ12" s="88"/>
      <c r="WVR12" s="88"/>
      <c r="WVS12" s="88"/>
      <c r="WVT12" s="88"/>
      <c r="WVU12" s="88"/>
      <c r="WVV12" s="88"/>
      <c r="WVW12" s="88"/>
      <c r="WVX12" s="88"/>
      <c r="WVY12" s="88"/>
      <c r="WVZ12" s="88"/>
      <c r="WWA12" s="88"/>
      <c r="WWB12" s="88"/>
      <c r="WWC12" s="88"/>
      <c r="WWD12" s="88"/>
      <c r="WWE12" s="88"/>
      <c r="WWF12" s="88"/>
      <c r="WWG12" s="88"/>
      <c r="WWH12" s="88"/>
      <c r="WWI12" s="88"/>
      <c r="WWJ12" s="88"/>
      <c r="WWK12" s="88"/>
      <c r="WWL12" s="88"/>
      <c r="WWM12" s="88"/>
      <c r="WWN12" s="88"/>
      <c r="WWO12" s="88"/>
      <c r="WWP12" s="88"/>
      <c r="WWQ12" s="88"/>
      <c r="WWR12" s="88"/>
      <c r="WWS12" s="88"/>
      <c r="WWT12" s="88"/>
      <c r="WWU12" s="88"/>
      <c r="WWV12" s="88"/>
      <c r="WWW12" s="88"/>
      <c r="WWX12" s="88"/>
      <c r="WWY12" s="88"/>
      <c r="WWZ12" s="88"/>
      <c r="WXA12" s="88"/>
      <c r="WXB12" s="88"/>
      <c r="WXC12" s="88"/>
      <c r="WXD12" s="88"/>
      <c r="WXE12" s="88"/>
      <c r="WXF12" s="88"/>
      <c r="WXG12" s="88"/>
      <c r="WXH12" s="88"/>
      <c r="WXI12" s="88"/>
      <c r="WXJ12" s="88"/>
      <c r="WXK12" s="88"/>
      <c r="WXL12" s="88"/>
      <c r="WXM12" s="88"/>
      <c r="WXN12" s="88"/>
      <c r="WXO12" s="88"/>
      <c r="WXP12" s="88"/>
      <c r="WXQ12" s="88"/>
      <c r="WXR12" s="88"/>
      <c r="WXS12" s="88"/>
      <c r="WXT12" s="88"/>
      <c r="WXU12" s="88"/>
      <c r="WXV12" s="88"/>
      <c r="WXW12" s="88"/>
      <c r="WXX12" s="88"/>
      <c r="WXY12" s="88"/>
      <c r="WXZ12" s="88"/>
      <c r="WYA12" s="88"/>
      <c r="WYB12" s="88"/>
      <c r="WYC12" s="88"/>
      <c r="WYD12" s="88"/>
      <c r="WYE12" s="88"/>
      <c r="WYF12" s="88"/>
      <c r="WYG12" s="88"/>
      <c r="WYH12" s="88"/>
      <c r="WYI12" s="88"/>
      <c r="WYJ12" s="88"/>
      <c r="WYK12" s="88"/>
      <c r="WYL12" s="88"/>
      <c r="WYM12" s="88"/>
      <c r="WYN12" s="88"/>
      <c r="WYO12" s="88"/>
      <c r="WYP12" s="88"/>
      <c r="WYQ12" s="88"/>
      <c r="WYR12" s="88"/>
      <c r="WYS12" s="88"/>
      <c r="WYT12" s="88"/>
      <c r="WYU12" s="88"/>
      <c r="WYV12" s="88"/>
      <c r="WYW12" s="88"/>
      <c r="WYX12" s="88"/>
      <c r="WYY12" s="88"/>
      <c r="WYZ12" s="88"/>
      <c r="WZA12" s="88"/>
      <c r="WZB12" s="88"/>
      <c r="WZC12" s="88"/>
      <c r="WZD12" s="88"/>
      <c r="WZE12" s="88"/>
      <c r="WZF12" s="88"/>
      <c r="WZG12" s="88"/>
      <c r="WZH12" s="88"/>
      <c r="WZI12" s="88"/>
      <c r="WZJ12" s="88"/>
      <c r="WZK12" s="88"/>
      <c r="WZL12" s="88"/>
      <c r="WZM12" s="88"/>
      <c r="WZN12" s="88"/>
      <c r="WZO12" s="88"/>
      <c r="WZP12" s="88"/>
      <c r="WZQ12" s="88"/>
      <c r="WZR12" s="88"/>
      <c r="WZS12" s="88"/>
      <c r="WZT12" s="88"/>
      <c r="WZU12" s="88"/>
      <c r="WZV12" s="88"/>
      <c r="WZW12" s="88"/>
      <c r="WZX12" s="88"/>
      <c r="WZY12" s="88"/>
      <c r="WZZ12" s="88"/>
      <c r="XAA12" s="88"/>
      <c r="XAB12" s="88"/>
      <c r="XAC12" s="88"/>
      <c r="XAD12" s="88"/>
      <c r="XAE12" s="88"/>
      <c r="XAF12" s="88"/>
      <c r="XAG12" s="88"/>
      <c r="XAH12" s="88"/>
      <c r="XAI12" s="88"/>
      <c r="XAJ12" s="88"/>
      <c r="XAK12" s="88"/>
      <c r="XAL12" s="88"/>
      <c r="XAM12" s="88"/>
      <c r="XAN12" s="88"/>
      <c r="XAO12" s="88"/>
      <c r="XAP12" s="88"/>
      <c r="XAQ12" s="88"/>
      <c r="XAR12" s="88"/>
      <c r="XAS12" s="88"/>
      <c r="XAT12" s="88"/>
      <c r="XAU12" s="88"/>
      <c r="XAV12" s="88"/>
      <c r="XAW12" s="88"/>
      <c r="XAX12" s="88"/>
      <c r="XAY12" s="88"/>
      <c r="XAZ12" s="88"/>
      <c r="XBA12" s="88"/>
      <c r="XBB12" s="88"/>
      <c r="XBC12" s="88"/>
      <c r="XBD12" s="88"/>
      <c r="XBE12" s="88"/>
      <c r="XBF12" s="88"/>
      <c r="XBG12" s="88"/>
      <c r="XBH12" s="88"/>
      <c r="XBI12" s="88"/>
      <c r="XBJ12" s="88"/>
      <c r="XBK12" s="88"/>
      <c r="XBL12" s="88"/>
      <c r="XBM12" s="88"/>
      <c r="XBN12" s="88"/>
      <c r="XBO12" s="88"/>
      <c r="XBP12" s="88"/>
      <c r="XBQ12" s="88"/>
      <c r="XBR12" s="88"/>
      <c r="XBS12" s="88"/>
      <c r="XBT12" s="88"/>
      <c r="XBU12" s="88"/>
      <c r="XBV12" s="88"/>
      <c r="XBW12" s="88"/>
      <c r="XBX12" s="88"/>
      <c r="XBY12" s="88"/>
      <c r="XBZ12" s="88"/>
      <c r="XCA12" s="88"/>
      <c r="XCB12" s="88"/>
      <c r="XCC12" s="88"/>
      <c r="XCD12" s="88"/>
      <c r="XCE12" s="88"/>
      <c r="XCF12" s="88"/>
      <c r="XCG12" s="88"/>
      <c r="XCH12" s="88"/>
      <c r="XCI12" s="88"/>
      <c r="XCJ12" s="88"/>
      <c r="XCK12" s="88"/>
      <c r="XCL12" s="88"/>
      <c r="XCM12" s="88"/>
      <c r="XCN12" s="88"/>
      <c r="XCO12" s="88"/>
      <c r="XCP12" s="88"/>
      <c r="XCQ12" s="88"/>
      <c r="XCR12" s="88"/>
      <c r="XCS12" s="88"/>
      <c r="XCT12" s="88"/>
      <c r="XCU12" s="88"/>
      <c r="XCV12" s="88"/>
      <c r="XCW12" s="88"/>
      <c r="XCX12" s="88"/>
      <c r="XCY12" s="88"/>
      <c r="XCZ12" s="88"/>
      <c r="XDA12" s="88"/>
      <c r="XDB12" s="88"/>
      <c r="XDC12" s="88"/>
      <c r="XDD12" s="88"/>
      <c r="XDE12" s="88"/>
      <c r="XDF12" s="88"/>
      <c r="XDG12" s="88"/>
      <c r="XDH12" s="88"/>
      <c r="XDI12" s="88"/>
      <c r="XDJ12" s="88"/>
      <c r="XDK12" s="88"/>
      <c r="XDL12" s="88"/>
      <c r="XDM12" s="88"/>
      <c r="XDN12" s="88"/>
      <c r="XDO12" s="88"/>
      <c r="XDP12" s="88"/>
      <c r="XDQ12" s="88"/>
      <c r="XDR12" s="88"/>
      <c r="XDS12" s="88"/>
      <c r="XDT12" s="88"/>
      <c r="XDU12" s="88"/>
      <c r="XDV12" s="88"/>
      <c r="XDW12" s="88"/>
      <c r="XDX12" s="88"/>
      <c r="XDY12" s="88"/>
      <c r="XDZ12" s="88"/>
      <c r="XEA12" s="88"/>
      <c r="XEB12" s="88"/>
      <c r="XEC12" s="88"/>
      <c r="XED12" s="88"/>
      <c r="XEE12" s="88"/>
      <c r="XEF12" s="88"/>
      <c r="XEG12" s="88"/>
      <c r="XEH12" s="88"/>
      <c r="XEI12" s="88"/>
      <c r="XEJ12" s="88"/>
      <c r="XEK12" s="88"/>
      <c r="XEL12" s="88"/>
      <c r="XEM12" s="88"/>
      <c r="XEN12" s="88"/>
      <c r="XEO12" s="88"/>
      <c r="XEP12" s="88"/>
      <c r="XEQ12" s="88"/>
      <c r="XER12" s="88"/>
      <c r="XES12" s="88"/>
      <c r="XET12" s="88"/>
      <c r="XEU12" s="89"/>
    </row>
    <row r="13" spans="2:16375" ht="14.4" thickBot="1"/>
    <row r="14" spans="2:16375">
      <c r="B14" s="119" t="s">
        <v>277</v>
      </c>
      <c r="C14" s="262"/>
    </row>
    <row r="15" spans="2:16375">
      <c r="B15" s="210" t="s">
        <v>72</v>
      </c>
      <c r="C15" s="261">
        <v>3.5000000000000003E-2</v>
      </c>
    </row>
    <row r="16" spans="2:16375" ht="14.4" thickBot="1">
      <c r="B16" s="74" t="s">
        <v>223</v>
      </c>
      <c r="C16" s="105" t="s">
        <v>61</v>
      </c>
    </row>
    <row r="17" spans="2:16375" ht="14.4" thickBot="1"/>
    <row r="18" spans="2:16375" ht="14.4" thickBot="1">
      <c r="B18" s="263" t="s">
        <v>271</v>
      </c>
    </row>
    <row r="19" spans="2:16375">
      <c r="B19" s="265"/>
      <c r="C19" s="120" t="s">
        <v>169</v>
      </c>
      <c r="D19" s="120" t="s">
        <v>170</v>
      </c>
      <c r="E19" s="120" t="s">
        <v>171</v>
      </c>
      <c r="F19" s="120" t="s">
        <v>172</v>
      </c>
      <c r="G19" s="120" t="s">
        <v>173</v>
      </c>
      <c r="H19" s="121" t="s">
        <v>174</v>
      </c>
    </row>
    <row r="20" spans="2:16375">
      <c r="B20" s="210" t="s">
        <v>11</v>
      </c>
      <c r="C20" s="211" t="s">
        <v>79</v>
      </c>
      <c r="D20" s="211" t="s">
        <v>79</v>
      </c>
      <c r="E20" s="211" t="s">
        <v>79</v>
      </c>
      <c r="F20" s="211" t="s">
        <v>167</v>
      </c>
      <c r="G20" s="211" t="s">
        <v>167</v>
      </c>
      <c r="H20" s="264" t="s">
        <v>167</v>
      </c>
    </row>
    <row r="21" spans="2:16375">
      <c r="B21" s="73" t="s">
        <v>15</v>
      </c>
      <c r="C21" s="72" t="s">
        <v>79</v>
      </c>
      <c r="D21" s="72" t="s">
        <v>167</v>
      </c>
      <c r="E21" s="72" t="s">
        <v>167</v>
      </c>
      <c r="F21" s="72" t="s">
        <v>79</v>
      </c>
      <c r="G21" s="72" t="s">
        <v>79</v>
      </c>
      <c r="H21" s="81" t="s">
        <v>167</v>
      </c>
    </row>
    <row r="22" spans="2:16375">
      <c r="B22" s="73" t="s">
        <v>168</v>
      </c>
      <c r="C22" s="72" t="s">
        <v>79</v>
      </c>
      <c r="D22" s="72" t="s">
        <v>79</v>
      </c>
      <c r="E22" s="72" t="s">
        <v>167</v>
      </c>
      <c r="F22" s="72" t="s">
        <v>79</v>
      </c>
      <c r="G22" s="72" t="s">
        <v>167</v>
      </c>
      <c r="H22" s="81" t="s">
        <v>167</v>
      </c>
    </row>
    <row r="23" spans="2:16375" ht="14.4" thickBot="1">
      <c r="B23" s="74" t="s">
        <v>175</v>
      </c>
      <c r="C23" s="86">
        <v>1</v>
      </c>
      <c r="D23" s="86">
        <v>0.9</v>
      </c>
      <c r="E23" s="79">
        <f>1-D23</f>
        <v>9.9999999999999978E-2</v>
      </c>
      <c r="F23" s="86">
        <v>9.9999999999999978E-2</v>
      </c>
      <c r="G23" s="79">
        <f>1-F23</f>
        <v>0.9</v>
      </c>
      <c r="H23" s="87">
        <v>1</v>
      </c>
    </row>
    <row r="25" spans="2:16375" ht="14.4">
      <c r="B25" s="88" t="s">
        <v>269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  <c r="IX25" s="88"/>
      <c r="IY25" s="88"/>
      <c r="IZ25" s="88"/>
      <c r="JA25" s="88"/>
      <c r="JB25" s="88"/>
      <c r="JC25" s="88"/>
      <c r="JD25" s="88"/>
      <c r="JE25" s="88"/>
      <c r="JF25" s="88"/>
      <c r="JG25" s="88"/>
      <c r="JH25" s="88"/>
      <c r="JI25" s="88"/>
      <c r="JJ25" s="88"/>
      <c r="JK25" s="88"/>
      <c r="JL25" s="88"/>
      <c r="JM25" s="88"/>
      <c r="JN25" s="88"/>
      <c r="JO25" s="88"/>
      <c r="JP25" s="88"/>
      <c r="JQ25" s="88"/>
      <c r="JR25" s="88"/>
      <c r="JS25" s="88"/>
      <c r="JT25" s="88"/>
      <c r="JU25" s="88"/>
      <c r="JV25" s="88"/>
      <c r="JW25" s="88"/>
      <c r="JX25" s="88"/>
      <c r="JY25" s="88"/>
      <c r="JZ25" s="88"/>
      <c r="KA25" s="88"/>
      <c r="KB25" s="88"/>
      <c r="KC25" s="88"/>
      <c r="KD25" s="88"/>
      <c r="KE25" s="88"/>
      <c r="KF25" s="88"/>
      <c r="KG25" s="88"/>
      <c r="KH25" s="88"/>
      <c r="KI25" s="88"/>
      <c r="KJ25" s="88"/>
      <c r="KK25" s="88"/>
      <c r="KL25" s="88"/>
      <c r="KM25" s="88"/>
      <c r="KN25" s="88"/>
      <c r="KO25" s="88"/>
      <c r="KP25" s="88"/>
      <c r="KQ25" s="88"/>
      <c r="KR25" s="88"/>
      <c r="KS25" s="88"/>
      <c r="KT25" s="88"/>
      <c r="KU25" s="88"/>
      <c r="KV25" s="88"/>
      <c r="KW25" s="88"/>
      <c r="KX25" s="88"/>
      <c r="KY25" s="88"/>
      <c r="KZ25" s="88"/>
      <c r="LA25" s="88"/>
      <c r="LB25" s="88"/>
      <c r="LC25" s="88"/>
      <c r="LD25" s="88"/>
      <c r="LE25" s="88"/>
      <c r="LF25" s="88"/>
      <c r="LG25" s="88"/>
      <c r="LH25" s="88"/>
      <c r="LI25" s="88"/>
      <c r="LJ25" s="88"/>
      <c r="LK25" s="88"/>
      <c r="LL25" s="88"/>
      <c r="LM25" s="88"/>
      <c r="LN25" s="88"/>
      <c r="LO25" s="88"/>
      <c r="LP25" s="88"/>
      <c r="LQ25" s="88"/>
      <c r="LR25" s="88"/>
      <c r="LS25" s="88"/>
      <c r="LT25" s="88"/>
      <c r="LU25" s="88"/>
      <c r="LV25" s="88"/>
      <c r="LW25" s="88"/>
      <c r="LX25" s="88"/>
      <c r="LY25" s="88"/>
      <c r="LZ25" s="88"/>
      <c r="MA25" s="88"/>
      <c r="MB25" s="88"/>
      <c r="MC25" s="88"/>
      <c r="MD25" s="88"/>
      <c r="ME25" s="88"/>
      <c r="MF25" s="88"/>
      <c r="MG25" s="88"/>
      <c r="MH25" s="88"/>
      <c r="MI25" s="88"/>
      <c r="MJ25" s="88"/>
      <c r="MK25" s="88"/>
      <c r="ML25" s="88"/>
      <c r="MM25" s="88"/>
      <c r="MN25" s="88"/>
      <c r="MO25" s="88"/>
      <c r="MP25" s="88"/>
      <c r="MQ25" s="88"/>
      <c r="MR25" s="88"/>
      <c r="MS25" s="88"/>
      <c r="MT25" s="88"/>
      <c r="MU25" s="88"/>
      <c r="MV25" s="88"/>
      <c r="MW25" s="88"/>
      <c r="MX25" s="88"/>
      <c r="MY25" s="88"/>
      <c r="MZ25" s="88"/>
      <c r="NA25" s="88"/>
      <c r="NB25" s="88"/>
      <c r="NC25" s="88"/>
      <c r="ND25" s="88"/>
      <c r="NE25" s="88"/>
      <c r="NF25" s="88"/>
      <c r="NG25" s="88"/>
      <c r="NH25" s="88"/>
      <c r="NI25" s="88"/>
      <c r="NJ25" s="88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8"/>
      <c r="NY25" s="88"/>
      <c r="NZ25" s="88"/>
      <c r="OA25" s="88"/>
      <c r="OB25" s="88"/>
      <c r="OC25" s="88"/>
      <c r="OD25" s="88"/>
      <c r="OE25" s="88"/>
      <c r="OF25" s="88"/>
      <c r="OG25" s="88"/>
      <c r="OH25" s="88"/>
      <c r="OI25" s="88"/>
      <c r="OJ25" s="88"/>
      <c r="OK25" s="88"/>
      <c r="OL25" s="88"/>
      <c r="OM25" s="88"/>
      <c r="ON25" s="88"/>
      <c r="OO25" s="88"/>
      <c r="OP25" s="88"/>
      <c r="OQ25" s="88"/>
      <c r="OR25" s="88"/>
      <c r="OS25" s="88"/>
      <c r="OT25" s="88"/>
      <c r="OU25" s="88"/>
      <c r="OV25" s="88"/>
      <c r="OW25" s="88"/>
      <c r="OX25" s="88"/>
      <c r="OY25" s="88"/>
      <c r="OZ25" s="88"/>
      <c r="PA25" s="88"/>
      <c r="PB25" s="88"/>
      <c r="PC25" s="88"/>
      <c r="PD25" s="88"/>
      <c r="PE25" s="88"/>
      <c r="PF25" s="88"/>
      <c r="PG25" s="88"/>
      <c r="PH25" s="88"/>
      <c r="PI25" s="88"/>
      <c r="PJ25" s="88"/>
      <c r="PK25" s="88"/>
      <c r="PL25" s="88"/>
      <c r="PM25" s="88"/>
      <c r="PN25" s="88"/>
      <c r="PO25" s="88"/>
      <c r="PP25" s="88"/>
      <c r="PQ25" s="88"/>
      <c r="PR25" s="88"/>
      <c r="PS25" s="88"/>
      <c r="PT25" s="88"/>
      <c r="PU25" s="88"/>
      <c r="PV25" s="88"/>
      <c r="PW25" s="88"/>
      <c r="PX25" s="88"/>
      <c r="PY25" s="88"/>
      <c r="PZ25" s="88"/>
      <c r="QA25" s="88"/>
      <c r="QB25" s="88"/>
      <c r="QC25" s="88"/>
      <c r="QD25" s="88"/>
      <c r="QE25" s="88"/>
      <c r="QF25" s="88"/>
      <c r="QG25" s="88"/>
      <c r="QH25" s="88"/>
      <c r="QI25" s="88"/>
      <c r="QJ25" s="88"/>
      <c r="QK25" s="88"/>
      <c r="QL25" s="88"/>
      <c r="QM25" s="88"/>
      <c r="QN25" s="88"/>
      <c r="QO25" s="88"/>
      <c r="QP25" s="88"/>
      <c r="QQ25" s="88"/>
      <c r="QR25" s="88"/>
      <c r="QS25" s="88"/>
      <c r="QT25" s="88"/>
      <c r="QU25" s="88"/>
      <c r="QV25" s="88"/>
      <c r="QW25" s="88"/>
      <c r="QX25" s="88"/>
      <c r="QY25" s="88"/>
      <c r="QZ25" s="88"/>
      <c r="RA25" s="88"/>
      <c r="RB25" s="88"/>
      <c r="RC25" s="88"/>
      <c r="RD25" s="88"/>
      <c r="RE25" s="88"/>
      <c r="RF25" s="88"/>
      <c r="RG25" s="88"/>
      <c r="RH25" s="88"/>
      <c r="RI25" s="88"/>
      <c r="RJ25" s="88"/>
      <c r="RK25" s="88"/>
      <c r="RL25" s="88"/>
      <c r="RM25" s="88"/>
      <c r="RN25" s="88"/>
      <c r="RO25" s="88"/>
      <c r="RP25" s="88"/>
      <c r="RQ25" s="88"/>
      <c r="RR25" s="88"/>
      <c r="RS25" s="88"/>
      <c r="RT25" s="88"/>
      <c r="RU25" s="88"/>
      <c r="RV25" s="88"/>
      <c r="RW25" s="88"/>
      <c r="RX25" s="88"/>
      <c r="RY25" s="88"/>
      <c r="RZ25" s="88"/>
      <c r="SA25" s="88"/>
      <c r="SB25" s="88"/>
      <c r="SC25" s="88"/>
      <c r="SD25" s="88"/>
      <c r="SE25" s="88"/>
      <c r="SF25" s="88"/>
      <c r="SG25" s="88"/>
      <c r="SH25" s="88"/>
      <c r="SI25" s="88"/>
      <c r="SJ25" s="88"/>
      <c r="SK25" s="88"/>
      <c r="SL25" s="88"/>
      <c r="SM25" s="88"/>
      <c r="SN25" s="88"/>
      <c r="SO25" s="88"/>
      <c r="SP25" s="88"/>
      <c r="SQ25" s="88"/>
      <c r="SR25" s="88"/>
      <c r="SS25" s="88"/>
      <c r="ST25" s="88"/>
      <c r="SU25" s="88"/>
      <c r="SV25" s="88"/>
      <c r="SW25" s="88"/>
      <c r="SX25" s="88"/>
      <c r="SY25" s="88"/>
      <c r="SZ25" s="88"/>
      <c r="TA25" s="88"/>
      <c r="TB25" s="88"/>
      <c r="TC25" s="88"/>
      <c r="TD25" s="88"/>
      <c r="TE25" s="88"/>
      <c r="TF25" s="88"/>
      <c r="TG25" s="88"/>
      <c r="TH25" s="88"/>
      <c r="TI25" s="88"/>
      <c r="TJ25" s="88"/>
      <c r="TK25" s="88"/>
      <c r="TL25" s="88"/>
      <c r="TM25" s="88"/>
      <c r="TN25" s="88"/>
      <c r="TO25" s="88"/>
      <c r="TP25" s="88"/>
      <c r="TQ25" s="88"/>
      <c r="TR25" s="88"/>
      <c r="TS25" s="88"/>
      <c r="TT25" s="88"/>
      <c r="TU25" s="88"/>
      <c r="TV25" s="88"/>
      <c r="TW25" s="88"/>
      <c r="TX25" s="88"/>
      <c r="TY25" s="88"/>
      <c r="TZ25" s="88"/>
      <c r="UA25" s="88"/>
      <c r="UB25" s="88"/>
      <c r="UC25" s="88"/>
      <c r="UD25" s="88"/>
      <c r="UE25" s="88"/>
      <c r="UF25" s="88"/>
      <c r="UG25" s="88"/>
      <c r="UH25" s="88"/>
      <c r="UI25" s="88"/>
      <c r="UJ25" s="88"/>
      <c r="UK25" s="88"/>
      <c r="UL25" s="88"/>
      <c r="UM25" s="88"/>
      <c r="UN25" s="88"/>
      <c r="UO25" s="88"/>
      <c r="UP25" s="88"/>
      <c r="UQ25" s="88"/>
      <c r="UR25" s="88"/>
      <c r="US25" s="88"/>
      <c r="UT25" s="88"/>
      <c r="UU25" s="88"/>
      <c r="UV25" s="88"/>
      <c r="UW25" s="88"/>
      <c r="UX25" s="88"/>
      <c r="UY25" s="88"/>
      <c r="UZ25" s="88"/>
      <c r="VA25" s="88"/>
      <c r="VB25" s="88"/>
      <c r="VC25" s="88"/>
      <c r="VD25" s="88"/>
      <c r="VE25" s="88"/>
      <c r="VF25" s="88"/>
      <c r="VG25" s="88"/>
      <c r="VH25" s="88"/>
      <c r="VI25" s="88"/>
      <c r="VJ25" s="88"/>
      <c r="VK25" s="88"/>
      <c r="VL25" s="88"/>
      <c r="VM25" s="88"/>
      <c r="VN25" s="88"/>
      <c r="VO25" s="88"/>
      <c r="VP25" s="88"/>
      <c r="VQ25" s="88"/>
      <c r="VR25" s="88"/>
      <c r="VS25" s="88"/>
      <c r="VT25" s="88"/>
      <c r="VU25" s="88"/>
      <c r="VV25" s="88"/>
      <c r="VW25" s="88"/>
      <c r="VX25" s="88"/>
      <c r="VY25" s="88"/>
      <c r="VZ25" s="88"/>
      <c r="WA25" s="88"/>
      <c r="WB25" s="88"/>
      <c r="WC25" s="88"/>
      <c r="WD25" s="88"/>
      <c r="WE25" s="88"/>
      <c r="WF25" s="88"/>
      <c r="WG25" s="88"/>
      <c r="WH25" s="88"/>
      <c r="WI25" s="88"/>
      <c r="WJ25" s="88"/>
      <c r="WK25" s="88"/>
      <c r="WL25" s="88"/>
      <c r="WM25" s="88"/>
      <c r="WN25" s="88"/>
      <c r="WO25" s="88"/>
      <c r="WP25" s="88"/>
      <c r="WQ25" s="88"/>
      <c r="WR25" s="88"/>
      <c r="WS25" s="88"/>
      <c r="WT25" s="88"/>
      <c r="WU25" s="88"/>
      <c r="WV25" s="88"/>
      <c r="WW25" s="88"/>
      <c r="WX25" s="88"/>
      <c r="WY25" s="88"/>
      <c r="WZ25" s="88"/>
      <c r="XA25" s="88"/>
      <c r="XB25" s="88"/>
      <c r="XC25" s="88"/>
      <c r="XD25" s="88"/>
      <c r="XE25" s="88"/>
      <c r="XF25" s="88"/>
      <c r="XG25" s="88"/>
      <c r="XH25" s="88"/>
      <c r="XI25" s="88"/>
      <c r="XJ25" s="88"/>
      <c r="XK25" s="88"/>
      <c r="XL25" s="88"/>
      <c r="XM25" s="88"/>
      <c r="XN25" s="88"/>
      <c r="XO25" s="88"/>
      <c r="XP25" s="88"/>
      <c r="XQ25" s="88"/>
      <c r="XR25" s="88"/>
      <c r="XS25" s="88"/>
      <c r="XT25" s="88"/>
      <c r="XU25" s="88"/>
      <c r="XV25" s="88"/>
      <c r="XW25" s="88"/>
      <c r="XX25" s="88"/>
      <c r="XY25" s="88"/>
      <c r="XZ25" s="88"/>
      <c r="YA25" s="88"/>
      <c r="YB25" s="88"/>
      <c r="YC25" s="88"/>
      <c r="YD25" s="88"/>
      <c r="YE25" s="88"/>
      <c r="YF25" s="88"/>
      <c r="YG25" s="88"/>
      <c r="YH25" s="88"/>
      <c r="YI25" s="88"/>
      <c r="YJ25" s="88"/>
      <c r="YK25" s="88"/>
      <c r="YL25" s="88"/>
      <c r="YM25" s="88"/>
      <c r="YN25" s="88"/>
      <c r="YO25" s="88"/>
      <c r="YP25" s="88"/>
      <c r="YQ25" s="88"/>
      <c r="YR25" s="88"/>
      <c r="YS25" s="88"/>
      <c r="YT25" s="88"/>
      <c r="YU25" s="88"/>
      <c r="YV25" s="88"/>
      <c r="YW25" s="88"/>
      <c r="YX25" s="88"/>
      <c r="YY25" s="88"/>
      <c r="YZ25" s="88"/>
      <c r="ZA25" s="88"/>
      <c r="ZB25" s="88"/>
      <c r="ZC25" s="88"/>
      <c r="ZD25" s="88"/>
      <c r="ZE25" s="88"/>
      <c r="ZF25" s="88"/>
      <c r="ZG25" s="88"/>
      <c r="ZH25" s="88"/>
      <c r="ZI25" s="88"/>
      <c r="ZJ25" s="88"/>
      <c r="ZK25" s="88"/>
      <c r="ZL25" s="88"/>
      <c r="ZM25" s="88"/>
      <c r="ZN25" s="88"/>
      <c r="ZO25" s="88"/>
      <c r="ZP25" s="88"/>
      <c r="ZQ25" s="88"/>
      <c r="ZR25" s="88"/>
      <c r="ZS25" s="88"/>
      <c r="ZT25" s="88"/>
      <c r="ZU25" s="88"/>
      <c r="ZV25" s="88"/>
      <c r="ZW25" s="88"/>
      <c r="ZX25" s="88"/>
      <c r="ZY25" s="88"/>
      <c r="ZZ25" s="88"/>
      <c r="AAA25" s="88"/>
      <c r="AAB25" s="88"/>
      <c r="AAC25" s="88"/>
      <c r="AAD25" s="88"/>
      <c r="AAE25" s="88"/>
      <c r="AAF25" s="88"/>
      <c r="AAG25" s="88"/>
      <c r="AAH25" s="88"/>
      <c r="AAI25" s="88"/>
      <c r="AAJ25" s="88"/>
      <c r="AAK25" s="88"/>
      <c r="AAL25" s="88"/>
      <c r="AAM25" s="88"/>
      <c r="AAN25" s="88"/>
      <c r="AAO25" s="88"/>
      <c r="AAP25" s="88"/>
      <c r="AAQ25" s="88"/>
      <c r="AAR25" s="88"/>
      <c r="AAS25" s="88"/>
      <c r="AAT25" s="88"/>
      <c r="AAU25" s="88"/>
      <c r="AAV25" s="88"/>
      <c r="AAW25" s="88"/>
      <c r="AAX25" s="88"/>
      <c r="AAY25" s="88"/>
      <c r="AAZ25" s="88"/>
      <c r="ABA25" s="88"/>
      <c r="ABB25" s="88"/>
      <c r="ABC25" s="88"/>
      <c r="ABD25" s="88"/>
      <c r="ABE25" s="88"/>
      <c r="ABF25" s="88"/>
      <c r="ABG25" s="88"/>
      <c r="ABH25" s="88"/>
      <c r="ABI25" s="88"/>
      <c r="ABJ25" s="88"/>
      <c r="ABK25" s="88"/>
      <c r="ABL25" s="88"/>
      <c r="ABM25" s="88"/>
      <c r="ABN25" s="88"/>
      <c r="ABO25" s="88"/>
      <c r="ABP25" s="88"/>
      <c r="ABQ25" s="88"/>
      <c r="ABR25" s="88"/>
      <c r="ABS25" s="88"/>
      <c r="ABT25" s="88"/>
      <c r="ABU25" s="88"/>
      <c r="ABV25" s="88"/>
      <c r="ABW25" s="88"/>
      <c r="ABX25" s="88"/>
      <c r="ABY25" s="88"/>
      <c r="ABZ25" s="88"/>
      <c r="ACA25" s="88"/>
      <c r="ACB25" s="88"/>
      <c r="ACC25" s="88"/>
      <c r="ACD25" s="88"/>
      <c r="ACE25" s="88"/>
      <c r="ACF25" s="88"/>
      <c r="ACG25" s="88"/>
      <c r="ACH25" s="88"/>
      <c r="ACI25" s="88"/>
      <c r="ACJ25" s="88"/>
      <c r="ACK25" s="88"/>
      <c r="ACL25" s="88"/>
      <c r="ACM25" s="88"/>
      <c r="ACN25" s="88"/>
      <c r="ACO25" s="88"/>
      <c r="ACP25" s="88"/>
      <c r="ACQ25" s="88"/>
      <c r="ACR25" s="88"/>
      <c r="ACS25" s="88"/>
      <c r="ACT25" s="88"/>
      <c r="ACU25" s="88"/>
      <c r="ACV25" s="88"/>
      <c r="ACW25" s="88"/>
      <c r="ACX25" s="88"/>
      <c r="ACY25" s="88"/>
      <c r="ACZ25" s="88"/>
      <c r="ADA25" s="88"/>
      <c r="ADB25" s="88"/>
      <c r="ADC25" s="88"/>
      <c r="ADD25" s="88"/>
      <c r="ADE25" s="88"/>
      <c r="ADF25" s="88"/>
      <c r="ADG25" s="88"/>
      <c r="ADH25" s="88"/>
      <c r="ADI25" s="88"/>
      <c r="ADJ25" s="88"/>
      <c r="ADK25" s="88"/>
      <c r="ADL25" s="88"/>
      <c r="ADM25" s="88"/>
      <c r="ADN25" s="88"/>
      <c r="ADO25" s="88"/>
      <c r="ADP25" s="88"/>
      <c r="ADQ25" s="88"/>
      <c r="ADR25" s="88"/>
      <c r="ADS25" s="88"/>
      <c r="ADT25" s="88"/>
      <c r="ADU25" s="88"/>
      <c r="ADV25" s="88"/>
      <c r="ADW25" s="88"/>
      <c r="ADX25" s="88"/>
      <c r="ADY25" s="88"/>
      <c r="ADZ25" s="88"/>
      <c r="AEA25" s="88"/>
      <c r="AEB25" s="88"/>
      <c r="AEC25" s="88"/>
      <c r="AED25" s="88"/>
      <c r="AEE25" s="88"/>
      <c r="AEF25" s="88"/>
      <c r="AEG25" s="88"/>
      <c r="AEH25" s="88"/>
      <c r="AEI25" s="88"/>
      <c r="AEJ25" s="88"/>
      <c r="AEK25" s="88"/>
      <c r="AEL25" s="88"/>
      <c r="AEM25" s="88"/>
      <c r="AEN25" s="88"/>
      <c r="AEO25" s="88"/>
      <c r="AEP25" s="88"/>
      <c r="AEQ25" s="88"/>
      <c r="AER25" s="88"/>
      <c r="AES25" s="88"/>
      <c r="AET25" s="88"/>
      <c r="AEU25" s="88"/>
      <c r="AEV25" s="88"/>
      <c r="AEW25" s="88"/>
      <c r="AEX25" s="88"/>
      <c r="AEY25" s="88"/>
      <c r="AEZ25" s="88"/>
      <c r="AFA25" s="88"/>
      <c r="AFB25" s="88"/>
      <c r="AFC25" s="88"/>
      <c r="AFD25" s="88"/>
      <c r="AFE25" s="88"/>
      <c r="AFF25" s="88"/>
      <c r="AFG25" s="88"/>
      <c r="AFH25" s="88"/>
      <c r="AFI25" s="88"/>
      <c r="AFJ25" s="88"/>
      <c r="AFK25" s="88"/>
      <c r="AFL25" s="88"/>
      <c r="AFM25" s="88"/>
      <c r="AFN25" s="88"/>
      <c r="AFO25" s="88"/>
      <c r="AFP25" s="88"/>
      <c r="AFQ25" s="88"/>
      <c r="AFR25" s="88"/>
      <c r="AFS25" s="88"/>
      <c r="AFT25" s="88"/>
      <c r="AFU25" s="88"/>
      <c r="AFV25" s="88"/>
      <c r="AFW25" s="88"/>
      <c r="AFX25" s="88"/>
      <c r="AFY25" s="88"/>
      <c r="AFZ25" s="88"/>
      <c r="AGA25" s="88"/>
      <c r="AGB25" s="88"/>
      <c r="AGC25" s="88"/>
      <c r="AGD25" s="88"/>
      <c r="AGE25" s="88"/>
      <c r="AGF25" s="88"/>
      <c r="AGG25" s="88"/>
      <c r="AGH25" s="88"/>
      <c r="AGI25" s="88"/>
      <c r="AGJ25" s="88"/>
      <c r="AGK25" s="88"/>
      <c r="AGL25" s="88"/>
      <c r="AGM25" s="88"/>
      <c r="AGN25" s="88"/>
      <c r="AGO25" s="88"/>
      <c r="AGP25" s="88"/>
      <c r="AGQ25" s="88"/>
      <c r="AGR25" s="88"/>
      <c r="AGS25" s="88"/>
      <c r="AGT25" s="88"/>
      <c r="AGU25" s="88"/>
      <c r="AGV25" s="88"/>
      <c r="AGW25" s="88"/>
      <c r="AGX25" s="88"/>
      <c r="AGY25" s="88"/>
      <c r="AGZ25" s="88"/>
      <c r="AHA25" s="88"/>
      <c r="AHB25" s="88"/>
      <c r="AHC25" s="88"/>
      <c r="AHD25" s="88"/>
      <c r="AHE25" s="88"/>
      <c r="AHF25" s="88"/>
      <c r="AHG25" s="88"/>
      <c r="AHH25" s="88"/>
      <c r="AHI25" s="88"/>
      <c r="AHJ25" s="88"/>
      <c r="AHK25" s="88"/>
      <c r="AHL25" s="88"/>
      <c r="AHM25" s="88"/>
      <c r="AHN25" s="88"/>
      <c r="AHO25" s="88"/>
      <c r="AHP25" s="88"/>
      <c r="AHQ25" s="88"/>
      <c r="AHR25" s="88"/>
      <c r="AHS25" s="88"/>
      <c r="AHT25" s="88"/>
      <c r="AHU25" s="88"/>
      <c r="AHV25" s="88"/>
      <c r="AHW25" s="88"/>
      <c r="AHX25" s="88"/>
      <c r="AHY25" s="88"/>
      <c r="AHZ25" s="88"/>
      <c r="AIA25" s="88"/>
      <c r="AIB25" s="88"/>
      <c r="AIC25" s="88"/>
      <c r="AID25" s="88"/>
      <c r="AIE25" s="88"/>
      <c r="AIF25" s="88"/>
      <c r="AIG25" s="88"/>
      <c r="AIH25" s="88"/>
      <c r="AII25" s="88"/>
      <c r="AIJ25" s="88"/>
      <c r="AIK25" s="88"/>
      <c r="AIL25" s="88"/>
      <c r="AIM25" s="88"/>
      <c r="AIN25" s="88"/>
      <c r="AIO25" s="88"/>
      <c r="AIP25" s="88"/>
      <c r="AIQ25" s="88"/>
      <c r="AIR25" s="88"/>
      <c r="AIS25" s="88"/>
      <c r="AIT25" s="88"/>
      <c r="AIU25" s="88"/>
      <c r="AIV25" s="88"/>
      <c r="AIW25" s="88"/>
      <c r="AIX25" s="88"/>
      <c r="AIY25" s="88"/>
      <c r="AIZ25" s="88"/>
      <c r="AJA25" s="88"/>
      <c r="AJB25" s="88"/>
      <c r="AJC25" s="88"/>
      <c r="AJD25" s="88"/>
      <c r="AJE25" s="88"/>
      <c r="AJF25" s="88"/>
      <c r="AJG25" s="88"/>
      <c r="AJH25" s="88"/>
      <c r="AJI25" s="88"/>
      <c r="AJJ25" s="88"/>
      <c r="AJK25" s="88"/>
      <c r="AJL25" s="88"/>
      <c r="AJM25" s="88"/>
      <c r="AJN25" s="88"/>
      <c r="AJO25" s="88"/>
      <c r="AJP25" s="88"/>
      <c r="AJQ25" s="88"/>
      <c r="AJR25" s="88"/>
      <c r="AJS25" s="88"/>
      <c r="AJT25" s="88"/>
      <c r="AJU25" s="88"/>
      <c r="AJV25" s="88"/>
      <c r="AJW25" s="88"/>
      <c r="AJX25" s="88"/>
      <c r="AJY25" s="88"/>
      <c r="AJZ25" s="88"/>
      <c r="AKA25" s="88"/>
      <c r="AKB25" s="88"/>
      <c r="AKC25" s="88"/>
      <c r="AKD25" s="88"/>
      <c r="AKE25" s="88"/>
      <c r="AKF25" s="88"/>
      <c r="AKG25" s="88"/>
      <c r="AKH25" s="88"/>
      <c r="AKI25" s="88"/>
      <c r="AKJ25" s="88"/>
      <c r="AKK25" s="88"/>
      <c r="AKL25" s="88"/>
      <c r="AKM25" s="88"/>
      <c r="AKN25" s="88"/>
      <c r="AKO25" s="88"/>
      <c r="AKP25" s="88"/>
      <c r="AKQ25" s="88"/>
      <c r="AKR25" s="88"/>
      <c r="AKS25" s="88"/>
      <c r="AKT25" s="88"/>
      <c r="AKU25" s="88"/>
      <c r="AKV25" s="88"/>
      <c r="AKW25" s="88"/>
      <c r="AKX25" s="88"/>
      <c r="AKY25" s="88"/>
      <c r="AKZ25" s="88"/>
      <c r="ALA25" s="88"/>
      <c r="ALB25" s="88"/>
      <c r="ALC25" s="88"/>
      <c r="ALD25" s="88"/>
      <c r="ALE25" s="88"/>
      <c r="ALF25" s="88"/>
      <c r="ALG25" s="88"/>
      <c r="ALH25" s="88"/>
      <c r="ALI25" s="88"/>
      <c r="ALJ25" s="88"/>
      <c r="ALK25" s="88"/>
      <c r="ALL25" s="88"/>
      <c r="ALM25" s="88"/>
      <c r="ALN25" s="88"/>
      <c r="ALO25" s="88"/>
      <c r="ALP25" s="88"/>
      <c r="ALQ25" s="88"/>
      <c r="ALR25" s="88"/>
      <c r="ALS25" s="88"/>
      <c r="ALT25" s="88"/>
      <c r="ALU25" s="88"/>
      <c r="ALV25" s="88"/>
      <c r="ALW25" s="88"/>
      <c r="ALX25" s="88"/>
      <c r="ALY25" s="88"/>
      <c r="ALZ25" s="88"/>
      <c r="AMA25" s="88"/>
      <c r="AMB25" s="88"/>
      <c r="AMC25" s="88"/>
      <c r="AMD25" s="88"/>
      <c r="AME25" s="88"/>
      <c r="AMF25" s="88"/>
      <c r="AMG25" s="88"/>
      <c r="AMH25" s="88"/>
      <c r="AMI25" s="88"/>
      <c r="AMJ25" s="88"/>
      <c r="AMK25" s="88"/>
      <c r="AML25" s="88"/>
      <c r="AMM25" s="88"/>
      <c r="AMN25" s="88"/>
      <c r="AMO25" s="88"/>
      <c r="AMP25" s="88"/>
      <c r="AMQ25" s="88"/>
      <c r="AMR25" s="88"/>
      <c r="AMS25" s="88"/>
      <c r="AMT25" s="88"/>
      <c r="AMU25" s="88"/>
      <c r="AMV25" s="88"/>
      <c r="AMW25" s="88"/>
      <c r="AMX25" s="88"/>
      <c r="AMY25" s="88"/>
      <c r="AMZ25" s="88"/>
      <c r="ANA25" s="88"/>
      <c r="ANB25" s="88"/>
      <c r="ANC25" s="88"/>
      <c r="AND25" s="88"/>
      <c r="ANE25" s="88"/>
      <c r="ANF25" s="88"/>
      <c r="ANG25" s="88"/>
      <c r="ANH25" s="88"/>
      <c r="ANI25" s="88"/>
      <c r="ANJ25" s="88"/>
      <c r="ANK25" s="88"/>
      <c r="ANL25" s="88"/>
      <c r="ANM25" s="88"/>
      <c r="ANN25" s="88"/>
      <c r="ANO25" s="88"/>
      <c r="ANP25" s="88"/>
      <c r="ANQ25" s="88"/>
      <c r="ANR25" s="88"/>
      <c r="ANS25" s="88"/>
      <c r="ANT25" s="88"/>
      <c r="ANU25" s="88"/>
      <c r="ANV25" s="88"/>
      <c r="ANW25" s="88"/>
      <c r="ANX25" s="88"/>
      <c r="ANY25" s="88"/>
      <c r="ANZ25" s="88"/>
      <c r="AOA25" s="88"/>
      <c r="AOB25" s="88"/>
      <c r="AOC25" s="88"/>
      <c r="AOD25" s="88"/>
      <c r="AOE25" s="88"/>
      <c r="AOF25" s="88"/>
      <c r="AOG25" s="88"/>
      <c r="AOH25" s="88"/>
      <c r="AOI25" s="88"/>
      <c r="AOJ25" s="88"/>
      <c r="AOK25" s="88"/>
      <c r="AOL25" s="88"/>
      <c r="AOM25" s="88"/>
      <c r="AON25" s="88"/>
      <c r="AOO25" s="88"/>
      <c r="AOP25" s="88"/>
      <c r="AOQ25" s="88"/>
      <c r="AOR25" s="88"/>
      <c r="AOS25" s="88"/>
      <c r="AOT25" s="88"/>
      <c r="AOU25" s="88"/>
      <c r="AOV25" s="88"/>
      <c r="AOW25" s="88"/>
      <c r="AOX25" s="88"/>
      <c r="AOY25" s="88"/>
      <c r="AOZ25" s="88"/>
      <c r="APA25" s="88"/>
      <c r="APB25" s="88"/>
      <c r="APC25" s="88"/>
      <c r="APD25" s="88"/>
      <c r="APE25" s="88"/>
      <c r="APF25" s="88"/>
      <c r="APG25" s="88"/>
      <c r="APH25" s="88"/>
      <c r="API25" s="88"/>
      <c r="APJ25" s="88"/>
      <c r="APK25" s="88"/>
      <c r="APL25" s="88"/>
      <c r="APM25" s="88"/>
      <c r="APN25" s="88"/>
      <c r="APO25" s="88"/>
      <c r="APP25" s="88"/>
      <c r="APQ25" s="88"/>
      <c r="APR25" s="88"/>
      <c r="APS25" s="88"/>
      <c r="APT25" s="88"/>
      <c r="APU25" s="88"/>
      <c r="APV25" s="88"/>
      <c r="APW25" s="88"/>
      <c r="APX25" s="88"/>
      <c r="APY25" s="88"/>
      <c r="APZ25" s="88"/>
      <c r="AQA25" s="88"/>
      <c r="AQB25" s="88"/>
      <c r="AQC25" s="88"/>
      <c r="AQD25" s="88"/>
      <c r="AQE25" s="88"/>
      <c r="AQF25" s="88"/>
      <c r="AQG25" s="88"/>
      <c r="AQH25" s="88"/>
      <c r="AQI25" s="88"/>
      <c r="AQJ25" s="88"/>
      <c r="AQK25" s="88"/>
      <c r="AQL25" s="88"/>
      <c r="AQM25" s="88"/>
      <c r="AQN25" s="88"/>
      <c r="AQO25" s="88"/>
      <c r="AQP25" s="88"/>
      <c r="AQQ25" s="88"/>
      <c r="AQR25" s="88"/>
      <c r="AQS25" s="88"/>
      <c r="AQT25" s="88"/>
      <c r="AQU25" s="88"/>
      <c r="AQV25" s="88"/>
      <c r="AQW25" s="88"/>
      <c r="AQX25" s="88"/>
      <c r="AQY25" s="88"/>
      <c r="AQZ25" s="88"/>
      <c r="ARA25" s="88"/>
      <c r="ARB25" s="88"/>
      <c r="ARC25" s="88"/>
      <c r="ARD25" s="88"/>
      <c r="ARE25" s="88"/>
      <c r="ARF25" s="88"/>
      <c r="ARG25" s="88"/>
      <c r="ARH25" s="88"/>
      <c r="ARI25" s="88"/>
      <c r="ARJ25" s="88"/>
      <c r="ARK25" s="88"/>
      <c r="ARL25" s="88"/>
      <c r="ARM25" s="88"/>
      <c r="ARN25" s="88"/>
      <c r="ARO25" s="88"/>
      <c r="ARP25" s="88"/>
      <c r="ARQ25" s="88"/>
      <c r="ARR25" s="88"/>
      <c r="ARS25" s="88"/>
      <c r="ART25" s="88"/>
      <c r="ARU25" s="88"/>
      <c r="ARV25" s="88"/>
      <c r="ARW25" s="88"/>
      <c r="ARX25" s="88"/>
      <c r="ARY25" s="88"/>
      <c r="ARZ25" s="88"/>
      <c r="ASA25" s="88"/>
      <c r="ASB25" s="88"/>
      <c r="ASC25" s="88"/>
      <c r="ASD25" s="88"/>
      <c r="ASE25" s="88"/>
      <c r="ASF25" s="88"/>
      <c r="ASG25" s="88"/>
      <c r="ASH25" s="88"/>
      <c r="ASI25" s="88"/>
      <c r="ASJ25" s="88"/>
      <c r="ASK25" s="88"/>
      <c r="ASL25" s="88"/>
      <c r="ASM25" s="88"/>
      <c r="ASN25" s="88"/>
      <c r="ASO25" s="88"/>
      <c r="ASP25" s="88"/>
      <c r="ASQ25" s="88"/>
      <c r="ASR25" s="88"/>
      <c r="ASS25" s="88"/>
      <c r="AST25" s="88"/>
      <c r="ASU25" s="88"/>
      <c r="ASV25" s="88"/>
      <c r="ASW25" s="88"/>
      <c r="ASX25" s="88"/>
      <c r="ASY25" s="88"/>
      <c r="ASZ25" s="88"/>
      <c r="ATA25" s="88"/>
      <c r="ATB25" s="88"/>
      <c r="ATC25" s="88"/>
      <c r="ATD25" s="88"/>
      <c r="ATE25" s="88"/>
      <c r="ATF25" s="88"/>
      <c r="ATG25" s="88"/>
      <c r="ATH25" s="88"/>
      <c r="ATI25" s="88"/>
      <c r="ATJ25" s="88"/>
      <c r="ATK25" s="88"/>
      <c r="ATL25" s="88"/>
      <c r="ATM25" s="88"/>
      <c r="ATN25" s="88"/>
      <c r="ATO25" s="88"/>
      <c r="ATP25" s="88"/>
      <c r="ATQ25" s="88"/>
      <c r="ATR25" s="88"/>
      <c r="ATS25" s="88"/>
      <c r="ATT25" s="88"/>
      <c r="ATU25" s="88"/>
      <c r="ATV25" s="88"/>
      <c r="ATW25" s="88"/>
      <c r="ATX25" s="88"/>
      <c r="ATY25" s="88"/>
      <c r="ATZ25" s="88"/>
      <c r="AUA25" s="88"/>
      <c r="AUB25" s="88"/>
      <c r="AUC25" s="88"/>
      <c r="AUD25" s="88"/>
      <c r="AUE25" s="88"/>
      <c r="AUF25" s="88"/>
      <c r="AUG25" s="88"/>
      <c r="AUH25" s="88"/>
      <c r="AUI25" s="88"/>
      <c r="AUJ25" s="88"/>
      <c r="AUK25" s="88"/>
      <c r="AUL25" s="88"/>
      <c r="AUM25" s="88"/>
      <c r="AUN25" s="88"/>
      <c r="AUO25" s="88"/>
      <c r="AUP25" s="88"/>
      <c r="AUQ25" s="88"/>
      <c r="AUR25" s="88"/>
      <c r="AUS25" s="88"/>
      <c r="AUT25" s="88"/>
      <c r="AUU25" s="88"/>
      <c r="AUV25" s="88"/>
      <c r="AUW25" s="88"/>
      <c r="AUX25" s="88"/>
      <c r="AUY25" s="88"/>
      <c r="AUZ25" s="88"/>
      <c r="AVA25" s="88"/>
      <c r="AVB25" s="88"/>
      <c r="AVC25" s="88"/>
      <c r="AVD25" s="88"/>
      <c r="AVE25" s="88"/>
      <c r="AVF25" s="88"/>
      <c r="AVG25" s="88"/>
      <c r="AVH25" s="88"/>
      <c r="AVI25" s="88"/>
      <c r="AVJ25" s="88"/>
      <c r="AVK25" s="88"/>
      <c r="AVL25" s="88"/>
      <c r="AVM25" s="88"/>
      <c r="AVN25" s="88"/>
      <c r="AVO25" s="88"/>
      <c r="AVP25" s="88"/>
      <c r="AVQ25" s="88"/>
      <c r="AVR25" s="88"/>
      <c r="AVS25" s="88"/>
      <c r="AVT25" s="88"/>
      <c r="AVU25" s="88"/>
      <c r="AVV25" s="88"/>
      <c r="AVW25" s="88"/>
      <c r="AVX25" s="88"/>
      <c r="AVY25" s="88"/>
      <c r="AVZ25" s="88"/>
      <c r="AWA25" s="88"/>
      <c r="AWB25" s="88"/>
      <c r="AWC25" s="88"/>
      <c r="AWD25" s="88"/>
      <c r="AWE25" s="88"/>
      <c r="AWF25" s="88"/>
      <c r="AWG25" s="88"/>
      <c r="AWH25" s="88"/>
      <c r="AWI25" s="88"/>
      <c r="AWJ25" s="88"/>
      <c r="AWK25" s="88"/>
      <c r="AWL25" s="88"/>
      <c r="AWM25" s="88"/>
      <c r="AWN25" s="88"/>
      <c r="AWO25" s="88"/>
      <c r="AWP25" s="88"/>
      <c r="AWQ25" s="88"/>
      <c r="AWR25" s="88"/>
      <c r="AWS25" s="88"/>
      <c r="AWT25" s="88"/>
      <c r="AWU25" s="88"/>
      <c r="AWV25" s="88"/>
      <c r="AWW25" s="88"/>
      <c r="AWX25" s="88"/>
      <c r="AWY25" s="88"/>
      <c r="AWZ25" s="88"/>
      <c r="AXA25" s="88"/>
      <c r="AXB25" s="88"/>
      <c r="AXC25" s="88"/>
      <c r="AXD25" s="88"/>
      <c r="AXE25" s="88"/>
      <c r="AXF25" s="88"/>
      <c r="AXG25" s="88"/>
      <c r="AXH25" s="88"/>
      <c r="AXI25" s="88"/>
      <c r="AXJ25" s="88"/>
      <c r="AXK25" s="88"/>
      <c r="AXL25" s="88"/>
      <c r="AXM25" s="88"/>
      <c r="AXN25" s="88"/>
      <c r="AXO25" s="88"/>
      <c r="AXP25" s="88"/>
      <c r="AXQ25" s="88"/>
      <c r="AXR25" s="88"/>
      <c r="AXS25" s="88"/>
      <c r="AXT25" s="88"/>
      <c r="AXU25" s="88"/>
      <c r="AXV25" s="88"/>
      <c r="AXW25" s="88"/>
      <c r="AXX25" s="88"/>
      <c r="AXY25" s="88"/>
      <c r="AXZ25" s="88"/>
      <c r="AYA25" s="88"/>
      <c r="AYB25" s="88"/>
      <c r="AYC25" s="88"/>
      <c r="AYD25" s="88"/>
      <c r="AYE25" s="88"/>
      <c r="AYF25" s="88"/>
      <c r="AYG25" s="88"/>
      <c r="AYH25" s="88"/>
      <c r="AYI25" s="88"/>
      <c r="AYJ25" s="88"/>
      <c r="AYK25" s="88"/>
      <c r="AYL25" s="88"/>
      <c r="AYM25" s="88"/>
      <c r="AYN25" s="88"/>
      <c r="AYO25" s="88"/>
      <c r="AYP25" s="88"/>
      <c r="AYQ25" s="88"/>
      <c r="AYR25" s="88"/>
      <c r="AYS25" s="88"/>
      <c r="AYT25" s="88"/>
      <c r="AYU25" s="88"/>
      <c r="AYV25" s="88"/>
      <c r="AYW25" s="88"/>
      <c r="AYX25" s="88"/>
      <c r="AYY25" s="88"/>
      <c r="AYZ25" s="88"/>
      <c r="AZA25" s="88"/>
      <c r="AZB25" s="88"/>
      <c r="AZC25" s="88"/>
      <c r="AZD25" s="88"/>
      <c r="AZE25" s="88"/>
      <c r="AZF25" s="88"/>
      <c r="AZG25" s="88"/>
      <c r="AZH25" s="88"/>
      <c r="AZI25" s="88"/>
      <c r="AZJ25" s="88"/>
      <c r="AZK25" s="88"/>
      <c r="AZL25" s="88"/>
      <c r="AZM25" s="88"/>
      <c r="AZN25" s="88"/>
      <c r="AZO25" s="88"/>
      <c r="AZP25" s="88"/>
      <c r="AZQ25" s="88"/>
      <c r="AZR25" s="88"/>
      <c r="AZS25" s="88"/>
      <c r="AZT25" s="88"/>
      <c r="AZU25" s="88"/>
      <c r="AZV25" s="88"/>
      <c r="AZW25" s="88"/>
      <c r="AZX25" s="88"/>
      <c r="AZY25" s="88"/>
      <c r="AZZ25" s="88"/>
      <c r="BAA25" s="88"/>
      <c r="BAB25" s="88"/>
      <c r="BAC25" s="88"/>
      <c r="BAD25" s="88"/>
      <c r="BAE25" s="88"/>
      <c r="BAF25" s="88"/>
      <c r="BAG25" s="88"/>
      <c r="BAH25" s="88"/>
      <c r="BAI25" s="88"/>
      <c r="BAJ25" s="88"/>
      <c r="BAK25" s="88"/>
      <c r="BAL25" s="88"/>
      <c r="BAM25" s="88"/>
      <c r="BAN25" s="88"/>
      <c r="BAO25" s="88"/>
      <c r="BAP25" s="88"/>
      <c r="BAQ25" s="88"/>
      <c r="BAR25" s="88"/>
      <c r="BAS25" s="88"/>
      <c r="BAT25" s="88"/>
      <c r="BAU25" s="88"/>
      <c r="BAV25" s="88"/>
      <c r="BAW25" s="88"/>
      <c r="BAX25" s="88"/>
      <c r="BAY25" s="88"/>
      <c r="BAZ25" s="88"/>
      <c r="BBA25" s="88"/>
      <c r="BBB25" s="88"/>
      <c r="BBC25" s="88"/>
      <c r="BBD25" s="88"/>
      <c r="BBE25" s="88"/>
      <c r="BBF25" s="88"/>
      <c r="BBG25" s="88"/>
      <c r="BBH25" s="88"/>
      <c r="BBI25" s="88"/>
      <c r="BBJ25" s="88"/>
      <c r="BBK25" s="88"/>
      <c r="BBL25" s="88"/>
      <c r="BBM25" s="88"/>
      <c r="BBN25" s="88"/>
      <c r="BBO25" s="88"/>
      <c r="BBP25" s="88"/>
      <c r="BBQ25" s="88"/>
      <c r="BBR25" s="88"/>
      <c r="BBS25" s="88"/>
      <c r="BBT25" s="88"/>
      <c r="BBU25" s="88"/>
      <c r="BBV25" s="88"/>
      <c r="BBW25" s="88"/>
      <c r="BBX25" s="88"/>
      <c r="BBY25" s="88"/>
      <c r="BBZ25" s="88"/>
      <c r="BCA25" s="88"/>
      <c r="BCB25" s="88"/>
      <c r="BCC25" s="88"/>
      <c r="BCD25" s="88"/>
      <c r="BCE25" s="88"/>
      <c r="BCF25" s="88"/>
      <c r="BCG25" s="88"/>
      <c r="BCH25" s="88"/>
      <c r="BCI25" s="88"/>
      <c r="BCJ25" s="88"/>
      <c r="BCK25" s="88"/>
      <c r="BCL25" s="88"/>
      <c r="BCM25" s="88"/>
      <c r="BCN25" s="88"/>
      <c r="BCO25" s="88"/>
      <c r="BCP25" s="88"/>
      <c r="BCQ25" s="88"/>
      <c r="BCR25" s="88"/>
      <c r="BCS25" s="88"/>
      <c r="BCT25" s="88"/>
      <c r="BCU25" s="88"/>
      <c r="BCV25" s="88"/>
      <c r="BCW25" s="88"/>
      <c r="BCX25" s="88"/>
      <c r="BCY25" s="88"/>
      <c r="BCZ25" s="88"/>
      <c r="BDA25" s="88"/>
      <c r="BDB25" s="88"/>
      <c r="BDC25" s="88"/>
      <c r="BDD25" s="88"/>
      <c r="BDE25" s="88"/>
      <c r="BDF25" s="88"/>
      <c r="BDG25" s="88"/>
      <c r="BDH25" s="88"/>
      <c r="BDI25" s="88"/>
      <c r="BDJ25" s="88"/>
      <c r="BDK25" s="88"/>
      <c r="BDL25" s="88"/>
      <c r="BDM25" s="88"/>
      <c r="BDN25" s="88"/>
      <c r="BDO25" s="88"/>
      <c r="BDP25" s="88"/>
      <c r="BDQ25" s="88"/>
      <c r="BDR25" s="88"/>
      <c r="BDS25" s="88"/>
      <c r="BDT25" s="88"/>
      <c r="BDU25" s="88"/>
      <c r="BDV25" s="88"/>
      <c r="BDW25" s="88"/>
      <c r="BDX25" s="88"/>
      <c r="BDY25" s="88"/>
      <c r="BDZ25" s="88"/>
      <c r="BEA25" s="88"/>
      <c r="BEB25" s="88"/>
      <c r="BEC25" s="88"/>
      <c r="BED25" s="88"/>
      <c r="BEE25" s="88"/>
      <c r="BEF25" s="88"/>
      <c r="BEG25" s="88"/>
      <c r="BEH25" s="88"/>
      <c r="BEI25" s="88"/>
      <c r="BEJ25" s="88"/>
      <c r="BEK25" s="88"/>
      <c r="BEL25" s="88"/>
      <c r="BEM25" s="88"/>
      <c r="BEN25" s="88"/>
      <c r="BEO25" s="88"/>
      <c r="BEP25" s="88"/>
      <c r="BEQ25" s="88"/>
      <c r="BER25" s="88"/>
      <c r="BES25" s="88"/>
      <c r="BET25" s="88"/>
      <c r="BEU25" s="88"/>
      <c r="BEV25" s="88"/>
      <c r="BEW25" s="88"/>
      <c r="BEX25" s="88"/>
      <c r="BEY25" s="88"/>
      <c r="BEZ25" s="88"/>
      <c r="BFA25" s="88"/>
      <c r="BFB25" s="88"/>
      <c r="BFC25" s="88"/>
      <c r="BFD25" s="88"/>
      <c r="BFE25" s="88"/>
      <c r="BFF25" s="88"/>
      <c r="BFG25" s="88"/>
      <c r="BFH25" s="88"/>
      <c r="BFI25" s="88"/>
      <c r="BFJ25" s="88"/>
      <c r="BFK25" s="88"/>
      <c r="BFL25" s="88"/>
      <c r="BFM25" s="88"/>
      <c r="BFN25" s="88"/>
      <c r="BFO25" s="88"/>
      <c r="BFP25" s="88"/>
      <c r="BFQ25" s="88"/>
      <c r="BFR25" s="88"/>
      <c r="BFS25" s="88"/>
      <c r="BFT25" s="88"/>
      <c r="BFU25" s="88"/>
      <c r="BFV25" s="88"/>
      <c r="BFW25" s="88"/>
      <c r="BFX25" s="88"/>
      <c r="BFY25" s="88"/>
      <c r="BFZ25" s="88"/>
      <c r="BGA25" s="88"/>
      <c r="BGB25" s="88"/>
      <c r="BGC25" s="88"/>
      <c r="BGD25" s="88"/>
      <c r="BGE25" s="88"/>
      <c r="BGF25" s="88"/>
      <c r="BGG25" s="88"/>
      <c r="BGH25" s="88"/>
      <c r="BGI25" s="88"/>
      <c r="BGJ25" s="88"/>
      <c r="BGK25" s="88"/>
      <c r="BGL25" s="88"/>
      <c r="BGM25" s="88"/>
      <c r="BGN25" s="88"/>
      <c r="BGO25" s="88"/>
      <c r="BGP25" s="88"/>
      <c r="BGQ25" s="88"/>
      <c r="BGR25" s="88"/>
      <c r="BGS25" s="88"/>
      <c r="BGT25" s="88"/>
      <c r="BGU25" s="88"/>
      <c r="BGV25" s="88"/>
      <c r="BGW25" s="88"/>
      <c r="BGX25" s="88"/>
      <c r="BGY25" s="88"/>
      <c r="BGZ25" s="88"/>
      <c r="BHA25" s="88"/>
      <c r="BHB25" s="88"/>
      <c r="BHC25" s="88"/>
      <c r="BHD25" s="88"/>
      <c r="BHE25" s="88"/>
      <c r="BHF25" s="88"/>
      <c r="BHG25" s="88"/>
      <c r="BHH25" s="88"/>
      <c r="BHI25" s="88"/>
      <c r="BHJ25" s="88"/>
      <c r="BHK25" s="88"/>
      <c r="BHL25" s="88"/>
      <c r="BHM25" s="88"/>
      <c r="BHN25" s="88"/>
      <c r="BHO25" s="88"/>
      <c r="BHP25" s="88"/>
      <c r="BHQ25" s="88"/>
      <c r="BHR25" s="88"/>
      <c r="BHS25" s="88"/>
      <c r="BHT25" s="88"/>
      <c r="BHU25" s="88"/>
      <c r="BHV25" s="88"/>
      <c r="BHW25" s="88"/>
      <c r="BHX25" s="88"/>
      <c r="BHY25" s="88"/>
      <c r="BHZ25" s="88"/>
      <c r="BIA25" s="88"/>
      <c r="BIB25" s="88"/>
      <c r="BIC25" s="88"/>
      <c r="BID25" s="88"/>
      <c r="BIE25" s="88"/>
      <c r="BIF25" s="88"/>
      <c r="BIG25" s="88"/>
      <c r="BIH25" s="88"/>
      <c r="BII25" s="88"/>
      <c r="BIJ25" s="88"/>
      <c r="BIK25" s="88"/>
      <c r="BIL25" s="88"/>
      <c r="BIM25" s="88"/>
      <c r="BIN25" s="88"/>
      <c r="BIO25" s="88"/>
      <c r="BIP25" s="88"/>
      <c r="BIQ25" s="88"/>
      <c r="BIR25" s="88"/>
      <c r="BIS25" s="88"/>
      <c r="BIT25" s="88"/>
      <c r="BIU25" s="88"/>
      <c r="BIV25" s="88"/>
      <c r="BIW25" s="88"/>
      <c r="BIX25" s="88"/>
      <c r="BIY25" s="88"/>
      <c r="BIZ25" s="88"/>
      <c r="BJA25" s="88"/>
      <c r="BJB25" s="88"/>
      <c r="BJC25" s="88"/>
      <c r="BJD25" s="88"/>
      <c r="BJE25" s="88"/>
      <c r="BJF25" s="88"/>
      <c r="BJG25" s="88"/>
      <c r="BJH25" s="88"/>
      <c r="BJI25" s="88"/>
      <c r="BJJ25" s="88"/>
      <c r="BJK25" s="88"/>
      <c r="BJL25" s="88"/>
      <c r="BJM25" s="88"/>
      <c r="BJN25" s="88"/>
      <c r="BJO25" s="88"/>
      <c r="BJP25" s="88"/>
      <c r="BJQ25" s="88"/>
      <c r="BJR25" s="88"/>
      <c r="BJS25" s="88"/>
      <c r="BJT25" s="88"/>
      <c r="BJU25" s="88"/>
      <c r="BJV25" s="88"/>
      <c r="BJW25" s="88"/>
      <c r="BJX25" s="88"/>
      <c r="BJY25" s="88"/>
      <c r="BJZ25" s="88"/>
      <c r="BKA25" s="88"/>
      <c r="BKB25" s="88"/>
      <c r="BKC25" s="88"/>
      <c r="BKD25" s="88"/>
      <c r="BKE25" s="88"/>
      <c r="BKF25" s="88"/>
      <c r="BKG25" s="88"/>
      <c r="BKH25" s="88"/>
      <c r="BKI25" s="88"/>
      <c r="BKJ25" s="88"/>
      <c r="BKK25" s="88"/>
      <c r="BKL25" s="88"/>
      <c r="BKM25" s="88"/>
      <c r="BKN25" s="88"/>
      <c r="BKO25" s="88"/>
      <c r="BKP25" s="88"/>
      <c r="BKQ25" s="88"/>
      <c r="BKR25" s="88"/>
      <c r="BKS25" s="88"/>
      <c r="BKT25" s="88"/>
      <c r="BKU25" s="88"/>
      <c r="BKV25" s="88"/>
      <c r="BKW25" s="88"/>
      <c r="BKX25" s="88"/>
      <c r="BKY25" s="88"/>
      <c r="BKZ25" s="88"/>
      <c r="BLA25" s="88"/>
      <c r="BLB25" s="88"/>
      <c r="BLC25" s="88"/>
      <c r="BLD25" s="88"/>
      <c r="BLE25" s="88"/>
      <c r="BLF25" s="88"/>
      <c r="BLG25" s="88"/>
      <c r="BLH25" s="88"/>
      <c r="BLI25" s="88"/>
      <c r="BLJ25" s="88"/>
      <c r="BLK25" s="88"/>
      <c r="BLL25" s="88"/>
      <c r="BLM25" s="88"/>
      <c r="BLN25" s="88"/>
      <c r="BLO25" s="88"/>
      <c r="BLP25" s="88"/>
      <c r="BLQ25" s="88"/>
      <c r="BLR25" s="88"/>
      <c r="BLS25" s="88"/>
      <c r="BLT25" s="88"/>
      <c r="BLU25" s="88"/>
      <c r="BLV25" s="88"/>
      <c r="BLW25" s="88"/>
      <c r="BLX25" s="88"/>
      <c r="BLY25" s="88"/>
      <c r="BLZ25" s="88"/>
      <c r="BMA25" s="88"/>
      <c r="BMB25" s="88"/>
      <c r="BMC25" s="88"/>
      <c r="BMD25" s="88"/>
      <c r="BME25" s="88"/>
      <c r="BMF25" s="88"/>
      <c r="BMG25" s="88"/>
      <c r="BMH25" s="88"/>
      <c r="BMI25" s="88"/>
      <c r="BMJ25" s="88"/>
      <c r="BMK25" s="88"/>
      <c r="BML25" s="88"/>
      <c r="BMM25" s="88"/>
      <c r="BMN25" s="88"/>
      <c r="BMO25" s="88"/>
      <c r="BMP25" s="88"/>
      <c r="BMQ25" s="88"/>
      <c r="BMR25" s="88"/>
      <c r="BMS25" s="88"/>
      <c r="BMT25" s="88"/>
      <c r="BMU25" s="88"/>
      <c r="BMV25" s="88"/>
      <c r="BMW25" s="88"/>
      <c r="BMX25" s="88"/>
      <c r="BMY25" s="88"/>
      <c r="BMZ25" s="88"/>
      <c r="BNA25" s="88"/>
      <c r="BNB25" s="88"/>
      <c r="BNC25" s="88"/>
      <c r="BND25" s="88"/>
      <c r="BNE25" s="88"/>
      <c r="BNF25" s="88"/>
      <c r="BNG25" s="88"/>
      <c r="BNH25" s="88"/>
      <c r="BNI25" s="88"/>
      <c r="BNJ25" s="88"/>
      <c r="BNK25" s="88"/>
      <c r="BNL25" s="88"/>
      <c r="BNM25" s="88"/>
      <c r="BNN25" s="88"/>
      <c r="BNO25" s="88"/>
      <c r="BNP25" s="88"/>
      <c r="BNQ25" s="88"/>
      <c r="BNR25" s="88"/>
      <c r="BNS25" s="88"/>
      <c r="BNT25" s="88"/>
      <c r="BNU25" s="88"/>
      <c r="BNV25" s="88"/>
      <c r="BNW25" s="88"/>
      <c r="BNX25" s="88"/>
      <c r="BNY25" s="88"/>
      <c r="BNZ25" s="88"/>
      <c r="BOA25" s="88"/>
      <c r="BOB25" s="88"/>
      <c r="BOC25" s="88"/>
      <c r="BOD25" s="88"/>
      <c r="BOE25" s="88"/>
      <c r="BOF25" s="88"/>
      <c r="BOG25" s="88"/>
      <c r="BOH25" s="88"/>
      <c r="BOI25" s="88"/>
      <c r="BOJ25" s="88"/>
      <c r="BOK25" s="88"/>
      <c r="BOL25" s="88"/>
      <c r="BOM25" s="88"/>
      <c r="BON25" s="88"/>
      <c r="BOO25" s="88"/>
      <c r="BOP25" s="88"/>
      <c r="BOQ25" s="88"/>
      <c r="BOR25" s="88"/>
      <c r="BOS25" s="88"/>
      <c r="BOT25" s="88"/>
      <c r="BOU25" s="88"/>
      <c r="BOV25" s="88"/>
      <c r="BOW25" s="88"/>
      <c r="BOX25" s="88"/>
      <c r="BOY25" s="88"/>
      <c r="BOZ25" s="88"/>
      <c r="BPA25" s="88"/>
      <c r="BPB25" s="88"/>
      <c r="BPC25" s="88"/>
      <c r="BPD25" s="88"/>
      <c r="BPE25" s="88"/>
      <c r="BPF25" s="88"/>
      <c r="BPG25" s="88"/>
      <c r="BPH25" s="88"/>
      <c r="BPI25" s="88"/>
      <c r="BPJ25" s="88"/>
      <c r="BPK25" s="88"/>
      <c r="BPL25" s="88"/>
      <c r="BPM25" s="88"/>
      <c r="BPN25" s="88"/>
      <c r="BPO25" s="88"/>
      <c r="BPP25" s="88"/>
      <c r="BPQ25" s="88"/>
      <c r="BPR25" s="88"/>
      <c r="BPS25" s="88"/>
      <c r="BPT25" s="88"/>
      <c r="BPU25" s="88"/>
      <c r="BPV25" s="88"/>
      <c r="BPW25" s="88"/>
      <c r="BPX25" s="88"/>
      <c r="BPY25" s="88"/>
      <c r="BPZ25" s="88"/>
      <c r="BQA25" s="88"/>
      <c r="BQB25" s="88"/>
      <c r="BQC25" s="88"/>
      <c r="BQD25" s="88"/>
      <c r="BQE25" s="88"/>
      <c r="BQF25" s="88"/>
      <c r="BQG25" s="88"/>
      <c r="BQH25" s="88"/>
      <c r="BQI25" s="88"/>
      <c r="BQJ25" s="88"/>
      <c r="BQK25" s="88"/>
      <c r="BQL25" s="88"/>
      <c r="BQM25" s="88"/>
      <c r="BQN25" s="88"/>
      <c r="BQO25" s="88"/>
      <c r="BQP25" s="88"/>
      <c r="BQQ25" s="88"/>
      <c r="BQR25" s="88"/>
      <c r="BQS25" s="88"/>
      <c r="BQT25" s="88"/>
      <c r="BQU25" s="88"/>
      <c r="BQV25" s="88"/>
      <c r="BQW25" s="88"/>
      <c r="BQX25" s="88"/>
      <c r="BQY25" s="88"/>
      <c r="BQZ25" s="88"/>
      <c r="BRA25" s="88"/>
      <c r="BRB25" s="88"/>
      <c r="BRC25" s="88"/>
      <c r="BRD25" s="88"/>
      <c r="BRE25" s="88"/>
      <c r="BRF25" s="88"/>
      <c r="BRG25" s="88"/>
      <c r="BRH25" s="88"/>
      <c r="BRI25" s="88"/>
      <c r="BRJ25" s="88"/>
      <c r="BRK25" s="88"/>
      <c r="BRL25" s="88"/>
      <c r="BRM25" s="88"/>
      <c r="BRN25" s="88"/>
      <c r="BRO25" s="88"/>
      <c r="BRP25" s="88"/>
      <c r="BRQ25" s="88"/>
      <c r="BRR25" s="88"/>
      <c r="BRS25" s="88"/>
      <c r="BRT25" s="88"/>
      <c r="BRU25" s="88"/>
      <c r="BRV25" s="88"/>
      <c r="BRW25" s="88"/>
      <c r="BRX25" s="88"/>
      <c r="BRY25" s="88"/>
      <c r="BRZ25" s="88"/>
      <c r="BSA25" s="88"/>
      <c r="BSB25" s="88"/>
      <c r="BSC25" s="88"/>
      <c r="BSD25" s="88"/>
      <c r="BSE25" s="88"/>
      <c r="BSF25" s="88"/>
      <c r="BSG25" s="88"/>
      <c r="BSH25" s="88"/>
      <c r="BSI25" s="88"/>
      <c r="BSJ25" s="88"/>
      <c r="BSK25" s="88"/>
      <c r="BSL25" s="88"/>
      <c r="BSM25" s="88"/>
      <c r="BSN25" s="88"/>
      <c r="BSO25" s="88"/>
      <c r="BSP25" s="88"/>
      <c r="BSQ25" s="88"/>
      <c r="BSR25" s="88"/>
      <c r="BSS25" s="88"/>
      <c r="BST25" s="88"/>
      <c r="BSU25" s="88"/>
      <c r="BSV25" s="88"/>
      <c r="BSW25" s="88"/>
      <c r="BSX25" s="88"/>
      <c r="BSY25" s="88"/>
      <c r="BSZ25" s="88"/>
      <c r="BTA25" s="88"/>
      <c r="BTB25" s="88"/>
      <c r="BTC25" s="88"/>
      <c r="BTD25" s="88"/>
      <c r="BTE25" s="88"/>
      <c r="BTF25" s="88"/>
      <c r="BTG25" s="88"/>
      <c r="BTH25" s="88"/>
      <c r="BTI25" s="88"/>
      <c r="BTJ25" s="88"/>
      <c r="BTK25" s="88"/>
      <c r="BTL25" s="88"/>
      <c r="BTM25" s="88"/>
      <c r="BTN25" s="88"/>
      <c r="BTO25" s="88"/>
      <c r="BTP25" s="88"/>
      <c r="BTQ25" s="88"/>
      <c r="BTR25" s="88"/>
      <c r="BTS25" s="88"/>
      <c r="BTT25" s="88"/>
      <c r="BTU25" s="88"/>
      <c r="BTV25" s="88"/>
      <c r="BTW25" s="88"/>
      <c r="BTX25" s="88"/>
      <c r="BTY25" s="88"/>
      <c r="BTZ25" s="88"/>
      <c r="BUA25" s="88"/>
      <c r="BUB25" s="88"/>
      <c r="BUC25" s="88"/>
      <c r="BUD25" s="88"/>
      <c r="BUE25" s="88"/>
      <c r="BUF25" s="88"/>
      <c r="BUG25" s="88"/>
      <c r="BUH25" s="88"/>
      <c r="BUI25" s="88"/>
      <c r="BUJ25" s="88"/>
      <c r="BUK25" s="88"/>
      <c r="BUL25" s="88"/>
      <c r="BUM25" s="88"/>
      <c r="BUN25" s="88"/>
      <c r="BUO25" s="88"/>
      <c r="BUP25" s="88"/>
      <c r="BUQ25" s="88"/>
      <c r="BUR25" s="88"/>
      <c r="BUS25" s="88"/>
      <c r="BUT25" s="88"/>
      <c r="BUU25" s="88"/>
      <c r="BUV25" s="88"/>
      <c r="BUW25" s="88"/>
      <c r="BUX25" s="88"/>
      <c r="BUY25" s="88"/>
      <c r="BUZ25" s="88"/>
      <c r="BVA25" s="88"/>
      <c r="BVB25" s="88"/>
      <c r="BVC25" s="88"/>
      <c r="BVD25" s="88"/>
      <c r="BVE25" s="88"/>
      <c r="BVF25" s="88"/>
      <c r="BVG25" s="88"/>
      <c r="BVH25" s="88"/>
      <c r="BVI25" s="88"/>
      <c r="BVJ25" s="88"/>
      <c r="BVK25" s="88"/>
      <c r="BVL25" s="88"/>
      <c r="BVM25" s="88"/>
      <c r="BVN25" s="88"/>
      <c r="BVO25" s="88"/>
      <c r="BVP25" s="88"/>
      <c r="BVQ25" s="88"/>
      <c r="BVR25" s="88"/>
      <c r="BVS25" s="88"/>
      <c r="BVT25" s="88"/>
      <c r="BVU25" s="88"/>
      <c r="BVV25" s="88"/>
      <c r="BVW25" s="88"/>
      <c r="BVX25" s="88"/>
      <c r="BVY25" s="88"/>
      <c r="BVZ25" s="88"/>
      <c r="BWA25" s="88"/>
      <c r="BWB25" s="88"/>
      <c r="BWC25" s="88"/>
      <c r="BWD25" s="88"/>
      <c r="BWE25" s="88"/>
      <c r="BWF25" s="88"/>
      <c r="BWG25" s="88"/>
      <c r="BWH25" s="88"/>
      <c r="BWI25" s="88"/>
      <c r="BWJ25" s="88"/>
      <c r="BWK25" s="88"/>
      <c r="BWL25" s="88"/>
      <c r="BWM25" s="88"/>
      <c r="BWN25" s="88"/>
      <c r="BWO25" s="88"/>
      <c r="BWP25" s="88"/>
      <c r="BWQ25" s="88"/>
      <c r="BWR25" s="88"/>
      <c r="BWS25" s="88"/>
      <c r="BWT25" s="88"/>
      <c r="BWU25" s="88"/>
      <c r="BWV25" s="88"/>
      <c r="BWW25" s="88"/>
      <c r="BWX25" s="88"/>
      <c r="BWY25" s="88"/>
      <c r="BWZ25" s="88"/>
      <c r="BXA25" s="88"/>
      <c r="BXB25" s="88"/>
      <c r="BXC25" s="88"/>
      <c r="BXD25" s="88"/>
      <c r="BXE25" s="88"/>
      <c r="BXF25" s="88"/>
      <c r="BXG25" s="88"/>
      <c r="BXH25" s="88"/>
      <c r="BXI25" s="88"/>
      <c r="BXJ25" s="88"/>
      <c r="BXK25" s="88"/>
      <c r="BXL25" s="88"/>
      <c r="BXM25" s="88"/>
      <c r="BXN25" s="88"/>
      <c r="BXO25" s="88"/>
      <c r="BXP25" s="88"/>
      <c r="BXQ25" s="88"/>
      <c r="BXR25" s="88"/>
      <c r="BXS25" s="88"/>
      <c r="BXT25" s="88"/>
      <c r="BXU25" s="88"/>
      <c r="BXV25" s="88"/>
      <c r="BXW25" s="88"/>
      <c r="BXX25" s="88"/>
      <c r="BXY25" s="88"/>
      <c r="BXZ25" s="88"/>
      <c r="BYA25" s="88"/>
      <c r="BYB25" s="88"/>
      <c r="BYC25" s="88"/>
      <c r="BYD25" s="88"/>
      <c r="BYE25" s="88"/>
      <c r="BYF25" s="88"/>
      <c r="BYG25" s="88"/>
      <c r="BYH25" s="88"/>
      <c r="BYI25" s="88"/>
      <c r="BYJ25" s="88"/>
      <c r="BYK25" s="88"/>
      <c r="BYL25" s="88"/>
      <c r="BYM25" s="88"/>
      <c r="BYN25" s="88"/>
      <c r="BYO25" s="88"/>
      <c r="BYP25" s="88"/>
      <c r="BYQ25" s="88"/>
      <c r="BYR25" s="88"/>
      <c r="BYS25" s="88"/>
      <c r="BYT25" s="88"/>
      <c r="BYU25" s="88"/>
      <c r="BYV25" s="88"/>
      <c r="BYW25" s="88"/>
      <c r="BYX25" s="88"/>
      <c r="BYY25" s="88"/>
      <c r="BYZ25" s="88"/>
      <c r="BZA25" s="88"/>
      <c r="BZB25" s="88"/>
      <c r="BZC25" s="88"/>
      <c r="BZD25" s="88"/>
      <c r="BZE25" s="88"/>
      <c r="BZF25" s="88"/>
      <c r="BZG25" s="88"/>
      <c r="BZH25" s="88"/>
      <c r="BZI25" s="88"/>
      <c r="BZJ25" s="88"/>
      <c r="BZK25" s="88"/>
      <c r="BZL25" s="88"/>
      <c r="BZM25" s="88"/>
      <c r="BZN25" s="88"/>
      <c r="BZO25" s="88"/>
      <c r="BZP25" s="88"/>
      <c r="BZQ25" s="88"/>
      <c r="BZR25" s="88"/>
      <c r="BZS25" s="88"/>
      <c r="BZT25" s="88"/>
      <c r="BZU25" s="88"/>
      <c r="BZV25" s="88"/>
      <c r="BZW25" s="88"/>
      <c r="BZX25" s="88"/>
      <c r="BZY25" s="88"/>
      <c r="BZZ25" s="88"/>
      <c r="CAA25" s="88"/>
      <c r="CAB25" s="88"/>
      <c r="CAC25" s="88"/>
      <c r="CAD25" s="88"/>
      <c r="CAE25" s="88"/>
      <c r="CAF25" s="88"/>
      <c r="CAG25" s="88"/>
      <c r="CAH25" s="88"/>
      <c r="CAI25" s="88"/>
      <c r="CAJ25" s="88"/>
      <c r="CAK25" s="88"/>
      <c r="CAL25" s="88"/>
      <c r="CAM25" s="88"/>
      <c r="CAN25" s="88"/>
      <c r="CAO25" s="88"/>
      <c r="CAP25" s="88"/>
      <c r="CAQ25" s="88"/>
      <c r="CAR25" s="88"/>
      <c r="CAS25" s="88"/>
      <c r="CAT25" s="88"/>
      <c r="CAU25" s="88"/>
      <c r="CAV25" s="88"/>
      <c r="CAW25" s="88"/>
      <c r="CAX25" s="88"/>
      <c r="CAY25" s="88"/>
      <c r="CAZ25" s="88"/>
      <c r="CBA25" s="88"/>
      <c r="CBB25" s="88"/>
      <c r="CBC25" s="88"/>
      <c r="CBD25" s="88"/>
      <c r="CBE25" s="88"/>
      <c r="CBF25" s="88"/>
      <c r="CBG25" s="88"/>
      <c r="CBH25" s="88"/>
      <c r="CBI25" s="88"/>
      <c r="CBJ25" s="88"/>
      <c r="CBK25" s="88"/>
      <c r="CBL25" s="88"/>
      <c r="CBM25" s="88"/>
      <c r="CBN25" s="88"/>
      <c r="CBO25" s="88"/>
      <c r="CBP25" s="88"/>
      <c r="CBQ25" s="88"/>
      <c r="CBR25" s="88"/>
      <c r="CBS25" s="88"/>
      <c r="CBT25" s="88"/>
      <c r="CBU25" s="88"/>
      <c r="CBV25" s="88"/>
      <c r="CBW25" s="88"/>
      <c r="CBX25" s="88"/>
      <c r="CBY25" s="88"/>
      <c r="CBZ25" s="88"/>
      <c r="CCA25" s="88"/>
      <c r="CCB25" s="88"/>
      <c r="CCC25" s="88"/>
      <c r="CCD25" s="88"/>
      <c r="CCE25" s="88"/>
      <c r="CCF25" s="88"/>
      <c r="CCG25" s="88"/>
      <c r="CCH25" s="88"/>
      <c r="CCI25" s="88"/>
      <c r="CCJ25" s="88"/>
      <c r="CCK25" s="88"/>
      <c r="CCL25" s="88"/>
      <c r="CCM25" s="88"/>
      <c r="CCN25" s="88"/>
      <c r="CCO25" s="88"/>
      <c r="CCP25" s="88"/>
      <c r="CCQ25" s="88"/>
      <c r="CCR25" s="88"/>
      <c r="CCS25" s="88"/>
      <c r="CCT25" s="88"/>
      <c r="CCU25" s="88"/>
      <c r="CCV25" s="88"/>
      <c r="CCW25" s="88"/>
      <c r="CCX25" s="88"/>
      <c r="CCY25" s="88"/>
      <c r="CCZ25" s="88"/>
      <c r="CDA25" s="88"/>
      <c r="CDB25" s="88"/>
      <c r="CDC25" s="88"/>
      <c r="CDD25" s="88"/>
      <c r="CDE25" s="88"/>
      <c r="CDF25" s="88"/>
      <c r="CDG25" s="88"/>
      <c r="CDH25" s="88"/>
      <c r="CDI25" s="88"/>
      <c r="CDJ25" s="88"/>
      <c r="CDK25" s="88"/>
      <c r="CDL25" s="88"/>
      <c r="CDM25" s="88"/>
      <c r="CDN25" s="88"/>
      <c r="CDO25" s="88"/>
      <c r="CDP25" s="88"/>
      <c r="CDQ25" s="88"/>
      <c r="CDR25" s="88"/>
      <c r="CDS25" s="88"/>
      <c r="CDT25" s="88"/>
      <c r="CDU25" s="88"/>
      <c r="CDV25" s="88"/>
      <c r="CDW25" s="88"/>
      <c r="CDX25" s="88"/>
      <c r="CDY25" s="88"/>
      <c r="CDZ25" s="88"/>
      <c r="CEA25" s="88"/>
      <c r="CEB25" s="88"/>
      <c r="CEC25" s="88"/>
      <c r="CED25" s="88"/>
      <c r="CEE25" s="88"/>
      <c r="CEF25" s="88"/>
      <c r="CEG25" s="88"/>
      <c r="CEH25" s="88"/>
      <c r="CEI25" s="88"/>
      <c r="CEJ25" s="88"/>
      <c r="CEK25" s="88"/>
      <c r="CEL25" s="88"/>
      <c r="CEM25" s="88"/>
      <c r="CEN25" s="88"/>
      <c r="CEO25" s="88"/>
      <c r="CEP25" s="88"/>
      <c r="CEQ25" s="88"/>
      <c r="CER25" s="88"/>
      <c r="CES25" s="88"/>
      <c r="CET25" s="88"/>
      <c r="CEU25" s="88"/>
      <c r="CEV25" s="88"/>
      <c r="CEW25" s="88"/>
      <c r="CEX25" s="88"/>
      <c r="CEY25" s="88"/>
      <c r="CEZ25" s="88"/>
      <c r="CFA25" s="88"/>
      <c r="CFB25" s="88"/>
      <c r="CFC25" s="88"/>
      <c r="CFD25" s="88"/>
      <c r="CFE25" s="88"/>
      <c r="CFF25" s="88"/>
      <c r="CFG25" s="88"/>
      <c r="CFH25" s="88"/>
      <c r="CFI25" s="88"/>
      <c r="CFJ25" s="88"/>
      <c r="CFK25" s="88"/>
      <c r="CFL25" s="88"/>
      <c r="CFM25" s="88"/>
      <c r="CFN25" s="88"/>
      <c r="CFO25" s="88"/>
      <c r="CFP25" s="88"/>
      <c r="CFQ25" s="88"/>
      <c r="CFR25" s="88"/>
      <c r="CFS25" s="88"/>
      <c r="CFT25" s="88"/>
      <c r="CFU25" s="88"/>
      <c r="CFV25" s="88"/>
      <c r="CFW25" s="88"/>
      <c r="CFX25" s="88"/>
      <c r="CFY25" s="88"/>
      <c r="CFZ25" s="88"/>
      <c r="CGA25" s="88"/>
      <c r="CGB25" s="88"/>
      <c r="CGC25" s="88"/>
      <c r="CGD25" s="88"/>
      <c r="CGE25" s="88"/>
      <c r="CGF25" s="88"/>
      <c r="CGG25" s="88"/>
      <c r="CGH25" s="88"/>
      <c r="CGI25" s="88"/>
      <c r="CGJ25" s="88"/>
      <c r="CGK25" s="88"/>
      <c r="CGL25" s="88"/>
      <c r="CGM25" s="88"/>
      <c r="CGN25" s="88"/>
      <c r="CGO25" s="88"/>
      <c r="CGP25" s="88"/>
      <c r="CGQ25" s="88"/>
      <c r="CGR25" s="88"/>
      <c r="CGS25" s="88"/>
      <c r="CGT25" s="88"/>
      <c r="CGU25" s="88"/>
      <c r="CGV25" s="88"/>
      <c r="CGW25" s="88"/>
      <c r="CGX25" s="88"/>
      <c r="CGY25" s="88"/>
      <c r="CGZ25" s="88"/>
      <c r="CHA25" s="88"/>
      <c r="CHB25" s="88"/>
      <c r="CHC25" s="88"/>
      <c r="CHD25" s="88"/>
      <c r="CHE25" s="88"/>
      <c r="CHF25" s="88"/>
      <c r="CHG25" s="88"/>
      <c r="CHH25" s="88"/>
      <c r="CHI25" s="88"/>
      <c r="CHJ25" s="88"/>
      <c r="CHK25" s="88"/>
      <c r="CHL25" s="88"/>
      <c r="CHM25" s="88"/>
      <c r="CHN25" s="88"/>
      <c r="CHO25" s="88"/>
      <c r="CHP25" s="88"/>
      <c r="CHQ25" s="88"/>
      <c r="CHR25" s="88"/>
      <c r="CHS25" s="88"/>
      <c r="CHT25" s="88"/>
      <c r="CHU25" s="88"/>
      <c r="CHV25" s="88"/>
      <c r="CHW25" s="88"/>
      <c r="CHX25" s="88"/>
      <c r="CHY25" s="88"/>
      <c r="CHZ25" s="88"/>
      <c r="CIA25" s="88"/>
      <c r="CIB25" s="88"/>
      <c r="CIC25" s="88"/>
      <c r="CID25" s="88"/>
      <c r="CIE25" s="88"/>
      <c r="CIF25" s="88"/>
      <c r="CIG25" s="88"/>
      <c r="CIH25" s="88"/>
      <c r="CII25" s="88"/>
      <c r="CIJ25" s="88"/>
      <c r="CIK25" s="88"/>
      <c r="CIL25" s="88"/>
      <c r="CIM25" s="88"/>
      <c r="CIN25" s="88"/>
      <c r="CIO25" s="88"/>
      <c r="CIP25" s="88"/>
      <c r="CIQ25" s="88"/>
      <c r="CIR25" s="88"/>
      <c r="CIS25" s="88"/>
      <c r="CIT25" s="88"/>
      <c r="CIU25" s="88"/>
      <c r="CIV25" s="88"/>
      <c r="CIW25" s="88"/>
      <c r="CIX25" s="88"/>
      <c r="CIY25" s="88"/>
      <c r="CIZ25" s="88"/>
      <c r="CJA25" s="88"/>
      <c r="CJB25" s="88"/>
      <c r="CJC25" s="88"/>
      <c r="CJD25" s="88"/>
      <c r="CJE25" s="88"/>
      <c r="CJF25" s="88"/>
      <c r="CJG25" s="88"/>
      <c r="CJH25" s="88"/>
      <c r="CJI25" s="88"/>
      <c r="CJJ25" s="88"/>
      <c r="CJK25" s="88"/>
      <c r="CJL25" s="88"/>
      <c r="CJM25" s="88"/>
      <c r="CJN25" s="88"/>
      <c r="CJO25" s="88"/>
      <c r="CJP25" s="88"/>
      <c r="CJQ25" s="88"/>
      <c r="CJR25" s="88"/>
      <c r="CJS25" s="88"/>
      <c r="CJT25" s="88"/>
      <c r="CJU25" s="88"/>
      <c r="CJV25" s="88"/>
      <c r="CJW25" s="88"/>
      <c r="CJX25" s="88"/>
      <c r="CJY25" s="88"/>
      <c r="CJZ25" s="88"/>
      <c r="CKA25" s="88"/>
      <c r="CKB25" s="88"/>
      <c r="CKC25" s="88"/>
      <c r="CKD25" s="88"/>
      <c r="CKE25" s="88"/>
      <c r="CKF25" s="88"/>
      <c r="CKG25" s="88"/>
      <c r="CKH25" s="88"/>
      <c r="CKI25" s="88"/>
      <c r="CKJ25" s="88"/>
      <c r="CKK25" s="88"/>
      <c r="CKL25" s="88"/>
      <c r="CKM25" s="88"/>
      <c r="CKN25" s="88"/>
      <c r="CKO25" s="88"/>
      <c r="CKP25" s="88"/>
      <c r="CKQ25" s="88"/>
      <c r="CKR25" s="88"/>
      <c r="CKS25" s="88"/>
      <c r="CKT25" s="88"/>
      <c r="CKU25" s="88"/>
      <c r="CKV25" s="88"/>
      <c r="CKW25" s="88"/>
      <c r="CKX25" s="88"/>
      <c r="CKY25" s="88"/>
      <c r="CKZ25" s="88"/>
      <c r="CLA25" s="88"/>
      <c r="CLB25" s="88"/>
      <c r="CLC25" s="88"/>
      <c r="CLD25" s="88"/>
      <c r="CLE25" s="88"/>
      <c r="CLF25" s="88"/>
      <c r="CLG25" s="88"/>
      <c r="CLH25" s="88"/>
      <c r="CLI25" s="88"/>
      <c r="CLJ25" s="88"/>
      <c r="CLK25" s="88"/>
      <c r="CLL25" s="88"/>
      <c r="CLM25" s="88"/>
      <c r="CLN25" s="88"/>
      <c r="CLO25" s="88"/>
      <c r="CLP25" s="88"/>
      <c r="CLQ25" s="88"/>
      <c r="CLR25" s="88"/>
      <c r="CLS25" s="88"/>
      <c r="CLT25" s="88"/>
      <c r="CLU25" s="88"/>
      <c r="CLV25" s="88"/>
      <c r="CLW25" s="88"/>
      <c r="CLX25" s="88"/>
      <c r="CLY25" s="88"/>
      <c r="CLZ25" s="88"/>
      <c r="CMA25" s="88"/>
      <c r="CMB25" s="88"/>
      <c r="CMC25" s="88"/>
      <c r="CMD25" s="88"/>
      <c r="CME25" s="88"/>
      <c r="CMF25" s="88"/>
      <c r="CMG25" s="88"/>
      <c r="CMH25" s="88"/>
      <c r="CMI25" s="88"/>
      <c r="CMJ25" s="88"/>
      <c r="CMK25" s="88"/>
      <c r="CML25" s="88"/>
      <c r="CMM25" s="88"/>
      <c r="CMN25" s="88"/>
      <c r="CMO25" s="88"/>
      <c r="CMP25" s="88"/>
      <c r="CMQ25" s="88"/>
      <c r="CMR25" s="88"/>
      <c r="CMS25" s="88"/>
      <c r="CMT25" s="88"/>
      <c r="CMU25" s="88"/>
      <c r="CMV25" s="88"/>
      <c r="CMW25" s="88"/>
      <c r="CMX25" s="88"/>
      <c r="CMY25" s="88"/>
      <c r="CMZ25" s="88"/>
      <c r="CNA25" s="88"/>
      <c r="CNB25" s="88"/>
      <c r="CNC25" s="88"/>
      <c r="CND25" s="88"/>
      <c r="CNE25" s="88"/>
      <c r="CNF25" s="88"/>
      <c r="CNG25" s="88"/>
      <c r="CNH25" s="88"/>
      <c r="CNI25" s="88"/>
      <c r="CNJ25" s="88"/>
      <c r="CNK25" s="88"/>
      <c r="CNL25" s="88"/>
      <c r="CNM25" s="88"/>
      <c r="CNN25" s="88"/>
      <c r="CNO25" s="88"/>
      <c r="CNP25" s="88"/>
      <c r="CNQ25" s="88"/>
      <c r="CNR25" s="88"/>
      <c r="CNS25" s="88"/>
      <c r="CNT25" s="88"/>
      <c r="CNU25" s="88"/>
      <c r="CNV25" s="88"/>
      <c r="CNW25" s="88"/>
      <c r="CNX25" s="88"/>
      <c r="CNY25" s="88"/>
      <c r="CNZ25" s="88"/>
      <c r="COA25" s="88"/>
      <c r="COB25" s="88"/>
      <c r="COC25" s="88"/>
      <c r="COD25" s="88"/>
      <c r="COE25" s="88"/>
      <c r="COF25" s="88"/>
      <c r="COG25" s="88"/>
      <c r="COH25" s="88"/>
      <c r="COI25" s="88"/>
      <c r="COJ25" s="88"/>
      <c r="COK25" s="88"/>
      <c r="COL25" s="88"/>
      <c r="COM25" s="88"/>
      <c r="CON25" s="88"/>
      <c r="COO25" s="88"/>
      <c r="COP25" s="88"/>
      <c r="COQ25" s="88"/>
      <c r="COR25" s="88"/>
      <c r="COS25" s="88"/>
      <c r="COT25" s="88"/>
      <c r="COU25" s="88"/>
      <c r="COV25" s="88"/>
      <c r="COW25" s="88"/>
      <c r="COX25" s="88"/>
      <c r="COY25" s="88"/>
      <c r="COZ25" s="88"/>
      <c r="CPA25" s="88"/>
      <c r="CPB25" s="88"/>
      <c r="CPC25" s="88"/>
      <c r="CPD25" s="88"/>
      <c r="CPE25" s="88"/>
      <c r="CPF25" s="88"/>
      <c r="CPG25" s="88"/>
      <c r="CPH25" s="88"/>
      <c r="CPI25" s="88"/>
      <c r="CPJ25" s="88"/>
      <c r="CPK25" s="88"/>
      <c r="CPL25" s="88"/>
      <c r="CPM25" s="88"/>
      <c r="CPN25" s="88"/>
      <c r="CPO25" s="88"/>
      <c r="CPP25" s="88"/>
      <c r="CPQ25" s="88"/>
      <c r="CPR25" s="88"/>
      <c r="CPS25" s="88"/>
      <c r="CPT25" s="88"/>
      <c r="CPU25" s="88"/>
      <c r="CPV25" s="88"/>
      <c r="CPW25" s="88"/>
      <c r="CPX25" s="88"/>
      <c r="CPY25" s="88"/>
      <c r="CPZ25" s="88"/>
      <c r="CQA25" s="88"/>
      <c r="CQB25" s="88"/>
      <c r="CQC25" s="88"/>
      <c r="CQD25" s="88"/>
      <c r="CQE25" s="88"/>
      <c r="CQF25" s="88"/>
      <c r="CQG25" s="88"/>
      <c r="CQH25" s="88"/>
      <c r="CQI25" s="88"/>
      <c r="CQJ25" s="88"/>
      <c r="CQK25" s="88"/>
      <c r="CQL25" s="88"/>
      <c r="CQM25" s="88"/>
      <c r="CQN25" s="88"/>
      <c r="CQO25" s="88"/>
      <c r="CQP25" s="88"/>
      <c r="CQQ25" s="88"/>
      <c r="CQR25" s="88"/>
      <c r="CQS25" s="88"/>
      <c r="CQT25" s="88"/>
      <c r="CQU25" s="88"/>
      <c r="CQV25" s="88"/>
      <c r="CQW25" s="88"/>
      <c r="CQX25" s="88"/>
      <c r="CQY25" s="88"/>
      <c r="CQZ25" s="88"/>
      <c r="CRA25" s="88"/>
      <c r="CRB25" s="88"/>
      <c r="CRC25" s="88"/>
      <c r="CRD25" s="88"/>
      <c r="CRE25" s="88"/>
      <c r="CRF25" s="88"/>
      <c r="CRG25" s="88"/>
      <c r="CRH25" s="88"/>
      <c r="CRI25" s="88"/>
      <c r="CRJ25" s="88"/>
      <c r="CRK25" s="88"/>
      <c r="CRL25" s="88"/>
      <c r="CRM25" s="88"/>
      <c r="CRN25" s="88"/>
      <c r="CRO25" s="88"/>
      <c r="CRP25" s="88"/>
      <c r="CRQ25" s="88"/>
      <c r="CRR25" s="88"/>
      <c r="CRS25" s="88"/>
      <c r="CRT25" s="88"/>
      <c r="CRU25" s="88"/>
      <c r="CRV25" s="88"/>
      <c r="CRW25" s="88"/>
      <c r="CRX25" s="88"/>
      <c r="CRY25" s="88"/>
      <c r="CRZ25" s="88"/>
      <c r="CSA25" s="88"/>
      <c r="CSB25" s="88"/>
      <c r="CSC25" s="88"/>
      <c r="CSD25" s="88"/>
      <c r="CSE25" s="88"/>
      <c r="CSF25" s="88"/>
      <c r="CSG25" s="88"/>
      <c r="CSH25" s="88"/>
      <c r="CSI25" s="88"/>
      <c r="CSJ25" s="88"/>
      <c r="CSK25" s="88"/>
      <c r="CSL25" s="88"/>
      <c r="CSM25" s="88"/>
      <c r="CSN25" s="88"/>
      <c r="CSO25" s="88"/>
      <c r="CSP25" s="88"/>
      <c r="CSQ25" s="88"/>
      <c r="CSR25" s="88"/>
      <c r="CSS25" s="88"/>
      <c r="CST25" s="88"/>
      <c r="CSU25" s="88"/>
      <c r="CSV25" s="88"/>
      <c r="CSW25" s="88"/>
      <c r="CSX25" s="88"/>
      <c r="CSY25" s="88"/>
      <c r="CSZ25" s="88"/>
      <c r="CTA25" s="88"/>
      <c r="CTB25" s="88"/>
      <c r="CTC25" s="88"/>
      <c r="CTD25" s="88"/>
      <c r="CTE25" s="88"/>
      <c r="CTF25" s="88"/>
      <c r="CTG25" s="88"/>
      <c r="CTH25" s="88"/>
      <c r="CTI25" s="88"/>
      <c r="CTJ25" s="88"/>
      <c r="CTK25" s="88"/>
      <c r="CTL25" s="88"/>
      <c r="CTM25" s="88"/>
      <c r="CTN25" s="88"/>
      <c r="CTO25" s="88"/>
      <c r="CTP25" s="88"/>
      <c r="CTQ25" s="88"/>
      <c r="CTR25" s="88"/>
      <c r="CTS25" s="88"/>
      <c r="CTT25" s="88"/>
      <c r="CTU25" s="88"/>
      <c r="CTV25" s="88"/>
      <c r="CTW25" s="88"/>
      <c r="CTX25" s="88"/>
      <c r="CTY25" s="88"/>
      <c r="CTZ25" s="88"/>
      <c r="CUA25" s="88"/>
      <c r="CUB25" s="88"/>
      <c r="CUC25" s="88"/>
      <c r="CUD25" s="88"/>
      <c r="CUE25" s="88"/>
      <c r="CUF25" s="88"/>
      <c r="CUG25" s="88"/>
      <c r="CUH25" s="88"/>
      <c r="CUI25" s="88"/>
      <c r="CUJ25" s="88"/>
      <c r="CUK25" s="88"/>
      <c r="CUL25" s="88"/>
      <c r="CUM25" s="88"/>
      <c r="CUN25" s="88"/>
      <c r="CUO25" s="88"/>
      <c r="CUP25" s="88"/>
      <c r="CUQ25" s="88"/>
      <c r="CUR25" s="88"/>
      <c r="CUS25" s="88"/>
      <c r="CUT25" s="88"/>
      <c r="CUU25" s="88"/>
      <c r="CUV25" s="88"/>
      <c r="CUW25" s="88"/>
      <c r="CUX25" s="88"/>
      <c r="CUY25" s="88"/>
      <c r="CUZ25" s="88"/>
      <c r="CVA25" s="88"/>
      <c r="CVB25" s="88"/>
      <c r="CVC25" s="88"/>
      <c r="CVD25" s="88"/>
      <c r="CVE25" s="88"/>
      <c r="CVF25" s="88"/>
      <c r="CVG25" s="88"/>
      <c r="CVH25" s="88"/>
      <c r="CVI25" s="88"/>
      <c r="CVJ25" s="88"/>
      <c r="CVK25" s="88"/>
      <c r="CVL25" s="88"/>
      <c r="CVM25" s="88"/>
      <c r="CVN25" s="88"/>
      <c r="CVO25" s="88"/>
      <c r="CVP25" s="88"/>
      <c r="CVQ25" s="88"/>
      <c r="CVR25" s="88"/>
      <c r="CVS25" s="88"/>
      <c r="CVT25" s="88"/>
      <c r="CVU25" s="88"/>
      <c r="CVV25" s="88"/>
      <c r="CVW25" s="88"/>
      <c r="CVX25" s="88"/>
      <c r="CVY25" s="88"/>
      <c r="CVZ25" s="88"/>
      <c r="CWA25" s="88"/>
      <c r="CWB25" s="88"/>
      <c r="CWC25" s="88"/>
      <c r="CWD25" s="88"/>
      <c r="CWE25" s="88"/>
      <c r="CWF25" s="88"/>
      <c r="CWG25" s="88"/>
      <c r="CWH25" s="88"/>
      <c r="CWI25" s="88"/>
      <c r="CWJ25" s="88"/>
      <c r="CWK25" s="88"/>
      <c r="CWL25" s="88"/>
      <c r="CWM25" s="88"/>
      <c r="CWN25" s="88"/>
      <c r="CWO25" s="88"/>
      <c r="CWP25" s="88"/>
      <c r="CWQ25" s="88"/>
      <c r="CWR25" s="88"/>
      <c r="CWS25" s="88"/>
      <c r="CWT25" s="88"/>
      <c r="CWU25" s="88"/>
      <c r="CWV25" s="88"/>
      <c r="CWW25" s="88"/>
      <c r="CWX25" s="88"/>
      <c r="CWY25" s="88"/>
      <c r="CWZ25" s="88"/>
      <c r="CXA25" s="88"/>
      <c r="CXB25" s="88"/>
      <c r="CXC25" s="88"/>
      <c r="CXD25" s="88"/>
      <c r="CXE25" s="88"/>
      <c r="CXF25" s="88"/>
      <c r="CXG25" s="88"/>
      <c r="CXH25" s="88"/>
      <c r="CXI25" s="88"/>
      <c r="CXJ25" s="88"/>
      <c r="CXK25" s="88"/>
      <c r="CXL25" s="88"/>
      <c r="CXM25" s="88"/>
      <c r="CXN25" s="88"/>
      <c r="CXO25" s="88"/>
      <c r="CXP25" s="88"/>
      <c r="CXQ25" s="88"/>
      <c r="CXR25" s="88"/>
      <c r="CXS25" s="88"/>
      <c r="CXT25" s="88"/>
      <c r="CXU25" s="88"/>
      <c r="CXV25" s="88"/>
      <c r="CXW25" s="88"/>
      <c r="CXX25" s="88"/>
      <c r="CXY25" s="88"/>
      <c r="CXZ25" s="88"/>
      <c r="CYA25" s="88"/>
      <c r="CYB25" s="88"/>
      <c r="CYC25" s="88"/>
      <c r="CYD25" s="88"/>
      <c r="CYE25" s="88"/>
      <c r="CYF25" s="88"/>
      <c r="CYG25" s="88"/>
      <c r="CYH25" s="88"/>
      <c r="CYI25" s="88"/>
      <c r="CYJ25" s="88"/>
      <c r="CYK25" s="88"/>
      <c r="CYL25" s="88"/>
      <c r="CYM25" s="88"/>
      <c r="CYN25" s="88"/>
      <c r="CYO25" s="88"/>
      <c r="CYP25" s="88"/>
      <c r="CYQ25" s="88"/>
      <c r="CYR25" s="88"/>
      <c r="CYS25" s="88"/>
      <c r="CYT25" s="88"/>
      <c r="CYU25" s="88"/>
      <c r="CYV25" s="88"/>
      <c r="CYW25" s="88"/>
      <c r="CYX25" s="88"/>
      <c r="CYY25" s="88"/>
      <c r="CYZ25" s="88"/>
      <c r="CZA25" s="88"/>
      <c r="CZB25" s="88"/>
      <c r="CZC25" s="88"/>
      <c r="CZD25" s="88"/>
      <c r="CZE25" s="88"/>
      <c r="CZF25" s="88"/>
      <c r="CZG25" s="88"/>
      <c r="CZH25" s="88"/>
      <c r="CZI25" s="88"/>
      <c r="CZJ25" s="88"/>
      <c r="CZK25" s="88"/>
      <c r="CZL25" s="88"/>
      <c r="CZM25" s="88"/>
      <c r="CZN25" s="88"/>
      <c r="CZO25" s="88"/>
      <c r="CZP25" s="88"/>
      <c r="CZQ25" s="88"/>
      <c r="CZR25" s="88"/>
      <c r="CZS25" s="88"/>
      <c r="CZT25" s="88"/>
      <c r="CZU25" s="88"/>
      <c r="CZV25" s="88"/>
      <c r="CZW25" s="88"/>
      <c r="CZX25" s="88"/>
      <c r="CZY25" s="88"/>
      <c r="CZZ25" s="88"/>
      <c r="DAA25" s="88"/>
      <c r="DAB25" s="88"/>
      <c r="DAC25" s="88"/>
      <c r="DAD25" s="88"/>
      <c r="DAE25" s="88"/>
      <c r="DAF25" s="88"/>
      <c r="DAG25" s="88"/>
      <c r="DAH25" s="88"/>
      <c r="DAI25" s="88"/>
      <c r="DAJ25" s="88"/>
      <c r="DAK25" s="88"/>
      <c r="DAL25" s="88"/>
      <c r="DAM25" s="88"/>
      <c r="DAN25" s="88"/>
      <c r="DAO25" s="88"/>
      <c r="DAP25" s="88"/>
      <c r="DAQ25" s="88"/>
      <c r="DAR25" s="88"/>
      <c r="DAS25" s="88"/>
      <c r="DAT25" s="88"/>
      <c r="DAU25" s="88"/>
      <c r="DAV25" s="88"/>
      <c r="DAW25" s="88"/>
      <c r="DAX25" s="88"/>
      <c r="DAY25" s="88"/>
      <c r="DAZ25" s="88"/>
      <c r="DBA25" s="88"/>
      <c r="DBB25" s="88"/>
      <c r="DBC25" s="88"/>
      <c r="DBD25" s="88"/>
      <c r="DBE25" s="88"/>
      <c r="DBF25" s="88"/>
      <c r="DBG25" s="88"/>
      <c r="DBH25" s="88"/>
      <c r="DBI25" s="88"/>
      <c r="DBJ25" s="88"/>
      <c r="DBK25" s="88"/>
      <c r="DBL25" s="88"/>
      <c r="DBM25" s="88"/>
      <c r="DBN25" s="88"/>
      <c r="DBO25" s="88"/>
      <c r="DBP25" s="88"/>
      <c r="DBQ25" s="88"/>
      <c r="DBR25" s="88"/>
      <c r="DBS25" s="88"/>
      <c r="DBT25" s="88"/>
      <c r="DBU25" s="88"/>
      <c r="DBV25" s="88"/>
      <c r="DBW25" s="88"/>
      <c r="DBX25" s="88"/>
      <c r="DBY25" s="88"/>
      <c r="DBZ25" s="88"/>
      <c r="DCA25" s="88"/>
      <c r="DCB25" s="88"/>
      <c r="DCC25" s="88"/>
      <c r="DCD25" s="88"/>
      <c r="DCE25" s="88"/>
      <c r="DCF25" s="88"/>
      <c r="DCG25" s="88"/>
      <c r="DCH25" s="88"/>
      <c r="DCI25" s="88"/>
      <c r="DCJ25" s="88"/>
      <c r="DCK25" s="88"/>
      <c r="DCL25" s="88"/>
      <c r="DCM25" s="88"/>
      <c r="DCN25" s="88"/>
      <c r="DCO25" s="88"/>
      <c r="DCP25" s="88"/>
      <c r="DCQ25" s="88"/>
      <c r="DCR25" s="88"/>
      <c r="DCS25" s="88"/>
      <c r="DCT25" s="88"/>
      <c r="DCU25" s="88"/>
      <c r="DCV25" s="88"/>
      <c r="DCW25" s="88"/>
      <c r="DCX25" s="88"/>
      <c r="DCY25" s="88"/>
      <c r="DCZ25" s="88"/>
      <c r="DDA25" s="88"/>
      <c r="DDB25" s="88"/>
      <c r="DDC25" s="88"/>
      <c r="DDD25" s="88"/>
      <c r="DDE25" s="88"/>
      <c r="DDF25" s="88"/>
      <c r="DDG25" s="88"/>
      <c r="DDH25" s="88"/>
      <c r="DDI25" s="88"/>
      <c r="DDJ25" s="88"/>
      <c r="DDK25" s="88"/>
      <c r="DDL25" s="88"/>
      <c r="DDM25" s="88"/>
      <c r="DDN25" s="88"/>
      <c r="DDO25" s="88"/>
      <c r="DDP25" s="88"/>
      <c r="DDQ25" s="88"/>
      <c r="DDR25" s="88"/>
      <c r="DDS25" s="88"/>
      <c r="DDT25" s="88"/>
      <c r="DDU25" s="88"/>
      <c r="DDV25" s="88"/>
      <c r="DDW25" s="88"/>
      <c r="DDX25" s="88"/>
      <c r="DDY25" s="88"/>
      <c r="DDZ25" s="88"/>
      <c r="DEA25" s="88"/>
      <c r="DEB25" s="88"/>
      <c r="DEC25" s="88"/>
      <c r="DED25" s="88"/>
      <c r="DEE25" s="88"/>
      <c r="DEF25" s="88"/>
      <c r="DEG25" s="88"/>
      <c r="DEH25" s="88"/>
      <c r="DEI25" s="88"/>
      <c r="DEJ25" s="88"/>
      <c r="DEK25" s="88"/>
      <c r="DEL25" s="88"/>
      <c r="DEM25" s="88"/>
      <c r="DEN25" s="88"/>
      <c r="DEO25" s="88"/>
      <c r="DEP25" s="88"/>
      <c r="DEQ25" s="88"/>
      <c r="DER25" s="88"/>
      <c r="DES25" s="88"/>
      <c r="DET25" s="88"/>
      <c r="DEU25" s="88"/>
      <c r="DEV25" s="88"/>
      <c r="DEW25" s="88"/>
      <c r="DEX25" s="88"/>
      <c r="DEY25" s="88"/>
      <c r="DEZ25" s="88"/>
      <c r="DFA25" s="88"/>
      <c r="DFB25" s="88"/>
      <c r="DFC25" s="88"/>
      <c r="DFD25" s="88"/>
      <c r="DFE25" s="88"/>
      <c r="DFF25" s="88"/>
      <c r="DFG25" s="88"/>
      <c r="DFH25" s="88"/>
      <c r="DFI25" s="88"/>
      <c r="DFJ25" s="88"/>
      <c r="DFK25" s="88"/>
      <c r="DFL25" s="88"/>
      <c r="DFM25" s="88"/>
      <c r="DFN25" s="88"/>
      <c r="DFO25" s="88"/>
      <c r="DFP25" s="88"/>
      <c r="DFQ25" s="88"/>
      <c r="DFR25" s="88"/>
      <c r="DFS25" s="88"/>
      <c r="DFT25" s="88"/>
      <c r="DFU25" s="88"/>
      <c r="DFV25" s="88"/>
      <c r="DFW25" s="88"/>
      <c r="DFX25" s="88"/>
      <c r="DFY25" s="88"/>
      <c r="DFZ25" s="88"/>
      <c r="DGA25" s="88"/>
      <c r="DGB25" s="88"/>
      <c r="DGC25" s="88"/>
      <c r="DGD25" s="88"/>
      <c r="DGE25" s="88"/>
      <c r="DGF25" s="88"/>
      <c r="DGG25" s="88"/>
      <c r="DGH25" s="88"/>
      <c r="DGI25" s="88"/>
      <c r="DGJ25" s="88"/>
      <c r="DGK25" s="88"/>
      <c r="DGL25" s="88"/>
      <c r="DGM25" s="88"/>
      <c r="DGN25" s="88"/>
      <c r="DGO25" s="88"/>
      <c r="DGP25" s="88"/>
      <c r="DGQ25" s="88"/>
      <c r="DGR25" s="88"/>
      <c r="DGS25" s="88"/>
      <c r="DGT25" s="88"/>
      <c r="DGU25" s="88"/>
      <c r="DGV25" s="88"/>
      <c r="DGW25" s="88"/>
      <c r="DGX25" s="88"/>
      <c r="DGY25" s="88"/>
      <c r="DGZ25" s="88"/>
      <c r="DHA25" s="88"/>
      <c r="DHB25" s="88"/>
      <c r="DHC25" s="88"/>
      <c r="DHD25" s="88"/>
      <c r="DHE25" s="88"/>
      <c r="DHF25" s="88"/>
      <c r="DHG25" s="88"/>
      <c r="DHH25" s="88"/>
      <c r="DHI25" s="88"/>
      <c r="DHJ25" s="88"/>
      <c r="DHK25" s="88"/>
      <c r="DHL25" s="88"/>
      <c r="DHM25" s="88"/>
      <c r="DHN25" s="88"/>
      <c r="DHO25" s="88"/>
      <c r="DHP25" s="88"/>
      <c r="DHQ25" s="88"/>
      <c r="DHR25" s="88"/>
      <c r="DHS25" s="88"/>
      <c r="DHT25" s="88"/>
      <c r="DHU25" s="88"/>
      <c r="DHV25" s="88"/>
      <c r="DHW25" s="88"/>
      <c r="DHX25" s="88"/>
      <c r="DHY25" s="88"/>
      <c r="DHZ25" s="88"/>
      <c r="DIA25" s="88"/>
      <c r="DIB25" s="88"/>
      <c r="DIC25" s="88"/>
      <c r="DID25" s="88"/>
      <c r="DIE25" s="88"/>
      <c r="DIF25" s="88"/>
      <c r="DIG25" s="88"/>
      <c r="DIH25" s="88"/>
      <c r="DII25" s="88"/>
      <c r="DIJ25" s="88"/>
      <c r="DIK25" s="88"/>
      <c r="DIL25" s="88"/>
      <c r="DIM25" s="88"/>
      <c r="DIN25" s="88"/>
      <c r="DIO25" s="88"/>
      <c r="DIP25" s="88"/>
      <c r="DIQ25" s="88"/>
      <c r="DIR25" s="88"/>
      <c r="DIS25" s="88"/>
      <c r="DIT25" s="88"/>
      <c r="DIU25" s="88"/>
      <c r="DIV25" s="88"/>
      <c r="DIW25" s="88"/>
      <c r="DIX25" s="88"/>
      <c r="DIY25" s="88"/>
      <c r="DIZ25" s="88"/>
      <c r="DJA25" s="88"/>
      <c r="DJB25" s="88"/>
      <c r="DJC25" s="88"/>
      <c r="DJD25" s="88"/>
      <c r="DJE25" s="88"/>
      <c r="DJF25" s="88"/>
      <c r="DJG25" s="88"/>
      <c r="DJH25" s="88"/>
      <c r="DJI25" s="88"/>
      <c r="DJJ25" s="88"/>
      <c r="DJK25" s="88"/>
      <c r="DJL25" s="88"/>
      <c r="DJM25" s="88"/>
      <c r="DJN25" s="88"/>
      <c r="DJO25" s="88"/>
      <c r="DJP25" s="88"/>
      <c r="DJQ25" s="88"/>
      <c r="DJR25" s="88"/>
      <c r="DJS25" s="88"/>
      <c r="DJT25" s="88"/>
      <c r="DJU25" s="88"/>
      <c r="DJV25" s="88"/>
      <c r="DJW25" s="88"/>
      <c r="DJX25" s="88"/>
      <c r="DJY25" s="88"/>
      <c r="DJZ25" s="88"/>
      <c r="DKA25" s="88"/>
      <c r="DKB25" s="88"/>
      <c r="DKC25" s="88"/>
      <c r="DKD25" s="88"/>
      <c r="DKE25" s="88"/>
      <c r="DKF25" s="88"/>
      <c r="DKG25" s="88"/>
      <c r="DKH25" s="88"/>
      <c r="DKI25" s="88"/>
      <c r="DKJ25" s="88"/>
      <c r="DKK25" s="88"/>
      <c r="DKL25" s="88"/>
      <c r="DKM25" s="88"/>
      <c r="DKN25" s="88"/>
      <c r="DKO25" s="88"/>
      <c r="DKP25" s="88"/>
      <c r="DKQ25" s="88"/>
      <c r="DKR25" s="88"/>
      <c r="DKS25" s="88"/>
      <c r="DKT25" s="88"/>
      <c r="DKU25" s="88"/>
      <c r="DKV25" s="88"/>
      <c r="DKW25" s="88"/>
      <c r="DKX25" s="88"/>
      <c r="DKY25" s="88"/>
      <c r="DKZ25" s="88"/>
      <c r="DLA25" s="88"/>
      <c r="DLB25" s="88"/>
      <c r="DLC25" s="88"/>
      <c r="DLD25" s="88"/>
      <c r="DLE25" s="88"/>
      <c r="DLF25" s="88"/>
      <c r="DLG25" s="88"/>
      <c r="DLH25" s="88"/>
      <c r="DLI25" s="88"/>
      <c r="DLJ25" s="88"/>
      <c r="DLK25" s="88"/>
      <c r="DLL25" s="88"/>
      <c r="DLM25" s="88"/>
      <c r="DLN25" s="88"/>
      <c r="DLO25" s="88"/>
      <c r="DLP25" s="88"/>
      <c r="DLQ25" s="88"/>
      <c r="DLR25" s="88"/>
      <c r="DLS25" s="88"/>
      <c r="DLT25" s="88"/>
      <c r="DLU25" s="88"/>
      <c r="DLV25" s="88"/>
      <c r="DLW25" s="88"/>
      <c r="DLX25" s="88"/>
      <c r="DLY25" s="88"/>
      <c r="DLZ25" s="88"/>
      <c r="DMA25" s="88"/>
      <c r="DMB25" s="88"/>
      <c r="DMC25" s="88"/>
      <c r="DMD25" s="88"/>
      <c r="DME25" s="88"/>
      <c r="DMF25" s="88"/>
      <c r="DMG25" s="88"/>
      <c r="DMH25" s="88"/>
      <c r="DMI25" s="88"/>
      <c r="DMJ25" s="88"/>
      <c r="DMK25" s="88"/>
      <c r="DML25" s="88"/>
      <c r="DMM25" s="88"/>
      <c r="DMN25" s="88"/>
      <c r="DMO25" s="88"/>
      <c r="DMP25" s="88"/>
      <c r="DMQ25" s="88"/>
      <c r="DMR25" s="88"/>
      <c r="DMS25" s="88"/>
      <c r="DMT25" s="88"/>
      <c r="DMU25" s="88"/>
      <c r="DMV25" s="88"/>
      <c r="DMW25" s="88"/>
      <c r="DMX25" s="88"/>
      <c r="DMY25" s="88"/>
      <c r="DMZ25" s="88"/>
      <c r="DNA25" s="88"/>
      <c r="DNB25" s="88"/>
      <c r="DNC25" s="88"/>
      <c r="DND25" s="88"/>
      <c r="DNE25" s="88"/>
      <c r="DNF25" s="88"/>
      <c r="DNG25" s="88"/>
      <c r="DNH25" s="88"/>
      <c r="DNI25" s="88"/>
      <c r="DNJ25" s="88"/>
      <c r="DNK25" s="88"/>
      <c r="DNL25" s="88"/>
      <c r="DNM25" s="88"/>
      <c r="DNN25" s="88"/>
      <c r="DNO25" s="88"/>
      <c r="DNP25" s="88"/>
      <c r="DNQ25" s="88"/>
      <c r="DNR25" s="88"/>
      <c r="DNS25" s="88"/>
      <c r="DNT25" s="88"/>
      <c r="DNU25" s="88"/>
      <c r="DNV25" s="88"/>
      <c r="DNW25" s="88"/>
      <c r="DNX25" s="88"/>
      <c r="DNY25" s="88"/>
      <c r="DNZ25" s="88"/>
      <c r="DOA25" s="88"/>
      <c r="DOB25" s="88"/>
      <c r="DOC25" s="88"/>
      <c r="DOD25" s="88"/>
      <c r="DOE25" s="88"/>
      <c r="DOF25" s="88"/>
      <c r="DOG25" s="88"/>
      <c r="DOH25" s="88"/>
      <c r="DOI25" s="88"/>
      <c r="DOJ25" s="88"/>
      <c r="DOK25" s="88"/>
      <c r="DOL25" s="88"/>
      <c r="DOM25" s="88"/>
      <c r="DON25" s="88"/>
      <c r="DOO25" s="88"/>
      <c r="DOP25" s="88"/>
      <c r="DOQ25" s="88"/>
      <c r="DOR25" s="88"/>
      <c r="DOS25" s="88"/>
      <c r="DOT25" s="88"/>
      <c r="DOU25" s="88"/>
      <c r="DOV25" s="88"/>
      <c r="DOW25" s="88"/>
      <c r="DOX25" s="88"/>
      <c r="DOY25" s="88"/>
      <c r="DOZ25" s="88"/>
      <c r="DPA25" s="88"/>
      <c r="DPB25" s="88"/>
      <c r="DPC25" s="88"/>
      <c r="DPD25" s="88"/>
      <c r="DPE25" s="88"/>
      <c r="DPF25" s="88"/>
      <c r="DPG25" s="88"/>
      <c r="DPH25" s="88"/>
      <c r="DPI25" s="88"/>
      <c r="DPJ25" s="88"/>
      <c r="DPK25" s="88"/>
      <c r="DPL25" s="88"/>
      <c r="DPM25" s="88"/>
      <c r="DPN25" s="88"/>
      <c r="DPO25" s="88"/>
      <c r="DPP25" s="88"/>
      <c r="DPQ25" s="88"/>
      <c r="DPR25" s="88"/>
      <c r="DPS25" s="88"/>
      <c r="DPT25" s="88"/>
      <c r="DPU25" s="88"/>
      <c r="DPV25" s="88"/>
      <c r="DPW25" s="88"/>
      <c r="DPX25" s="88"/>
      <c r="DPY25" s="88"/>
      <c r="DPZ25" s="88"/>
      <c r="DQA25" s="88"/>
      <c r="DQB25" s="88"/>
      <c r="DQC25" s="88"/>
      <c r="DQD25" s="88"/>
      <c r="DQE25" s="88"/>
      <c r="DQF25" s="88"/>
      <c r="DQG25" s="88"/>
      <c r="DQH25" s="88"/>
      <c r="DQI25" s="88"/>
      <c r="DQJ25" s="88"/>
      <c r="DQK25" s="88"/>
      <c r="DQL25" s="88"/>
      <c r="DQM25" s="88"/>
      <c r="DQN25" s="88"/>
      <c r="DQO25" s="88"/>
      <c r="DQP25" s="88"/>
      <c r="DQQ25" s="88"/>
      <c r="DQR25" s="88"/>
      <c r="DQS25" s="88"/>
      <c r="DQT25" s="88"/>
      <c r="DQU25" s="88"/>
      <c r="DQV25" s="88"/>
      <c r="DQW25" s="88"/>
      <c r="DQX25" s="88"/>
      <c r="DQY25" s="88"/>
      <c r="DQZ25" s="88"/>
      <c r="DRA25" s="88"/>
      <c r="DRB25" s="88"/>
      <c r="DRC25" s="88"/>
      <c r="DRD25" s="88"/>
      <c r="DRE25" s="88"/>
      <c r="DRF25" s="88"/>
      <c r="DRG25" s="88"/>
      <c r="DRH25" s="88"/>
      <c r="DRI25" s="88"/>
      <c r="DRJ25" s="88"/>
      <c r="DRK25" s="88"/>
      <c r="DRL25" s="88"/>
      <c r="DRM25" s="88"/>
      <c r="DRN25" s="88"/>
      <c r="DRO25" s="88"/>
      <c r="DRP25" s="88"/>
      <c r="DRQ25" s="88"/>
      <c r="DRR25" s="88"/>
      <c r="DRS25" s="88"/>
      <c r="DRT25" s="88"/>
      <c r="DRU25" s="88"/>
      <c r="DRV25" s="88"/>
      <c r="DRW25" s="88"/>
      <c r="DRX25" s="88"/>
      <c r="DRY25" s="88"/>
      <c r="DRZ25" s="88"/>
      <c r="DSA25" s="88"/>
      <c r="DSB25" s="88"/>
      <c r="DSC25" s="88"/>
      <c r="DSD25" s="88"/>
      <c r="DSE25" s="88"/>
      <c r="DSF25" s="88"/>
      <c r="DSG25" s="88"/>
      <c r="DSH25" s="88"/>
      <c r="DSI25" s="88"/>
      <c r="DSJ25" s="88"/>
      <c r="DSK25" s="88"/>
      <c r="DSL25" s="88"/>
      <c r="DSM25" s="88"/>
      <c r="DSN25" s="88"/>
      <c r="DSO25" s="88"/>
      <c r="DSP25" s="88"/>
      <c r="DSQ25" s="88"/>
      <c r="DSR25" s="88"/>
      <c r="DSS25" s="88"/>
      <c r="DST25" s="88"/>
      <c r="DSU25" s="88"/>
      <c r="DSV25" s="88"/>
      <c r="DSW25" s="88"/>
      <c r="DSX25" s="88"/>
      <c r="DSY25" s="88"/>
      <c r="DSZ25" s="88"/>
      <c r="DTA25" s="88"/>
      <c r="DTB25" s="88"/>
      <c r="DTC25" s="88"/>
      <c r="DTD25" s="88"/>
      <c r="DTE25" s="88"/>
      <c r="DTF25" s="88"/>
      <c r="DTG25" s="88"/>
      <c r="DTH25" s="88"/>
      <c r="DTI25" s="88"/>
      <c r="DTJ25" s="88"/>
      <c r="DTK25" s="88"/>
      <c r="DTL25" s="88"/>
      <c r="DTM25" s="88"/>
      <c r="DTN25" s="88"/>
      <c r="DTO25" s="88"/>
      <c r="DTP25" s="88"/>
      <c r="DTQ25" s="88"/>
      <c r="DTR25" s="88"/>
      <c r="DTS25" s="88"/>
      <c r="DTT25" s="88"/>
      <c r="DTU25" s="88"/>
      <c r="DTV25" s="88"/>
      <c r="DTW25" s="88"/>
      <c r="DTX25" s="88"/>
      <c r="DTY25" s="88"/>
      <c r="DTZ25" s="88"/>
      <c r="DUA25" s="88"/>
      <c r="DUB25" s="88"/>
      <c r="DUC25" s="88"/>
      <c r="DUD25" s="88"/>
      <c r="DUE25" s="88"/>
      <c r="DUF25" s="88"/>
      <c r="DUG25" s="88"/>
      <c r="DUH25" s="88"/>
      <c r="DUI25" s="88"/>
      <c r="DUJ25" s="88"/>
      <c r="DUK25" s="88"/>
      <c r="DUL25" s="88"/>
      <c r="DUM25" s="88"/>
      <c r="DUN25" s="88"/>
      <c r="DUO25" s="88"/>
      <c r="DUP25" s="88"/>
      <c r="DUQ25" s="88"/>
      <c r="DUR25" s="88"/>
      <c r="DUS25" s="88"/>
      <c r="DUT25" s="88"/>
      <c r="DUU25" s="88"/>
      <c r="DUV25" s="88"/>
      <c r="DUW25" s="88"/>
      <c r="DUX25" s="88"/>
      <c r="DUY25" s="88"/>
      <c r="DUZ25" s="88"/>
      <c r="DVA25" s="88"/>
      <c r="DVB25" s="88"/>
      <c r="DVC25" s="88"/>
      <c r="DVD25" s="88"/>
      <c r="DVE25" s="88"/>
      <c r="DVF25" s="88"/>
      <c r="DVG25" s="88"/>
      <c r="DVH25" s="88"/>
      <c r="DVI25" s="88"/>
      <c r="DVJ25" s="88"/>
      <c r="DVK25" s="88"/>
      <c r="DVL25" s="88"/>
      <c r="DVM25" s="88"/>
      <c r="DVN25" s="88"/>
      <c r="DVO25" s="88"/>
      <c r="DVP25" s="88"/>
      <c r="DVQ25" s="88"/>
      <c r="DVR25" s="88"/>
      <c r="DVS25" s="88"/>
      <c r="DVT25" s="88"/>
      <c r="DVU25" s="88"/>
      <c r="DVV25" s="88"/>
      <c r="DVW25" s="88"/>
      <c r="DVX25" s="88"/>
      <c r="DVY25" s="88"/>
      <c r="DVZ25" s="88"/>
      <c r="DWA25" s="88"/>
      <c r="DWB25" s="88"/>
      <c r="DWC25" s="88"/>
      <c r="DWD25" s="88"/>
      <c r="DWE25" s="88"/>
      <c r="DWF25" s="88"/>
      <c r="DWG25" s="88"/>
      <c r="DWH25" s="88"/>
      <c r="DWI25" s="88"/>
      <c r="DWJ25" s="88"/>
      <c r="DWK25" s="88"/>
      <c r="DWL25" s="88"/>
      <c r="DWM25" s="88"/>
      <c r="DWN25" s="88"/>
      <c r="DWO25" s="88"/>
      <c r="DWP25" s="88"/>
      <c r="DWQ25" s="88"/>
      <c r="DWR25" s="88"/>
      <c r="DWS25" s="88"/>
      <c r="DWT25" s="88"/>
      <c r="DWU25" s="88"/>
      <c r="DWV25" s="88"/>
      <c r="DWW25" s="88"/>
      <c r="DWX25" s="88"/>
      <c r="DWY25" s="88"/>
      <c r="DWZ25" s="88"/>
      <c r="DXA25" s="88"/>
      <c r="DXB25" s="88"/>
      <c r="DXC25" s="88"/>
      <c r="DXD25" s="88"/>
      <c r="DXE25" s="88"/>
      <c r="DXF25" s="88"/>
      <c r="DXG25" s="88"/>
      <c r="DXH25" s="88"/>
      <c r="DXI25" s="88"/>
      <c r="DXJ25" s="88"/>
      <c r="DXK25" s="88"/>
      <c r="DXL25" s="88"/>
      <c r="DXM25" s="88"/>
      <c r="DXN25" s="88"/>
      <c r="DXO25" s="88"/>
      <c r="DXP25" s="88"/>
      <c r="DXQ25" s="88"/>
      <c r="DXR25" s="88"/>
      <c r="DXS25" s="88"/>
      <c r="DXT25" s="88"/>
      <c r="DXU25" s="88"/>
      <c r="DXV25" s="88"/>
      <c r="DXW25" s="88"/>
      <c r="DXX25" s="88"/>
      <c r="DXY25" s="88"/>
      <c r="DXZ25" s="88"/>
      <c r="DYA25" s="88"/>
      <c r="DYB25" s="88"/>
      <c r="DYC25" s="88"/>
      <c r="DYD25" s="88"/>
      <c r="DYE25" s="88"/>
      <c r="DYF25" s="88"/>
      <c r="DYG25" s="88"/>
      <c r="DYH25" s="88"/>
      <c r="DYI25" s="88"/>
      <c r="DYJ25" s="88"/>
      <c r="DYK25" s="88"/>
      <c r="DYL25" s="88"/>
      <c r="DYM25" s="88"/>
      <c r="DYN25" s="88"/>
      <c r="DYO25" s="88"/>
      <c r="DYP25" s="88"/>
      <c r="DYQ25" s="88"/>
      <c r="DYR25" s="88"/>
      <c r="DYS25" s="88"/>
      <c r="DYT25" s="88"/>
      <c r="DYU25" s="88"/>
      <c r="DYV25" s="88"/>
      <c r="DYW25" s="88"/>
      <c r="DYX25" s="88"/>
      <c r="DYY25" s="88"/>
      <c r="DYZ25" s="88"/>
      <c r="DZA25" s="88"/>
      <c r="DZB25" s="88"/>
      <c r="DZC25" s="88"/>
      <c r="DZD25" s="88"/>
      <c r="DZE25" s="88"/>
      <c r="DZF25" s="88"/>
      <c r="DZG25" s="88"/>
      <c r="DZH25" s="88"/>
      <c r="DZI25" s="88"/>
      <c r="DZJ25" s="88"/>
      <c r="DZK25" s="88"/>
      <c r="DZL25" s="88"/>
      <c r="DZM25" s="88"/>
      <c r="DZN25" s="88"/>
      <c r="DZO25" s="88"/>
      <c r="DZP25" s="88"/>
      <c r="DZQ25" s="88"/>
      <c r="DZR25" s="88"/>
      <c r="DZS25" s="88"/>
      <c r="DZT25" s="88"/>
      <c r="DZU25" s="88"/>
      <c r="DZV25" s="88"/>
      <c r="DZW25" s="88"/>
      <c r="DZX25" s="88"/>
      <c r="DZY25" s="88"/>
      <c r="DZZ25" s="88"/>
      <c r="EAA25" s="88"/>
      <c r="EAB25" s="88"/>
      <c r="EAC25" s="88"/>
      <c r="EAD25" s="88"/>
      <c r="EAE25" s="88"/>
      <c r="EAF25" s="88"/>
      <c r="EAG25" s="88"/>
      <c r="EAH25" s="88"/>
      <c r="EAI25" s="88"/>
      <c r="EAJ25" s="88"/>
      <c r="EAK25" s="88"/>
      <c r="EAL25" s="88"/>
      <c r="EAM25" s="88"/>
      <c r="EAN25" s="88"/>
      <c r="EAO25" s="88"/>
      <c r="EAP25" s="88"/>
      <c r="EAQ25" s="88"/>
      <c r="EAR25" s="88"/>
      <c r="EAS25" s="88"/>
      <c r="EAT25" s="88"/>
      <c r="EAU25" s="88"/>
      <c r="EAV25" s="88"/>
      <c r="EAW25" s="88"/>
      <c r="EAX25" s="88"/>
      <c r="EAY25" s="88"/>
      <c r="EAZ25" s="88"/>
      <c r="EBA25" s="88"/>
      <c r="EBB25" s="88"/>
      <c r="EBC25" s="88"/>
      <c r="EBD25" s="88"/>
      <c r="EBE25" s="88"/>
      <c r="EBF25" s="88"/>
      <c r="EBG25" s="88"/>
      <c r="EBH25" s="88"/>
      <c r="EBI25" s="88"/>
      <c r="EBJ25" s="88"/>
      <c r="EBK25" s="88"/>
      <c r="EBL25" s="88"/>
      <c r="EBM25" s="88"/>
      <c r="EBN25" s="88"/>
      <c r="EBO25" s="88"/>
      <c r="EBP25" s="88"/>
      <c r="EBQ25" s="88"/>
      <c r="EBR25" s="88"/>
      <c r="EBS25" s="88"/>
      <c r="EBT25" s="88"/>
      <c r="EBU25" s="88"/>
      <c r="EBV25" s="88"/>
      <c r="EBW25" s="88"/>
      <c r="EBX25" s="88"/>
      <c r="EBY25" s="88"/>
      <c r="EBZ25" s="88"/>
      <c r="ECA25" s="88"/>
      <c r="ECB25" s="88"/>
      <c r="ECC25" s="88"/>
      <c r="ECD25" s="88"/>
      <c r="ECE25" s="88"/>
      <c r="ECF25" s="88"/>
      <c r="ECG25" s="88"/>
      <c r="ECH25" s="88"/>
      <c r="ECI25" s="88"/>
      <c r="ECJ25" s="88"/>
      <c r="ECK25" s="88"/>
      <c r="ECL25" s="88"/>
      <c r="ECM25" s="88"/>
      <c r="ECN25" s="88"/>
      <c r="ECO25" s="88"/>
      <c r="ECP25" s="88"/>
      <c r="ECQ25" s="88"/>
      <c r="ECR25" s="88"/>
      <c r="ECS25" s="88"/>
      <c r="ECT25" s="88"/>
      <c r="ECU25" s="88"/>
      <c r="ECV25" s="88"/>
      <c r="ECW25" s="88"/>
      <c r="ECX25" s="88"/>
      <c r="ECY25" s="88"/>
      <c r="ECZ25" s="88"/>
      <c r="EDA25" s="88"/>
      <c r="EDB25" s="88"/>
      <c r="EDC25" s="88"/>
      <c r="EDD25" s="88"/>
      <c r="EDE25" s="88"/>
      <c r="EDF25" s="88"/>
      <c r="EDG25" s="88"/>
      <c r="EDH25" s="88"/>
      <c r="EDI25" s="88"/>
      <c r="EDJ25" s="88"/>
      <c r="EDK25" s="88"/>
      <c r="EDL25" s="88"/>
      <c r="EDM25" s="88"/>
      <c r="EDN25" s="88"/>
      <c r="EDO25" s="88"/>
      <c r="EDP25" s="88"/>
      <c r="EDQ25" s="88"/>
      <c r="EDR25" s="88"/>
      <c r="EDS25" s="88"/>
      <c r="EDT25" s="88"/>
      <c r="EDU25" s="88"/>
      <c r="EDV25" s="88"/>
      <c r="EDW25" s="88"/>
      <c r="EDX25" s="88"/>
      <c r="EDY25" s="88"/>
      <c r="EDZ25" s="88"/>
      <c r="EEA25" s="88"/>
      <c r="EEB25" s="88"/>
      <c r="EEC25" s="88"/>
      <c r="EED25" s="88"/>
      <c r="EEE25" s="88"/>
      <c r="EEF25" s="88"/>
      <c r="EEG25" s="88"/>
      <c r="EEH25" s="88"/>
      <c r="EEI25" s="88"/>
      <c r="EEJ25" s="88"/>
      <c r="EEK25" s="88"/>
      <c r="EEL25" s="88"/>
      <c r="EEM25" s="88"/>
      <c r="EEN25" s="88"/>
      <c r="EEO25" s="88"/>
      <c r="EEP25" s="88"/>
      <c r="EEQ25" s="88"/>
      <c r="EER25" s="88"/>
      <c r="EES25" s="88"/>
      <c r="EET25" s="88"/>
      <c r="EEU25" s="88"/>
      <c r="EEV25" s="88"/>
      <c r="EEW25" s="88"/>
      <c r="EEX25" s="88"/>
      <c r="EEY25" s="88"/>
      <c r="EEZ25" s="88"/>
      <c r="EFA25" s="88"/>
      <c r="EFB25" s="88"/>
      <c r="EFC25" s="88"/>
      <c r="EFD25" s="88"/>
      <c r="EFE25" s="88"/>
      <c r="EFF25" s="88"/>
      <c r="EFG25" s="88"/>
      <c r="EFH25" s="88"/>
      <c r="EFI25" s="88"/>
      <c r="EFJ25" s="88"/>
      <c r="EFK25" s="88"/>
      <c r="EFL25" s="88"/>
      <c r="EFM25" s="88"/>
      <c r="EFN25" s="88"/>
      <c r="EFO25" s="88"/>
      <c r="EFP25" s="88"/>
      <c r="EFQ25" s="88"/>
      <c r="EFR25" s="88"/>
      <c r="EFS25" s="88"/>
      <c r="EFT25" s="88"/>
      <c r="EFU25" s="88"/>
      <c r="EFV25" s="88"/>
      <c r="EFW25" s="88"/>
      <c r="EFX25" s="88"/>
      <c r="EFY25" s="88"/>
      <c r="EFZ25" s="88"/>
      <c r="EGA25" s="88"/>
      <c r="EGB25" s="88"/>
      <c r="EGC25" s="88"/>
      <c r="EGD25" s="88"/>
      <c r="EGE25" s="88"/>
      <c r="EGF25" s="88"/>
      <c r="EGG25" s="88"/>
      <c r="EGH25" s="88"/>
      <c r="EGI25" s="88"/>
      <c r="EGJ25" s="88"/>
      <c r="EGK25" s="88"/>
      <c r="EGL25" s="88"/>
      <c r="EGM25" s="88"/>
      <c r="EGN25" s="88"/>
      <c r="EGO25" s="88"/>
      <c r="EGP25" s="88"/>
      <c r="EGQ25" s="88"/>
      <c r="EGR25" s="88"/>
      <c r="EGS25" s="88"/>
      <c r="EGT25" s="88"/>
      <c r="EGU25" s="88"/>
      <c r="EGV25" s="88"/>
      <c r="EGW25" s="88"/>
      <c r="EGX25" s="88"/>
      <c r="EGY25" s="88"/>
      <c r="EGZ25" s="88"/>
      <c r="EHA25" s="88"/>
      <c r="EHB25" s="88"/>
      <c r="EHC25" s="88"/>
      <c r="EHD25" s="88"/>
      <c r="EHE25" s="88"/>
      <c r="EHF25" s="88"/>
      <c r="EHG25" s="88"/>
      <c r="EHH25" s="88"/>
      <c r="EHI25" s="88"/>
      <c r="EHJ25" s="88"/>
      <c r="EHK25" s="88"/>
      <c r="EHL25" s="88"/>
      <c r="EHM25" s="88"/>
      <c r="EHN25" s="88"/>
      <c r="EHO25" s="88"/>
      <c r="EHP25" s="88"/>
      <c r="EHQ25" s="88"/>
      <c r="EHR25" s="88"/>
      <c r="EHS25" s="88"/>
      <c r="EHT25" s="88"/>
      <c r="EHU25" s="88"/>
      <c r="EHV25" s="88"/>
      <c r="EHW25" s="88"/>
      <c r="EHX25" s="88"/>
      <c r="EHY25" s="88"/>
      <c r="EHZ25" s="88"/>
      <c r="EIA25" s="88"/>
      <c r="EIB25" s="88"/>
      <c r="EIC25" s="88"/>
      <c r="EID25" s="88"/>
      <c r="EIE25" s="88"/>
      <c r="EIF25" s="88"/>
      <c r="EIG25" s="88"/>
      <c r="EIH25" s="88"/>
      <c r="EII25" s="88"/>
      <c r="EIJ25" s="88"/>
      <c r="EIK25" s="88"/>
      <c r="EIL25" s="88"/>
      <c r="EIM25" s="88"/>
      <c r="EIN25" s="88"/>
      <c r="EIO25" s="88"/>
      <c r="EIP25" s="88"/>
      <c r="EIQ25" s="88"/>
      <c r="EIR25" s="88"/>
      <c r="EIS25" s="88"/>
      <c r="EIT25" s="88"/>
      <c r="EIU25" s="88"/>
      <c r="EIV25" s="88"/>
      <c r="EIW25" s="88"/>
      <c r="EIX25" s="88"/>
      <c r="EIY25" s="88"/>
      <c r="EIZ25" s="88"/>
      <c r="EJA25" s="88"/>
      <c r="EJB25" s="88"/>
      <c r="EJC25" s="88"/>
      <c r="EJD25" s="88"/>
      <c r="EJE25" s="88"/>
      <c r="EJF25" s="88"/>
      <c r="EJG25" s="88"/>
      <c r="EJH25" s="88"/>
      <c r="EJI25" s="88"/>
      <c r="EJJ25" s="88"/>
      <c r="EJK25" s="88"/>
      <c r="EJL25" s="88"/>
      <c r="EJM25" s="88"/>
      <c r="EJN25" s="88"/>
      <c r="EJO25" s="88"/>
      <c r="EJP25" s="88"/>
      <c r="EJQ25" s="88"/>
      <c r="EJR25" s="88"/>
      <c r="EJS25" s="88"/>
      <c r="EJT25" s="88"/>
      <c r="EJU25" s="88"/>
      <c r="EJV25" s="88"/>
      <c r="EJW25" s="88"/>
      <c r="EJX25" s="88"/>
      <c r="EJY25" s="88"/>
      <c r="EJZ25" s="88"/>
      <c r="EKA25" s="88"/>
      <c r="EKB25" s="88"/>
      <c r="EKC25" s="88"/>
      <c r="EKD25" s="88"/>
      <c r="EKE25" s="88"/>
      <c r="EKF25" s="88"/>
      <c r="EKG25" s="88"/>
      <c r="EKH25" s="88"/>
      <c r="EKI25" s="88"/>
      <c r="EKJ25" s="88"/>
      <c r="EKK25" s="88"/>
      <c r="EKL25" s="88"/>
      <c r="EKM25" s="88"/>
      <c r="EKN25" s="88"/>
      <c r="EKO25" s="88"/>
      <c r="EKP25" s="88"/>
      <c r="EKQ25" s="88"/>
      <c r="EKR25" s="88"/>
      <c r="EKS25" s="88"/>
      <c r="EKT25" s="88"/>
      <c r="EKU25" s="88"/>
      <c r="EKV25" s="88"/>
      <c r="EKW25" s="88"/>
      <c r="EKX25" s="88"/>
      <c r="EKY25" s="88"/>
      <c r="EKZ25" s="88"/>
      <c r="ELA25" s="88"/>
      <c r="ELB25" s="88"/>
      <c r="ELC25" s="88"/>
      <c r="ELD25" s="88"/>
      <c r="ELE25" s="88"/>
      <c r="ELF25" s="88"/>
      <c r="ELG25" s="88"/>
      <c r="ELH25" s="88"/>
      <c r="ELI25" s="88"/>
      <c r="ELJ25" s="88"/>
      <c r="ELK25" s="88"/>
      <c r="ELL25" s="88"/>
      <c r="ELM25" s="88"/>
      <c r="ELN25" s="88"/>
      <c r="ELO25" s="88"/>
      <c r="ELP25" s="88"/>
      <c r="ELQ25" s="88"/>
      <c r="ELR25" s="88"/>
      <c r="ELS25" s="88"/>
      <c r="ELT25" s="88"/>
      <c r="ELU25" s="88"/>
      <c r="ELV25" s="88"/>
      <c r="ELW25" s="88"/>
      <c r="ELX25" s="88"/>
      <c r="ELY25" s="88"/>
      <c r="ELZ25" s="88"/>
      <c r="EMA25" s="88"/>
      <c r="EMB25" s="88"/>
      <c r="EMC25" s="88"/>
      <c r="EMD25" s="88"/>
      <c r="EME25" s="88"/>
      <c r="EMF25" s="88"/>
      <c r="EMG25" s="88"/>
      <c r="EMH25" s="88"/>
      <c r="EMI25" s="88"/>
      <c r="EMJ25" s="88"/>
      <c r="EMK25" s="88"/>
      <c r="EML25" s="88"/>
      <c r="EMM25" s="88"/>
      <c r="EMN25" s="88"/>
      <c r="EMO25" s="88"/>
      <c r="EMP25" s="88"/>
      <c r="EMQ25" s="88"/>
      <c r="EMR25" s="88"/>
      <c r="EMS25" s="88"/>
      <c r="EMT25" s="88"/>
      <c r="EMU25" s="88"/>
      <c r="EMV25" s="88"/>
      <c r="EMW25" s="88"/>
      <c r="EMX25" s="88"/>
      <c r="EMY25" s="88"/>
      <c r="EMZ25" s="88"/>
      <c r="ENA25" s="88"/>
      <c r="ENB25" s="88"/>
      <c r="ENC25" s="88"/>
      <c r="END25" s="88"/>
      <c r="ENE25" s="88"/>
      <c r="ENF25" s="88"/>
      <c r="ENG25" s="88"/>
      <c r="ENH25" s="88"/>
      <c r="ENI25" s="88"/>
      <c r="ENJ25" s="88"/>
      <c r="ENK25" s="88"/>
      <c r="ENL25" s="88"/>
      <c r="ENM25" s="88"/>
      <c r="ENN25" s="88"/>
      <c r="ENO25" s="88"/>
      <c r="ENP25" s="88"/>
      <c r="ENQ25" s="88"/>
      <c r="ENR25" s="88"/>
      <c r="ENS25" s="88"/>
      <c r="ENT25" s="88"/>
      <c r="ENU25" s="88"/>
      <c r="ENV25" s="88"/>
      <c r="ENW25" s="88"/>
      <c r="ENX25" s="88"/>
      <c r="ENY25" s="88"/>
      <c r="ENZ25" s="88"/>
      <c r="EOA25" s="88"/>
      <c r="EOB25" s="88"/>
      <c r="EOC25" s="88"/>
      <c r="EOD25" s="88"/>
      <c r="EOE25" s="88"/>
      <c r="EOF25" s="88"/>
      <c r="EOG25" s="88"/>
      <c r="EOH25" s="88"/>
      <c r="EOI25" s="88"/>
      <c r="EOJ25" s="88"/>
      <c r="EOK25" s="88"/>
      <c r="EOL25" s="88"/>
      <c r="EOM25" s="88"/>
      <c r="EON25" s="88"/>
      <c r="EOO25" s="88"/>
      <c r="EOP25" s="88"/>
      <c r="EOQ25" s="88"/>
      <c r="EOR25" s="88"/>
      <c r="EOS25" s="88"/>
      <c r="EOT25" s="88"/>
      <c r="EOU25" s="88"/>
      <c r="EOV25" s="88"/>
      <c r="EOW25" s="88"/>
      <c r="EOX25" s="88"/>
      <c r="EOY25" s="88"/>
      <c r="EOZ25" s="88"/>
      <c r="EPA25" s="88"/>
      <c r="EPB25" s="88"/>
      <c r="EPC25" s="88"/>
      <c r="EPD25" s="88"/>
      <c r="EPE25" s="88"/>
      <c r="EPF25" s="88"/>
      <c r="EPG25" s="88"/>
      <c r="EPH25" s="88"/>
      <c r="EPI25" s="88"/>
      <c r="EPJ25" s="88"/>
      <c r="EPK25" s="88"/>
      <c r="EPL25" s="88"/>
      <c r="EPM25" s="88"/>
      <c r="EPN25" s="88"/>
      <c r="EPO25" s="88"/>
      <c r="EPP25" s="88"/>
      <c r="EPQ25" s="88"/>
      <c r="EPR25" s="88"/>
      <c r="EPS25" s="88"/>
      <c r="EPT25" s="88"/>
      <c r="EPU25" s="88"/>
      <c r="EPV25" s="88"/>
      <c r="EPW25" s="88"/>
      <c r="EPX25" s="88"/>
      <c r="EPY25" s="88"/>
      <c r="EPZ25" s="88"/>
      <c r="EQA25" s="88"/>
      <c r="EQB25" s="88"/>
      <c r="EQC25" s="88"/>
      <c r="EQD25" s="88"/>
      <c r="EQE25" s="88"/>
      <c r="EQF25" s="88"/>
      <c r="EQG25" s="88"/>
      <c r="EQH25" s="88"/>
      <c r="EQI25" s="88"/>
      <c r="EQJ25" s="88"/>
      <c r="EQK25" s="88"/>
      <c r="EQL25" s="88"/>
      <c r="EQM25" s="88"/>
      <c r="EQN25" s="88"/>
      <c r="EQO25" s="88"/>
      <c r="EQP25" s="88"/>
      <c r="EQQ25" s="88"/>
      <c r="EQR25" s="88"/>
      <c r="EQS25" s="88"/>
      <c r="EQT25" s="88"/>
      <c r="EQU25" s="88"/>
      <c r="EQV25" s="88"/>
      <c r="EQW25" s="88"/>
      <c r="EQX25" s="88"/>
      <c r="EQY25" s="88"/>
      <c r="EQZ25" s="88"/>
      <c r="ERA25" s="88"/>
      <c r="ERB25" s="88"/>
      <c r="ERC25" s="88"/>
      <c r="ERD25" s="88"/>
      <c r="ERE25" s="88"/>
      <c r="ERF25" s="88"/>
      <c r="ERG25" s="88"/>
      <c r="ERH25" s="88"/>
      <c r="ERI25" s="88"/>
      <c r="ERJ25" s="88"/>
      <c r="ERK25" s="88"/>
      <c r="ERL25" s="88"/>
      <c r="ERM25" s="88"/>
      <c r="ERN25" s="88"/>
      <c r="ERO25" s="88"/>
      <c r="ERP25" s="88"/>
      <c r="ERQ25" s="88"/>
      <c r="ERR25" s="88"/>
      <c r="ERS25" s="88"/>
      <c r="ERT25" s="88"/>
      <c r="ERU25" s="88"/>
      <c r="ERV25" s="88"/>
      <c r="ERW25" s="88"/>
      <c r="ERX25" s="88"/>
      <c r="ERY25" s="88"/>
      <c r="ERZ25" s="88"/>
      <c r="ESA25" s="88"/>
      <c r="ESB25" s="88"/>
      <c r="ESC25" s="88"/>
      <c r="ESD25" s="88"/>
      <c r="ESE25" s="88"/>
      <c r="ESF25" s="88"/>
      <c r="ESG25" s="88"/>
      <c r="ESH25" s="88"/>
      <c r="ESI25" s="88"/>
      <c r="ESJ25" s="88"/>
      <c r="ESK25" s="88"/>
      <c r="ESL25" s="88"/>
      <c r="ESM25" s="88"/>
      <c r="ESN25" s="88"/>
      <c r="ESO25" s="88"/>
      <c r="ESP25" s="88"/>
      <c r="ESQ25" s="88"/>
      <c r="ESR25" s="88"/>
      <c r="ESS25" s="88"/>
      <c r="EST25" s="88"/>
      <c r="ESU25" s="88"/>
      <c r="ESV25" s="88"/>
      <c r="ESW25" s="88"/>
      <c r="ESX25" s="88"/>
      <c r="ESY25" s="88"/>
      <c r="ESZ25" s="88"/>
      <c r="ETA25" s="88"/>
      <c r="ETB25" s="88"/>
      <c r="ETC25" s="88"/>
      <c r="ETD25" s="88"/>
      <c r="ETE25" s="88"/>
      <c r="ETF25" s="88"/>
      <c r="ETG25" s="88"/>
      <c r="ETH25" s="88"/>
      <c r="ETI25" s="88"/>
      <c r="ETJ25" s="88"/>
      <c r="ETK25" s="88"/>
      <c r="ETL25" s="88"/>
      <c r="ETM25" s="88"/>
      <c r="ETN25" s="88"/>
      <c r="ETO25" s="88"/>
      <c r="ETP25" s="88"/>
      <c r="ETQ25" s="88"/>
      <c r="ETR25" s="88"/>
      <c r="ETS25" s="88"/>
      <c r="ETT25" s="88"/>
      <c r="ETU25" s="88"/>
      <c r="ETV25" s="88"/>
      <c r="ETW25" s="88"/>
      <c r="ETX25" s="88"/>
      <c r="ETY25" s="88"/>
      <c r="ETZ25" s="88"/>
      <c r="EUA25" s="88"/>
      <c r="EUB25" s="88"/>
      <c r="EUC25" s="88"/>
      <c r="EUD25" s="88"/>
      <c r="EUE25" s="88"/>
      <c r="EUF25" s="88"/>
      <c r="EUG25" s="88"/>
      <c r="EUH25" s="88"/>
      <c r="EUI25" s="88"/>
      <c r="EUJ25" s="88"/>
      <c r="EUK25" s="88"/>
      <c r="EUL25" s="88"/>
      <c r="EUM25" s="88"/>
      <c r="EUN25" s="88"/>
      <c r="EUO25" s="88"/>
      <c r="EUP25" s="88"/>
      <c r="EUQ25" s="88"/>
      <c r="EUR25" s="88"/>
      <c r="EUS25" s="88"/>
      <c r="EUT25" s="88"/>
      <c r="EUU25" s="88"/>
      <c r="EUV25" s="88"/>
      <c r="EUW25" s="88"/>
      <c r="EUX25" s="88"/>
      <c r="EUY25" s="88"/>
      <c r="EUZ25" s="88"/>
      <c r="EVA25" s="88"/>
      <c r="EVB25" s="88"/>
      <c r="EVC25" s="88"/>
      <c r="EVD25" s="88"/>
      <c r="EVE25" s="88"/>
      <c r="EVF25" s="88"/>
      <c r="EVG25" s="88"/>
      <c r="EVH25" s="88"/>
      <c r="EVI25" s="88"/>
      <c r="EVJ25" s="88"/>
      <c r="EVK25" s="88"/>
      <c r="EVL25" s="88"/>
      <c r="EVM25" s="88"/>
      <c r="EVN25" s="88"/>
      <c r="EVO25" s="88"/>
      <c r="EVP25" s="88"/>
      <c r="EVQ25" s="88"/>
      <c r="EVR25" s="88"/>
      <c r="EVS25" s="88"/>
      <c r="EVT25" s="88"/>
      <c r="EVU25" s="88"/>
      <c r="EVV25" s="88"/>
      <c r="EVW25" s="88"/>
      <c r="EVX25" s="88"/>
      <c r="EVY25" s="88"/>
      <c r="EVZ25" s="88"/>
      <c r="EWA25" s="88"/>
      <c r="EWB25" s="88"/>
      <c r="EWC25" s="88"/>
      <c r="EWD25" s="88"/>
      <c r="EWE25" s="88"/>
      <c r="EWF25" s="88"/>
      <c r="EWG25" s="88"/>
      <c r="EWH25" s="88"/>
      <c r="EWI25" s="88"/>
      <c r="EWJ25" s="88"/>
      <c r="EWK25" s="88"/>
      <c r="EWL25" s="88"/>
      <c r="EWM25" s="88"/>
      <c r="EWN25" s="88"/>
      <c r="EWO25" s="88"/>
      <c r="EWP25" s="88"/>
      <c r="EWQ25" s="88"/>
      <c r="EWR25" s="88"/>
      <c r="EWS25" s="88"/>
      <c r="EWT25" s="88"/>
      <c r="EWU25" s="88"/>
      <c r="EWV25" s="88"/>
      <c r="EWW25" s="88"/>
      <c r="EWX25" s="88"/>
      <c r="EWY25" s="88"/>
      <c r="EWZ25" s="88"/>
      <c r="EXA25" s="88"/>
      <c r="EXB25" s="88"/>
      <c r="EXC25" s="88"/>
      <c r="EXD25" s="88"/>
      <c r="EXE25" s="88"/>
      <c r="EXF25" s="88"/>
      <c r="EXG25" s="88"/>
      <c r="EXH25" s="88"/>
      <c r="EXI25" s="88"/>
      <c r="EXJ25" s="88"/>
      <c r="EXK25" s="88"/>
      <c r="EXL25" s="88"/>
      <c r="EXM25" s="88"/>
      <c r="EXN25" s="88"/>
      <c r="EXO25" s="88"/>
      <c r="EXP25" s="88"/>
      <c r="EXQ25" s="88"/>
      <c r="EXR25" s="88"/>
      <c r="EXS25" s="88"/>
      <c r="EXT25" s="88"/>
      <c r="EXU25" s="88"/>
      <c r="EXV25" s="88"/>
      <c r="EXW25" s="88"/>
      <c r="EXX25" s="88"/>
      <c r="EXY25" s="88"/>
      <c r="EXZ25" s="88"/>
      <c r="EYA25" s="88"/>
      <c r="EYB25" s="88"/>
      <c r="EYC25" s="88"/>
      <c r="EYD25" s="88"/>
      <c r="EYE25" s="88"/>
      <c r="EYF25" s="88"/>
      <c r="EYG25" s="88"/>
      <c r="EYH25" s="88"/>
      <c r="EYI25" s="88"/>
      <c r="EYJ25" s="88"/>
      <c r="EYK25" s="88"/>
      <c r="EYL25" s="88"/>
      <c r="EYM25" s="88"/>
      <c r="EYN25" s="88"/>
      <c r="EYO25" s="88"/>
      <c r="EYP25" s="88"/>
      <c r="EYQ25" s="88"/>
      <c r="EYR25" s="88"/>
      <c r="EYS25" s="88"/>
      <c r="EYT25" s="88"/>
      <c r="EYU25" s="88"/>
      <c r="EYV25" s="88"/>
      <c r="EYW25" s="88"/>
      <c r="EYX25" s="88"/>
      <c r="EYY25" s="88"/>
      <c r="EYZ25" s="88"/>
      <c r="EZA25" s="88"/>
      <c r="EZB25" s="88"/>
      <c r="EZC25" s="88"/>
      <c r="EZD25" s="88"/>
      <c r="EZE25" s="88"/>
      <c r="EZF25" s="88"/>
      <c r="EZG25" s="88"/>
      <c r="EZH25" s="88"/>
      <c r="EZI25" s="88"/>
      <c r="EZJ25" s="88"/>
      <c r="EZK25" s="88"/>
      <c r="EZL25" s="88"/>
      <c r="EZM25" s="88"/>
      <c r="EZN25" s="88"/>
      <c r="EZO25" s="88"/>
      <c r="EZP25" s="88"/>
      <c r="EZQ25" s="88"/>
      <c r="EZR25" s="88"/>
      <c r="EZS25" s="88"/>
      <c r="EZT25" s="88"/>
      <c r="EZU25" s="88"/>
      <c r="EZV25" s="88"/>
      <c r="EZW25" s="88"/>
      <c r="EZX25" s="88"/>
      <c r="EZY25" s="88"/>
      <c r="EZZ25" s="88"/>
      <c r="FAA25" s="88"/>
      <c r="FAB25" s="88"/>
      <c r="FAC25" s="88"/>
      <c r="FAD25" s="88"/>
      <c r="FAE25" s="88"/>
      <c r="FAF25" s="88"/>
      <c r="FAG25" s="88"/>
      <c r="FAH25" s="88"/>
      <c r="FAI25" s="88"/>
      <c r="FAJ25" s="88"/>
      <c r="FAK25" s="88"/>
      <c r="FAL25" s="88"/>
      <c r="FAM25" s="88"/>
      <c r="FAN25" s="88"/>
      <c r="FAO25" s="88"/>
      <c r="FAP25" s="88"/>
      <c r="FAQ25" s="88"/>
      <c r="FAR25" s="88"/>
      <c r="FAS25" s="88"/>
      <c r="FAT25" s="88"/>
      <c r="FAU25" s="88"/>
      <c r="FAV25" s="88"/>
      <c r="FAW25" s="88"/>
      <c r="FAX25" s="88"/>
      <c r="FAY25" s="88"/>
      <c r="FAZ25" s="88"/>
      <c r="FBA25" s="88"/>
      <c r="FBB25" s="88"/>
      <c r="FBC25" s="88"/>
      <c r="FBD25" s="88"/>
      <c r="FBE25" s="88"/>
      <c r="FBF25" s="88"/>
      <c r="FBG25" s="88"/>
      <c r="FBH25" s="88"/>
      <c r="FBI25" s="88"/>
      <c r="FBJ25" s="88"/>
      <c r="FBK25" s="88"/>
      <c r="FBL25" s="88"/>
      <c r="FBM25" s="88"/>
      <c r="FBN25" s="88"/>
      <c r="FBO25" s="88"/>
      <c r="FBP25" s="88"/>
      <c r="FBQ25" s="88"/>
      <c r="FBR25" s="88"/>
      <c r="FBS25" s="88"/>
      <c r="FBT25" s="88"/>
      <c r="FBU25" s="88"/>
      <c r="FBV25" s="88"/>
      <c r="FBW25" s="88"/>
      <c r="FBX25" s="88"/>
      <c r="FBY25" s="88"/>
      <c r="FBZ25" s="88"/>
      <c r="FCA25" s="88"/>
      <c r="FCB25" s="88"/>
      <c r="FCC25" s="88"/>
      <c r="FCD25" s="88"/>
      <c r="FCE25" s="88"/>
      <c r="FCF25" s="88"/>
      <c r="FCG25" s="88"/>
      <c r="FCH25" s="88"/>
      <c r="FCI25" s="88"/>
      <c r="FCJ25" s="88"/>
      <c r="FCK25" s="88"/>
      <c r="FCL25" s="88"/>
      <c r="FCM25" s="88"/>
      <c r="FCN25" s="88"/>
      <c r="FCO25" s="88"/>
      <c r="FCP25" s="88"/>
      <c r="FCQ25" s="88"/>
      <c r="FCR25" s="88"/>
      <c r="FCS25" s="88"/>
      <c r="FCT25" s="88"/>
      <c r="FCU25" s="88"/>
      <c r="FCV25" s="88"/>
      <c r="FCW25" s="88"/>
      <c r="FCX25" s="88"/>
      <c r="FCY25" s="88"/>
      <c r="FCZ25" s="88"/>
      <c r="FDA25" s="88"/>
      <c r="FDB25" s="88"/>
      <c r="FDC25" s="88"/>
      <c r="FDD25" s="88"/>
      <c r="FDE25" s="88"/>
      <c r="FDF25" s="88"/>
      <c r="FDG25" s="88"/>
      <c r="FDH25" s="88"/>
      <c r="FDI25" s="88"/>
      <c r="FDJ25" s="88"/>
      <c r="FDK25" s="88"/>
      <c r="FDL25" s="88"/>
      <c r="FDM25" s="88"/>
      <c r="FDN25" s="88"/>
      <c r="FDO25" s="88"/>
      <c r="FDP25" s="88"/>
      <c r="FDQ25" s="88"/>
      <c r="FDR25" s="88"/>
      <c r="FDS25" s="88"/>
      <c r="FDT25" s="88"/>
      <c r="FDU25" s="88"/>
      <c r="FDV25" s="88"/>
      <c r="FDW25" s="88"/>
      <c r="FDX25" s="88"/>
      <c r="FDY25" s="88"/>
      <c r="FDZ25" s="88"/>
      <c r="FEA25" s="88"/>
      <c r="FEB25" s="88"/>
      <c r="FEC25" s="88"/>
      <c r="FED25" s="88"/>
      <c r="FEE25" s="88"/>
      <c r="FEF25" s="88"/>
      <c r="FEG25" s="88"/>
      <c r="FEH25" s="88"/>
      <c r="FEI25" s="88"/>
      <c r="FEJ25" s="88"/>
      <c r="FEK25" s="88"/>
      <c r="FEL25" s="88"/>
      <c r="FEM25" s="88"/>
      <c r="FEN25" s="88"/>
      <c r="FEO25" s="88"/>
      <c r="FEP25" s="88"/>
      <c r="FEQ25" s="88"/>
      <c r="FER25" s="88"/>
      <c r="FES25" s="88"/>
      <c r="FET25" s="88"/>
      <c r="FEU25" s="88"/>
      <c r="FEV25" s="88"/>
      <c r="FEW25" s="88"/>
      <c r="FEX25" s="88"/>
      <c r="FEY25" s="88"/>
      <c r="FEZ25" s="88"/>
      <c r="FFA25" s="88"/>
      <c r="FFB25" s="88"/>
      <c r="FFC25" s="88"/>
      <c r="FFD25" s="88"/>
      <c r="FFE25" s="88"/>
      <c r="FFF25" s="88"/>
      <c r="FFG25" s="88"/>
      <c r="FFH25" s="88"/>
      <c r="FFI25" s="88"/>
      <c r="FFJ25" s="88"/>
      <c r="FFK25" s="88"/>
      <c r="FFL25" s="88"/>
      <c r="FFM25" s="88"/>
      <c r="FFN25" s="88"/>
      <c r="FFO25" s="88"/>
      <c r="FFP25" s="88"/>
      <c r="FFQ25" s="88"/>
      <c r="FFR25" s="88"/>
      <c r="FFS25" s="88"/>
      <c r="FFT25" s="88"/>
      <c r="FFU25" s="88"/>
      <c r="FFV25" s="88"/>
      <c r="FFW25" s="88"/>
      <c r="FFX25" s="88"/>
      <c r="FFY25" s="88"/>
      <c r="FFZ25" s="88"/>
      <c r="FGA25" s="88"/>
      <c r="FGB25" s="88"/>
      <c r="FGC25" s="88"/>
      <c r="FGD25" s="88"/>
      <c r="FGE25" s="88"/>
      <c r="FGF25" s="88"/>
      <c r="FGG25" s="88"/>
      <c r="FGH25" s="88"/>
      <c r="FGI25" s="88"/>
      <c r="FGJ25" s="88"/>
      <c r="FGK25" s="88"/>
      <c r="FGL25" s="88"/>
      <c r="FGM25" s="88"/>
      <c r="FGN25" s="88"/>
      <c r="FGO25" s="88"/>
      <c r="FGP25" s="88"/>
      <c r="FGQ25" s="88"/>
      <c r="FGR25" s="88"/>
      <c r="FGS25" s="88"/>
      <c r="FGT25" s="88"/>
      <c r="FGU25" s="88"/>
      <c r="FGV25" s="88"/>
      <c r="FGW25" s="88"/>
      <c r="FGX25" s="88"/>
      <c r="FGY25" s="88"/>
      <c r="FGZ25" s="88"/>
      <c r="FHA25" s="88"/>
      <c r="FHB25" s="88"/>
      <c r="FHC25" s="88"/>
      <c r="FHD25" s="88"/>
      <c r="FHE25" s="88"/>
      <c r="FHF25" s="88"/>
      <c r="FHG25" s="88"/>
      <c r="FHH25" s="88"/>
      <c r="FHI25" s="88"/>
      <c r="FHJ25" s="88"/>
      <c r="FHK25" s="88"/>
      <c r="FHL25" s="88"/>
      <c r="FHM25" s="88"/>
      <c r="FHN25" s="88"/>
      <c r="FHO25" s="88"/>
      <c r="FHP25" s="88"/>
      <c r="FHQ25" s="88"/>
      <c r="FHR25" s="88"/>
      <c r="FHS25" s="88"/>
      <c r="FHT25" s="88"/>
      <c r="FHU25" s="88"/>
      <c r="FHV25" s="88"/>
      <c r="FHW25" s="88"/>
      <c r="FHX25" s="88"/>
      <c r="FHY25" s="88"/>
      <c r="FHZ25" s="88"/>
      <c r="FIA25" s="88"/>
      <c r="FIB25" s="88"/>
      <c r="FIC25" s="88"/>
      <c r="FID25" s="88"/>
      <c r="FIE25" s="88"/>
      <c r="FIF25" s="88"/>
      <c r="FIG25" s="88"/>
      <c r="FIH25" s="88"/>
      <c r="FII25" s="88"/>
      <c r="FIJ25" s="88"/>
      <c r="FIK25" s="88"/>
      <c r="FIL25" s="88"/>
      <c r="FIM25" s="88"/>
      <c r="FIN25" s="88"/>
      <c r="FIO25" s="88"/>
      <c r="FIP25" s="88"/>
      <c r="FIQ25" s="88"/>
      <c r="FIR25" s="88"/>
      <c r="FIS25" s="88"/>
      <c r="FIT25" s="88"/>
      <c r="FIU25" s="88"/>
      <c r="FIV25" s="88"/>
      <c r="FIW25" s="88"/>
      <c r="FIX25" s="88"/>
      <c r="FIY25" s="88"/>
      <c r="FIZ25" s="88"/>
      <c r="FJA25" s="88"/>
      <c r="FJB25" s="88"/>
      <c r="FJC25" s="88"/>
      <c r="FJD25" s="88"/>
      <c r="FJE25" s="88"/>
      <c r="FJF25" s="88"/>
      <c r="FJG25" s="88"/>
      <c r="FJH25" s="88"/>
      <c r="FJI25" s="88"/>
      <c r="FJJ25" s="88"/>
      <c r="FJK25" s="88"/>
      <c r="FJL25" s="88"/>
      <c r="FJM25" s="88"/>
      <c r="FJN25" s="88"/>
      <c r="FJO25" s="88"/>
      <c r="FJP25" s="88"/>
      <c r="FJQ25" s="88"/>
      <c r="FJR25" s="88"/>
      <c r="FJS25" s="88"/>
      <c r="FJT25" s="88"/>
      <c r="FJU25" s="88"/>
      <c r="FJV25" s="88"/>
      <c r="FJW25" s="88"/>
      <c r="FJX25" s="88"/>
      <c r="FJY25" s="88"/>
      <c r="FJZ25" s="88"/>
      <c r="FKA25" s="88"/>
      <c r="FKB25" s="88"/>
      <c r="FKC25" s="88"/>
      <c r="FKD25" s="88"/>
      <c r="FKE25" s="88"/>
      <c r="FKF25" s="88"/>
      <c r="FKG25" s="88"/>
      <c r="FKH25" s="88"/>
      <c r="FKI25" s="88"/>
      <c r="FKJ25" s="88"/>
      <c r="FKK25" s="88"/>
      <c r="FKL25" s="88"/>
      <c r="FKM25" s="88"/>
      <c r="FKN25" s="88"/>
      <c r="FKO25" s="88"/>
      <c r="FKP25" s="88"/>
      <c r="FKQ25" s="88"/>
      <c r="FKR25" s="88"/>
      <c r="FKS25" s="88"/>
      <c r="FKT25" s="88"/>
      <c r="FKU25" s="88"/>
      <c r="FKV25" s="88"/>
      <c r="FKW25" s="88"/>
      <c r="FKX25" s="88"/>
      <c r="FKY25" s="88"/>
      <c r="FKZ25" s="88"/>
      <c r="FLA25" s="88"/>
      <c r="FLB25" s="88"/>
      <c r="FLC25" s="88"/>
      <c r="FLD25" s="88"/>
      <c r="FLE25" s="88"/>
      <c r="FLF25" s="88"/>
      <c r="FLG25" s="88"/>
      <c r="FLH25" s="88"/>
      <c r="FLI25" s="88"/>
      <c r="FLJ25" s="88"/>
      <c r="FLK25" s="88"/>
      <c r="FLL25" s="88"/>
      <c r="FLM25" s="88"/>
      <c r="FLN25" s="88"/>
      <c r="FLO25" s="88"/>
      <c r="FLP25" s="88"/>
      <c r="FLQ25" s="88"/>
      <c r="FLR25" s="88"/>
      <c r="FLS25" s="88"/>
      <c r="FLT25" s="88"/>
      <c r="FLU25" s="88"/>
      <c r="FLV25" s="88"/>
      <c r="FLW25" s="88"/>
      <c r="FLX25" s="88"/>
      <c r="FLY25" s="88"/>
      <c r="FLZ25" s="88"/>
      <c r="FMA25" s="88"/>
      <c r="FMB25" s="88"/>
      <c r="FMC25" s="88"/>
      <c r="FMD25" s="88"/>
      <c r="FME25" s="88"/>
      <c r="FMF25" s="88"/>
      <c r="FMG25" s="88"/>
      <c r="FMH25" s="88"/>
      <c r="FMI25" s="88"/>
      <c r="FMJ25" s="88"/>
      <c r="FMK25" s="88"/>
      <c r="FML25" s="88"/>
      <c r="FMM25" s="88"/>
      <c r="FMN25" s="88"/>
      <c r="FMO25" s="88"/>
      <c r="FMP25" s="88"/>
      <c r="FMQ25" s="88"/>
      <c r="FMR25" s="88"/>
      <c r="FMS25" s="88"/>
      <c r="FMT25" s="88"/>
      <c r="FMU25" s="88"/>
      <c r="FMV25" s="88"/>
      <c r="FMW25" s="88"/>
      <c r="FMX25" s="88"/>
      <c r="FMY25" s="88"/>
      <c r="FMZ25" s="88"/>
      <c r="FNA25" s="88"/>
      <c r="FNB25" s="88"/>
      <c r="FNC25" s="88"/>
      <c r="FND25" s="88"/>
      <c r="FNE25" s="88"/>
      <c r="FNF25" s="88"/>
      <c r="FNG25" s="88"/>
      <c r="FNH25" s="88"/>
      <c r="FNI25" s="88"/>
      <c r="FNJ25" s="88"/>
      <c r="FNK25" s="88"/>
      <c r="FNL25" s="88"/>
      <c r="FNM25" s="88"/>
      <c r="FNN25" s="88"/>
      <c r="FNO25" s="88"/>
      <c r="FNP25" s="88"/>
      <c r="FNQ25" s="88"/>
      <c r="FNR25" s="88"/>
      <c r="FNS25" s="88"/>
      <c r="FNT25" s="88"/>
      <c r="FNU25" s="88"/>
      <c r="FNV25" s="88"/>
      <c r="FNW25" s="88"/>
      <c r="FNX25" s="88"/>
      <c r="FNY25" s="88"/>
      <c r="FNZ25" s="88"/>
      <c r="FOA25" s="88"/>
      <c r="FOB25" s="88"/>
      <c r="FOC25" s="88"/>
      <c r="FOD25" s="88"/>
      <c r="FOE25" s="88"/>
      <c r="FOF25" s="88"/>
      <c r="FOG25" s="88"/>
      <c r="FOH25" s="88"/>
      <c r="FOI25" s="88"/>
      <c r="FOJ25" s="88"/>
      <c r="FOK25" s="88"/>
      <c r="FOL25" s="88"/>
      <c r="FOM25" s="88"/>
      <c r="FON25" s="88"/>
      <c r="FOO25" s="88"/>
      <c r="FOP25" s="88"/>
      <c r="FOQ25" s="88"/>
      <c r="FOR25" s="88"/>
      <c r="FOS25" s="88"/>
      <c r="FOT25" s="88"/>
      <c r="FOU25" s="88"/>
      <c r="FOV25" s="88"/>
      <c r="FOW25" s="88"/>
      <c r="FOX25" s="88"/>
      <c r="FOY25" s="88"/>
      <c r="FOZ25" s="88"/>
      <c r="FPA25" s="88"/>
      <c r="FPB25" s="88"/>
      <c r="FPC25" s="88"/>
      <c r="FPD25" s="88"/>
      <c r="FPE25" s="88"/>
      <c r="FPF25" s="88"/>
      <c r="FPG25" s="88"/>
      <c r="FPH25" s="88"/>
      <c r="FPI25" s="88"/>
      <c r="FPJ25" s="88"/>
      <c r="FPK25" s="88"/>
      <c r="FPL25" s="88"/>
      <c r="FPM25" s="88"/>
      <c r="FPN25" s="88"/>
      <c r="FPO25" s="88"/>
      <c r="FPP25" s="88"/>
      <c r="FPQ25" s="88"/>
      <c r="FPR25" s="88"/>
      <c r="FPS25" s="88"/>
      <c r="FPT25" s="88"/>
      <c r="FPU25" s="88"/>
      <c r="FPV25" s="88"/>
      <c r="FPW25" s="88"/>
      <c r="FPX25" s="88"/>
      <c r="FPY25" s="88"/>
      <c r="FPZ25" s="88"/>
      <c r="FQA25" s="88"/>
      <c r="FQB25" s="88"/>
      <c r="FQC25" s="88"/>
      <c r="FQD25" s="88"/>
      <c r="FQE25" s="88"/>
      <c r="FQF25" s="88"/>
      <c r="FQG25" s="88"/>
      <c r="FQH25" s="88"/>
      <c r="FQI25" s="88"/>
      <c r="FQJ25" s="88"/>
      <c r="FQK25" s="88"/>
      <c r="FQL25" s="88"/>
      <c r="FQM25" s="88"/>
      <c r="FQN25" s="88"/>
      <c r="FQO25" s="88"/>
      <c r="FQP25" s="88"/>
      <c r="FQQ25" s="88"/>
      <c r="FQR25" s="88"/>
      <c r="FQS25" s="88"/>
      <c r="FQT25" s="88"/>
      <c r="FQU25" s="88"/>
      <c r="FQV25" s="88"/>
      <c r="FQW25" s="88"/>
      <c r="FQX25" s="88"/>
      <c r="FQY25" s="88"/>
      <c r="FQZ25" s="88"/>
      <c r="FRA25" s="88"/>
      <c r="FRB25" s="88"/>
      <c r="FRC25" s="88"/>
      <c r="FRD25" s="88"/>
      <c r="FRE25" s="88"/>
      <c r="FRF25" s="88"/>
      <c r="FRG25" s="88"/>
      <c r="FRH25" s="88"/>
      <c r="FRI25" s="88"/>
      <c r="FRJ25" s="88"/>
      <c r="FRK25" s="88"/>
      <c r="FRL25" s="88"/>
      <c r="FRM25" s="88"/>
      <c r="FRN25" s="88"/>
      <c r="FRO25" s="88"/>
      <c r="FRP25" s="88"/>
      <c r="FRQ25" s="88"/>
      <c r="FRR25" s="88"/>
      <c r="FRS25" s="88"/>
      <c r="FRT25" s="88"/>
      <c r="FRU25" s="88"/>
      <c r="FRV25" s="88"/>
      <c r="FRW25" s="88"/>
      <c r="FRX25" s="88"/>
      <c r="FRY25" s="88"/>
      <c r="FRZ25" s="88"/>
      <c r="FSA25" s="88"/>
      <c r="FSB25" s="88"/>
      <c r="FSC25" s="88"/>
      <c r="FSD25" s="88"/>
      <c r="FSE25" s="88"/>
      <c r="FSF25" s="88"/>
      <c r="FSG25" s="88"/>
      <c r="FSH25" s="88"/>
      <c r="FSI25" s="88"/>
      <c r="FSJ25" s="88"/>
      <c r="FSK25" s="88"/>
      <c r="FSL25" s="88"/>
      <c r="FSM25" s="88"/>
      <c r="FSN25" s="88"/>
      <c r="FSO25" s="88"/>
      <c r="FSP25" s="88"/>
      <c r="FSQ25" s="88"/>
      <c r="FSR25" s="88"/>
      <c r="FSS25" s="88"/>
      <c r="FST25" s="88"/>
      <c r="FSU25" s="88"/>
      <c r="FSV25" s="88"/>
      <c r="FSW25" s="88"/>
      <c r="FSX25" s="88"/>
      <c r="FSY25" s="88"/>
      <c r="FSZ25" s="88"/>
      <c r="FTA25" s="88"/>
      <c r="FTB25" s="88"/>
      <c r="FTC25" s="88"/>
      <c r="FTD25" s="88"/>
      <c r="FTE25" s="88"/>
      <c r="FTF25" s="88"/>
      <c r="FTG25" s="88"/>
      <c r="FTH25" s="88"/>
      <c r="FTI25" s="88"/>
      <c r="FTJ25" s="88"/>
      <c r="FTK25" s="88"/>
      <c r="FTL25" s="88"/>
      <c r="FTM25" s="88"/>
      <c r="FTN25" s="88"/>
      <c r="FTO25" s="88"/>
      <c r="FTP25" s="88"/>
      <c r="FTQ25" s="88"/>
      <c r="FTR25" s="88"/>
      <c r="FTS25" s="88"/>
      <c r="FTT25" s="88"/>
      <c r="FTU25" s="88"/>
      <c r="FTV25" s="88"/>
      <c r="FTW25" s="88"/>
      <c r="FTX25" s="88"/>
      <c r="FTY25" s="88"/>
      <c r="FTZ25" s="88"/>
      <c r="FUA25" s="88"/>
      <c r="FUB25" s="88"/>
      <c r="FUC25" s="88"/>
      <c r="FUD25" s="88"/>
      <c r="FUE25" s="88"/>
      <c r="FUF25" s="88"/>
      <c r="FUG25" s="88"/>
      <c r="FUH25" s="88"/>
      <c r="FUI25" s="88"/>
      <c r="FUJ25" s="88"/>
      <c r="FUK25" s="88"/>
      <c r="FUL25" s="88"/>
      <c r="FUM25" s="88"/>
      <c r="FUN25" s="88"/>
      <c r="FUO25" s="88"/>
      <c r="FUP25" s="88"/>
      <c r="FUQ25" s="88"/>
      <c r="FUR25" s="88"/>
      <c r="FUS25" s="88"/>
      <c r="FUT25" s="88"/>
      <c r="FUU25" s="88"/>
      <c r="FUV25" s="88"/>
      <c r="FUW25" s="88"/>
      <c r="FUX25" s="88"/>
      <c r="FUY25" s="88"/>
      <c r="FUZ25" s="88"/>
      <c r="FVA25" s="88"/>
      <c r="FVB25" s="88"/>
      <c r="FVC25" s="88"/>
      <c r="FVD25" s="88"/>
      <c r="FVE25" s="88"/>
      <c r="FVF25" s="88"/>
      <c r="FVG25" s="88"/>
      <c r="FVH25" s="88"/>
      <c r="FVI25" s="88"/>
      <c r="FVJ25" s="88"/>
      <c r="FVK25" s="88"/>
      <c r="FVL25" s="88"/>
      <c r="FVM25" s="88"/>
      <c r="FVN25" s="88"/>
      <c r="FVO25" s="88"/>
      <c r="FVP25" s="88"/>
      <c r="FVQ25" s="88"/>
      <c r="FVR25" s="88"/>
      <c r="FVS25" s="88"/>
      <c r="FVT25" s="88"/>
      <c r="FVU25" s="88"/>
      <c r="FVV25" s="88"/>
      <c r="FVW25" s="88"/>
      <c r="FVX25" s="88"/>
      <c r="FVY25" s="88"/>
      <c r="FVZ25" s="88"/>
      <c r="FWA25" s="88"/>
      <c r="FWB25" s="88"/>
      <c r="FWC25" s="88"/>
      <c r="FWD25" s="88"/>
      <c r="FWE25" s="88"/>
      <c r="FWF25" s="88"/>
      <c r="FWG25" s="88"/>
      <c r="FWH25" s="88"/>
      <c r="FWI25" s="88"/>
      <c r="FWJ25" s="88"/>
      <c r="FWK25" s="88"/>
      <c r="FWL25" s="88"/>
      <c r="FWM25" s="88"/>
      <c r="FWN25" s="88"/>
      <c r="FWO25" s="88"/>
      <c r="FWP25" s="88"/>
      <c r="FWQ25" s="88"/>
      <c r="FWR25" s="88"/>
      <c r="FWS25" s="88"/>
      <c r="FWT25" s="88"/>
      <c r="FWU25" s="88"/>
      <c r="FWV25" s="88"/>
      <c r="FWW25" s="88"/>
      <c r="FWX25" s="88"/>
      <c r="FWY25" s="88"/>
      <c r="FWZ25" s="88"/>
      <c r="FXA25" s="88"/>
      <c r="FXB25" s="88"/>
      <c r="FXC25" s="88"/>
      <c r="FXD25" s="88"/>
      <c r="FXE25" s="88"/>
      <c r="FXF25" s="88"/>
      <c r="FXG25" s="88"/>
      <c r="FXH25" s="88"/>
      <c r="FXI25" s="88"/>
      <c r="FXJ25" s="88"/>
      <c r="FXK25" s="88"/>
      <c r="FXL25" s="88"/>
      <c r="FXM25" s="88"/>
      <c r="FXN25" s="88"/>
      <c r="FXO25" s="88"/>
      <c r="FXP25" s="88"/>
      <c r="FXQ25" s="88"/>
      <c r="FXR25" s="88"/>
      <c r="FXS25" s="88"/>
      <c r="FXT25" s="88"/>
      <c r="FXU25" s="88"/>
      <c r="FXV25" s="88"/>
      <c r="FXW25" s="88"/>
      <c r="FXX25" s="88"/>
      <c r="FXY25" s="88"/>
      <c r="FXZ25" s="88"/>
      <c r="FYA25" s="88"/>
      <c r="FYB25" s="88"/>
      <c r="FYC25" s="88"/>
      <c r="FYD25" s="88"/>
      <c r="FYE25" s="88"/>
      <c r="FYF25" s="88"/>
      <c r="FYG25" s="88"/>
      <c r="FYH25" s="88"/>
      <c r="FYI25" s="88"/>
      <c r="FYJ25" s="88"/>
      <c r="FYK25" s="88"/>
      <c r="FYL25" s="88"/>
      <c r="FYM25" s="88"/>
      <c r="FYN25" s="88"/>
      <c r="FYO25" s="88"/>
      <c r="FYP25" s="88"/>
      <c r="FYQ25" s="88"/>
      <c r="FYR25" s="88"/>
      <c r="FYS25" s="88"/>
      <c r="FYT25" s="88"/>
      <c r="FYU25" s="88"/>
      <c r="FYV25" s="88"/>
      <c r="FYW25" s="88"/>
      <c r="FYX25" s="88"/>
      <c r="FYY25" s="88"/>
      <c r="FYZ25" s="88"/>
      <c r="FZA25" s="88"/>
      <c r="FZB25" s="88"/>
      <c r="FZC25" s="88"/>
      <c r="FZD25" s="88"/>
      <c r="FZE25" s="88"/>
      <c r="FZF25" s="88"/>
      <c r="FZG25" s="88"/>
      <c r="FZH25" s="88"/>
      <c r="FZI25" s="88"/>
      <c r="FZJ25" s="88"/>
      <c r="FZK25" s="88"/>
      <c r="FZL25" s="88"/>
      <c r="FZM25" s="88"/>
      <c r="FZN25" s="88"/>
      <c r="FZO25" s="88"/>
      <c r="FZP25" s="88"/>
      <c r="FZQ25" s="88"/>
      <c r="FZR25" s="88"/>
      <c r="FZS25" s="88"/>
      <c r="FZT25" s="88"/>
      <c r="FZU25" s="88"/>
      <c r="FZV25" s="88"/>
      <c r="FZW25" s="88"/>
      <c r="FZX25" s="88"/>
      <c r="FZY25" s="88"/>
      <c r="FZZ25" s="88"/>
      <c r="GAA25" s="88"/>
      <c r="GAB25" s="88"/>
      <c r="GAC25" s="88"/>
      <c r="GAD25" s="88"/>
      <c r="GAE25" s="88"/>
      <c r="GAF25" s="88"/>
      <c r="GAG25" s="88"/>
      <c r="GAH25" s="88"/>
      <c r="GAI25" s="88"/>
      <c r="GAJ25" s="88"/>
      <c r="GAK25" s="88"/>
      <c r="GAL25" s="88"/>
      <c r="GAM25" s="88"/>
      <c r="GAN25" s="88"/>
      <c r="GAO25" s="88"/>
      <c r="GAP25" s="88"/>
      <c r="GAQ25" s="88"/>
      <c r="GAR25" s="88"/>
      <c r="GAS25" s="88"/>
      <c r="GAT25" s="88"/>
      <c r="GAU25" s="88"/>
      <c r="GAV25" s="88"/>
      <c r="GAW25" s="88"/>
      <c r="GAX25" s="88"/>
      <c r="GAY25" s="88"/>
      <c r="GAZ25" s="88"/>
      <c r="GBA25" s="88"/>
      <c r="GBB25" s="88"/>
      <c r="GBC25" s="88"/>
      <c r="GBD25" s="88"/>
      <c r="GBE25" s="88"/>
      <c r="GBF25" s="88"/>
      <c r="GBG25" s="88"/>
      <c r="GBH25" s="88"/>
      <c r="GBI25" s="88"/>
      <c r="GBJ25" s="88"/>
      <c r="GBK25" s="88"/>
      <c r="GBL25" s="88"/>
      <c r="GBM25" s="88"/>
      <c r="GBN25" s="88"/>
      <c r="GBO25" s="88"/>
      <c r="GBP25" s="88"/>
      <c r="GBQ25" s="88"/>
      <c r="GBR25" s="88"/>
      <c r="GBS25" s="88"/>
      <c r="GBT25" s="88"/>
      <c r="GBU25" s="88"/>
      <c r="GBV25" s="88"/>
      <c r="GBW25" s="88"/>
      <c r="GBX25" s="88"/>
      <c r="GBY25" s="88"/>
      <c r="GBZ25" s="88"/>
      <c r="GCA25" s="88"/>
      <c r="GCB25" s="88"/>
      <c r="GCC25" s="88"/>
      <c r="GCD25" s="88"/>
      <c r="GCE25" s="88"/>
      <c r="GCF25" s="88"/>
      <c r="GCG25" s="88"/>
      <c r="GCH25" s="88"/>
      <c r="GCI25" s="88"/>
      <c r="GCJ25" s="88"/>
      <c r="GCK25" s="88"/>
      <c r="GCL25" s="88"/>
      <c r="GCM25" s="88"/>
      <c r="GCN25" s="88"/>
      <c r="GCO25" s="88"/>
      <c r="GCP25" s="88"/>
      <c r="GCQ25" s="88"/>
      <c r="GCR25" s="88"/>
      <c r="GCS25" s="88"/>
      <c r="GCT25" s="88"/>
      <c r="GCU25" s="88"/>
      <c r="GCV25" s="88"/>
      <c r="GCW25" s="88"/>
      <c r="GCX25" s="88"/>
      <c r="GCY25" s="88"/>
      <c r="GCZ25" s="88"/>
      <c r="GDA25" s="88"/>
      <c r="GDB25" s="88"/>
      <c r="GDC25" s="88"/>
      <c r="GDD25" s="88"/>
      <c r="GDE25" s="88"/>
      <c r="GDF25" s="88"/>
      <c r="GDG25" s="88"/>
      <c r="GDH25" s="88"/>
      <c r="GDI25" s="88"/>
      <c r="GDJ25" s="88"/>
      <c r="GDK25" s="88"/>
      <c r="GDL25" s="88"/>
      <c r="GDM25" s="88"/>
      <c r="GDN25" s="88"/>
      <c r="GDO25" s="88"/>
      <c r="GDP25" s="88"/>
      <c r="GDQ25" s="88"/>
      <c r="GDR25" s="88"/>
      <c r="GDS25" s="88"/>
      <c r="GDT25" s="88"/>
      <c r="GDU25" s="88"/>
      <c r="GDV25" s="88"/>
      <c r="GDW25" s="88"/>
      <c r="GDX25" s="88"/>
      <c r="GDY25" s="88"/>
      <c r="GDZ25" s="88"/>
      <c r="GEA25" s="88"/>
      <c r="GEB25" s="88"/>
      <c r="GEC25" s="88"/>
      <c r="GED25" s="88"/>
      <c r="GEE25" s="88"/>
      <c r="GEF25" s="88"/>
      <c r="GEG25" s="88"/>
      <c r="GEH25" s="88"/>
      <c r="GEI25" s="88"/>
      <c r="GEJ25" s="88"/>
      <c r="GEK25" s="88"/>
      <c r="GEL25" s="88"/>
      <c r="GEM25" s="88"/>
      <c r="GEN25" s="88"/>
      <c r="GEO25" s="88"/>
      <c r="GEP25" s="88"/>
      <c r="GEQ25" s="88"/>
      <c r="GER25" s="88"/>
      <c r="GES25" s="88"/>
      <c r="GET25" s="88"/>
      <c r="GEU25" s="88"/>
      <c r="GEV25" s="88"/>
      <c r="GEW25" s="88"/>
      <c r="GEX25" s="88"/>
      <c r="GEY25" s="88"/>
      <c r="GEZ25" s="88"/>
      <c r="GFA25" s="88"/>
      <c r="GFB25" s="88"/>
      <c r="GFC25" s="88"/>
      <c r="GFD25" s="88"/>
      <c r="GFE25" s="88"/>
      <c r="GFF25" s="88"/>
      <c r="GFG25" s="88"/>
      <c r="GFH25" s="88"/>
      <c r="GFI25" s="88"/>
      <c r="GFJ25" s="88"/>
      <c r="GFK25" s="88"/>
      <c r="GFL25" s="88"/>
      <c r="GFM25" s="88"/>
      <c r="GFN25" s="88"/>
      <c r="GFO25" s="88"/>
      <c r="GFP25" s="88"/>
      <c r="GFQ25" s="88"/>
      <c r="GFR25" s="88"/>
      <c r="GFS25" s="88"/>
      <c r="GFT25" s="88"/>
      <c r="GFU25" s="88"/>
      <c r="GFV25" s="88"/>
      <c r="GFW25" s="88"/>
      <c r="GFX25" s="88"/>
      <c r="GFY25" s="88"/>
      <c r="GFZ25" s="88"/>
      <c r="GGA25" s="88"/>
      <c r="GGB25" s="88"/>
      <c r="GGC25" s="88"/>
      <c r="GGD25" s="88"/>
      <c r="GGE25" s="88"/>
      <c r="GGF25" s="88"/>
      <c r="GGG25" s="88"/>
      <c r="GGH25" s="88"/>
      <c r="GGI25" s="88"/>
      <c r="GGJ25" s="88"/>
      <c r="GGK25" s="88"/>
      <c r="GGL25" s="88"/>
      <c r="GGM25" s="88"/>
      <c r="GGN25" s="88"/>
      <c r="GGO25" s="88"/>
      <c r="GGP25" s="88"/>
      <c r="GGQ25" s="88"/>
      <c r="GGR25" s="88"/>
      <c r="GGS25" s="88"/>
      <c r="GGT25" s="88"/>
      <c r="GGU25" s="88"/>
      <c r="GGV25" s="88"/>
      <c r="GGW25" s="88"/>
      <c r="GGX25" s="88"/>
      <c r="GGY25" s="88"/>
      <c r="GGZ25" s="88"/>
      <c r="GHA25" s="88"/>
      <c r="GHB25" s="88"/>
      <c r="GHC25" s="88"/>
      <c r="GHD25" s="88"/>
      <c r="GHE25" s="88"/>
      <c r="GHF25" s="88"/>
      <c r="GHG25" s="88"/>
      <c r="GHH25" s="88"/>
      <c r="GHI25" s="88"/>
      <c r="GHJ25" s="88"/>
      <c r="GHK25" s="88"/>
      <c r="GHL25" s="88"/>
      <c r="GHM25" s="88"/>
      <c r="GHN25" s="88"/>
      <c r="GHO25" s="88"/>
      <c r="GHP25" s="88"/>
      <c r="GHQ25" s="88"/>
      <c r="GHR25" s="88"/>
      <c r="GHS25" s="88"/>
      <c r="GHT25" s="88"/>
      <c r="GHU25" s="88"/>
      <c r="GHV25" s="88"/>
      <c r="GHW25" s="88"/>
      <c r="GHX25" s="88"/>
      <c r="GHY25" s="88"/>
      <c r="GHZ25" s="88"/>
      <c r="GIA25" s="88"/>
      <c r="GIB25" s="88"/>
      <c r="GIC25" s="88"/>
      <c r="GID25" s="88"/>
      <c r="GIE25" s="88"/>
      <c r="GIF25" s="88"/>
      <c r="GIG25" s="88"/>
      <c r="GIH25" s="88"/>
      <c r="GII25" s="88"/>
      <c r="GIJ25" s="88"/>
      <c r="GIK25" s="88"/>
      <c r="GIL25" s="88"/>
      <c r="GIM25" s="88"/>
      <c r="GIN25" s="88"/>
      <c r="GIO25" s="88"/>
      <c r="GIP25" s="88"/>
      <c r="GIQ25" s="88"/>
      <c r="GIR25" s="88"/>
      <c r="GIS25" s="88"/>
      <c r="GIT25" s="88"/>
      <c r="GIU25" s="88"/>
      <c r="GIV25" s="88"/>
      <c r="GIW25" s="88"/>
      <c r="GIX25" s="88"/>
      <c r="GIY25" s="88"/>
      <c r="GIZ25" s="88"/>
      <c r="GJA25" s="88"/>
      <c r="GJB25" s="88"/>
      <c r="GJC25" s="88"/>
      <c r="GJD25" s="88"/>
      <c r="GJE25" s="88"/>
      <c r="GJF25" s="88"/>
      <c r="GJG25" s="88"/>
      <c r="GJH25" s="88"/>
      <c r="GJI25" s="88"/>
      <c r="GJJ25" s="88"/>
      <c r="GJK25" s="88"/>
      <c r="GJL25" s="88"/>
      <c r="GJM25" s="88"/>
      <c r="GJN25" s="88"/>
      <c r="GJO25" s="88"/>
      <c r="GJP25" s="88"/>
      <c r="GJQ25" s="88"/>
      <c r="GJR25" s="88"/>
      <c r="GJS25" s="88"/>
      <c r="GJT25" s="88"/>
      <c r="GJU25" s="88"/>
      <c r="GJV25" s="88"/>
      <c r="GJW25" s="88"/>
      <c r="GJX25" s="88"/>
      <c r="GJY25" s="88"/>
      <c r="GJZ25" s="88"/>
      <c r="GKA25" s="88"/>
      <c r="GKB25" s="88"/>
      <c r="GKC25" s="88"/>
      <c r="GKD25" s="88"/>
      <c r="GKE25" s="88"/>
      <c r="GKF25" s="88"/>
      <c r="GKG25" s="88"/>
      <c r="GKH25" s="88"/>
      <c r="GKI25" s="88"/>
      <c r="GKJ25" s="88"/>
      <c r="GKK25" s="88"/>
      <c r="GKL25" s="88"/>
      <c r="GKM25" s="88"/>
      <c r="GKN25" s="88"/>
      <c r="GKO25" s="88"/>
      <c r="GKP25" s="88"/>
      <c r="GKQ25" s="88"/>
      <c r="GKR25" s="88"/>
      <c r="GKS25" s="88"/>
      <c r="GKT25" s="88"/>
      <c r="GKU25" s="88"/>
      <c r="GKV25" s="88"/>
      <c r="GKW25" s="88"/>
      <c r="GKX25" s="88"/>
      <c r="GKY25" s="88"/>
      <c r="GKZ25" s="88"/>
      <c r="GLA25" s="88"/>
      <c r="GLB25" s="88"/>
      <c r="GLC25" s="88"/>
      <c r="GLD25" s="88"/>
      <c r="GLE25" s="88"/>
      <c r="GLF25" s="88"/>
      <c r="GLG25" s="88"/>
      <c r="GLH25" s="88"/>
      <c r="GLI25" s="88"/>
      <c r="GLJ25" s="88"/>
      <c r="GLK25" s="88"/>
      <c r="GLL25" s="88"/>
      <c r="GLM25" s="88"/>
      <c r="GLN25" s="88"/>
      <c r="GLO25" s="88"/>
      <c r="GLP25" s="88"/>
      <c r="GLQ25" s="88"/>
      <c r="GLR25" s="88"/>
      <c r="GLS25" s="88"/>
      <c r="GLT25" s="88"/>
      <c r="GLU25" s="88"/>
      <c r="GLV25" s="88"/>
      <c r="GLW25" s="88"/>
      <c r="GLX25" s="88"/>
      <c r="GLY25" s="88"/>
      <c r="GLZ25" s="88"/>
      <c r="GMA25" s="88"/>
      <c r="GMB25" s="88"/>
      <c r="GMC25" s="88"/>
      <c r="GMD25" s="88"/>
      <c r="GME25" s="88"/>
      <c r="GMF25" s="88"/>
      <c r="GMG25" s="88"/>
      <c r="GMH25" s="88"/>
      <c r="GMI25" s="88"/>
      <c r="GMJ25" s="88"/>
      <c r="GMK25" s="88"/>
      <c r="GML25" s="88"/>
      <c r="GMM25" s="88"/>
      <c r="GMN25" s="88"/>
      <c r="GMO25" s="88"/>
      <c r="GMP25" s="88"/>
      <c r="GMQ25" s="88"/>
      <c r="GMR25" s="88"/>
      <c r="GMS25" s="88"/>
      <c r="GMT25" s="88"/>
      <c r="GMU25" s="88"/>
      <c r="GMV25" s="88"/>
      <c r="GMW25" s="88"/>
      <c r="GMX25" s="88"/>
      <c r="GMY25" s="88"/>
      <c r="GMZ25" s="88"/>
      <c r="GNA25" s="88"/>
      <c r="GNB25" s="88"/>
      <c r="GNC25" s="88"/>
      <c r="GND25" s="88"/>
      <c r="GNE25" s="88"/>
      <c r="GNF25" s="88"/>
      <c r="GNG25" s="88"/>
      <c r="GNH25" s="88"/>
      <c r="GNI25" s="88"/>
      <c r="GNJ25" s="88"/>
      <c r="GNK25" s="88"/>
      <c r="GNL25" s="88"/>
      <c r="GNM25" s="88"/>
      <c r="GNN25" s="88"/>
      <c r="GNO25" s="88"/>
      <c r="GNP25" s="88"/>
      <c r="GNQ25" s="88"/>
      <c r="GNR25" s="88"/>
      <c r="GNS25" s="88"/>
      <c r="GNT25" s="88"/>
      <c r="GNU25" s="88"/>
      <c r="GNV25" s="88"/>
      <c r="GNW25" s="88"/>
      <c r="GNX25" s="88"/>
      <c r="GNY25" s="88"/>
      <c r="GNZ25" s="88"/>
      <c r="GOA25" s="88"/>
      <c r="GOB25" s="88"/>
      <c r="GOC25" s="88"/>
      <c r="GOD25" s="88"/>
      <c r="GOE25" s="88"/>
      <c r="GOF25" s="88"/>
      <c r="GOG25" s="88"/>
      <c r="GOH25" s="88"/>
      <c r="GOI25" s="88"/>
      <c r="GOJ25" s="88"/>
      <c r="GOK25" s="88"/>
      <c r="GOL25" s="88"/>
      <c r="GOM25" s="88"/>
      <c r="GON25" s="88"/>
      <c r="GOO25" s="88"/>
      <c r="GOP25" s="88"/>
      <c r="GOQ25" s="88"/>
      <c r="GOR25" s="88"/>
      <c r="GOS25" s="88"/>
      <c r="GOT25" s="88"/>
      <c r="GOU25" s="88"/>
      <c r="GOV25" s="88"/>
      <c r="GOW25" s="88"/>
      <c r="GOX25" s="88"/>
      <c r="GOY25" s="88"/>
      <c r="GOZ25" s="88"/>
      <c r="GPA25" s="88"/>
      <c r="GPB25" s="88"/>
      <c r="GPC25" s="88"/>
      <c r="GPD25" s="88"/>
      <c r="GPE25" s="88"/>
      <c r="GPF25" s="88"/>
      <c r="GPG25" s="88"/>
      <c r="GPH25" s="88"/>
      <c r="GPI25" s="88"/>
      <c r="GPJ25" s="88"/>
      <c r="GPK25" s="88"/>
      <c r="GPL25" s="88"/>
      <c r="GPM25" s="88"/>
      <c r="GPN25" s="88"/>
      <c r="GPO25" s="88"/>
      <c r="GPP25" s="88"/>
      <c r="GPQ25" s="88"/>
      <c r="GPR25" s="88"/>
      <c r="GPS25" s="88"/>
      <c r="GPT25" s="88"/>
      <c r="GPU25" s="88"/>
      <c r="GPV25" s="88"/>
      <c r="GPW25" s="88"/>
      <c r="GPX25" s="88"/>
      <c r="GPY25" s="88"/>
      <c r="GPZ25" s="88"/>
      <c r="GQA25" s="88"/>
      <c r="GQB25" s="88"/>
      <c r="GQC25" s="88"/>
      <c r="GQD25" s="88"/>
      <c r="GQE25" s="88"/>
      <c r="GQF25" s="88"/>
      <c r="GQG25" s="88"/>
      <c r="GQH25" s="88"/>
      <c r="GQI25" s="88"/>
      <c r="GQJ25" s="88"/>
      <c r="GQK25" s="88"/>
      <c r="GQL25" s="88"/>
      <c r="GQM25" s="88"/>
      <c r="GQN25" s="88"/>
      <c r="GQO25" s="88"/>
      <c r="GQP25" s="88"/>
      <c r="GQQ25" s="88"/>
      <c r="GQR25" s="88"/>
      <c r="GQS25" s="88"/>
      <c r="GQT25" s="88"/>
      <c r="GQU25" s="88"/>
      <c r="GQV25" s="88"/>
      <c r="GQW25" s="88"/>
      <c r="GQX25" s="88"/>
      <c r="GQY25" s="88"/>
      <c r="GQZ25" s="88"/>
      <c r="GRA25" s="88"/>
      <c r="GRB25" s="88"/>
      <c r="GRC25" s="88"/>
      <c r="GRD25" s="88"/>
      <c r="GRE25" s="88"/>
      <c r="GRF25" s="88"/>
      <c r="GRG25" s="88"/>
      <c r="GRH25" s="88"/>
      <c r="GRI25" s="88"/>
      <c r="GRJ25" s="88"/>
      <c r="GRK25" s="88"/>
      <c r="GRL25" s="88"/>
      <c r="GRM25" s="88"/>
      <c r="GRN25" s="88"/>
      <c r="GRO25" s="88"/>
      <c r="GRP25" s="88"/>
      <c r="GRQ25" s="88"/>
      <c r="GRR25" s="88"/>
      <c r="GRS25" s="88"/>
      <c r="GRT25" s="88"/>
      <c r="GRU25" s="88"/>
      <c r="GRV25" s="88"/>
      <c r="GRW25" s="88"/>
      <c r="GRX25" s="88"/>
      <c r="GRY25" s="88"/>
      <c r="GRZ25" s="88"/>
      <c r="GSA25" s="88"/>
      <c r="GSB25" s="88"/>
      <c r="GSC25" s="88"/>
      <c r="GSD25" s="88"/>
      <c r="GSE25" s="88"/>
      <c r="GSF25" s="88"/>
      <c r="GSG25" s="88"/>
      <c r="GSH25" s="88"/>
      <c r="GSI25" s="88"/>
      <c r="GSJ25" s="88"/>
      <c r="GSK25" s="88"/>
      <c r="GSL25" s="88"/>
      <c r="GSM25" s="88"/>
      <c r="GSN25" s="88"/>
      <c r="GSO25" s="88"/>
      <c r="GSP25" s="88"/>
      <c r="GSQ25" s="88"/>
      <c r="GSR25" s="88"/>
      <c r="GSS25" s="88"/>
      <c r="GST25" s="88"/>
      <c r="GSU25" s="88"/>
      <c r="GSV25" s="88"/>
      <c r="GSW25" s="88"/>
      <c r="GSX25" s="88"/>
      <c r="GSY25" s="88"/>
      <c r="GSZ25" s="88"/>
      <c r="GTA25" s="88"/>
      <c r="GTB25" s="88"/>
      <c r="GTC25" s="88"/>
      <c r="GTD25" s="88"/>
      <c r="GTE25" s="88"/>
      <c r="GTF25" s="88"/>
      <c r="GTG25" s="88"/>
      <c r="GTH25" s="88"/>
      <c r="GTI25" s="88"/>
      <c r="GTJ25" s="88"/>
      <c r="GTK25" s="88"/>
      <c r="GTL25" s="88"/>
      <c r="GTM25" s="88"/>
      <c r="GTN25" s="88"/>
      <c r="GTO25" s="88"/>
      <c r="GTP25" s="88"/>
      <c r="GTQ25" s="88"/>
      <c r="GTR25" s="88"/>
      <c r="GTS25" s="88"/>
      <c r="GTT25" s="88"/>
      <c r="GTU25" s="88"/>
      <c r="GTV25" s="88"/>
      <c r="GTW25" s="88"/>
      <c r="GTX25" s="88"/>
      <c r="GTY25" s="88"/>
      <c r="GTZ25" s="88"/>
      <c r="GUA25" s="88"/>
      <c r="GUB25" s="88"/>
      <c r="GUC25" s="88"/>
      <c r="GUD25" s="88"/>
      <c r="GUE25" s="88"/>
      <c r="GUF25" s="88"/>
      <c r="GUG25" s="88"/>
      <c r="GUH25" s="88"/>
      <c r="GUI25" s="88"/>
      <c r="GUJ25" s="88"/>
      <c r="GUK25" s="88"/>
      <c r="GUL25" s="88"/>
      <c r="GUM25" s="88"/>
      <c r="GUN25" s="88"/>
      <c r="GUO25" s="88"/>
      <c r="GUP25" s="88"/>
      <c r="GUQ25" s="88"/>
      <c r="GUR25" s="88"/>
      <c r="GUS25" s="88"/>
      <c r="GUT25" s="88"/>
      <c r="GUU25" s="88"/>
      <c r="GUV25" s="88"/>
      <c r="GUW25" s="88"/>
      <c r="GUX25" s="88"/>
      <c r="GUY25" s="88"/>
      <c r="GUZ25" s="88"/>
      <c r="GVA25" s="88"/>
      <c r="GVB25" s="88"/>
      <c r="GVC25" s="88"/>
      <c r="GVD25" s="88"/>
      <c r="GVE25" s="88"/>
      <c r="GVF25" s="88"/>
      <c r="GVG25" s="88"/>
      <c r="GVH25" s="88"/>
      <c r="GVI25" s="88"/>
      <c r="GVJ25" s="88"/>
      <c r="GVK25" s="88"/>
      <c r="GVL25" s="88"/>
      <c r="GVM25" s="88"/>
      <c r="GVN25" s="88"/>
      <c r="GVO25" s="88"/>
      <c r="GVP25" s="88"/>
      <c r="GVQ25" s="88"/>
      <c r="GVR25" s="88"/>
      <c r="GVS25" s="88"/>
      <c r="GVT25" s="88"/>
      <c r="GVU25" s="88"/>
      <c r="GVV25" s="88"/>
      <c r="GVW25" s="88"/>
      <c r="GVX25" s="88"/>
      <c r="GVY25" s="88"/>
      <c r="GVZ25" s="88"/>
      <c r="GWA25" s="88"/>
      <c r="GWB25" s="88"/>
      <c r="GWC25" s="88"/>
      <c r="GWD25" s="88"/>
      <c r="GWE25" s="88"/>
      <c r="GWF25" s="88"/>
      <c r="GWG25" s="88"/>
      <c r="GWH25" s="88"/>
      <c r="GWI25" s="88"/>
      <c r="GWJ25" s="88"/>
      <c r="GWK25" s="88"/>
      <c r="GWL25" s="88"/>
      <c r="GWM25" s="88"/>
      <c r="GWN25" s="88"/>
      <c r="GWO25" s="88"/>
      <c r="GWP25" s="88"/>
      <c r="GWQ25" s="88"/>
      <c r="GWR25" s="88"/>
      <c r="GWS25" s="88"/>
      <c r="GWT25" s="88"/>
      <c r="GWU25" s="88"/>
      <c r="GWV25" s="88"/>
      <c r="GWW25" s="88"/>
      <c r="GWX25" s="88"/>
      <c r="GWY25" s="88"/>
      <c r="GWZ25" s="88"/>
      <c r="GXA25" s="88"/>
      <c r="GXB25" s="88"/>
      <c r="GXC25" s="88"/>
      <c r="GXD25" s="88"/>
      <c r="GXE25" s="88"/>
      <c r="GXF25" s="88"/>
      <c r="GXG25" s="88"/>
      <c r="GXH25" s="88"/>
      <c r="GXI25" s="88"/>
      <c r="GXJ25" s="88"/>
      <c r="GXK25" s="88"/>
      <c r="GXL25" s="88"/>
      <c r="GXM25" s="88"/>
      <c r="GXN25" s="88"/>
      <c r="GXO25" s="88"/>
      <c r="GXP25" s="88"/>
      <c r="GXQ25" s="88"/>
      <c r="GXR25" s="88"/>
      <c r="GXS25" s="88"/>
      <c r="GXT25" s="88"/>
      <c r="GXU25" s="88"/>
      <c r="GXV25" s="88"/>
      <c r="GXW25" s="88"/>
      <c r="GXX25" s="88"/>
      <c r="GXY25" s="88"/>
      <c r="GXZ25" s="88"/>
      <c r="GYA25" s="88"/>
      <c r="GYB25" s="88"/>
      <c r="GYC25" s="88"/>
      <c r="GYD25" s="88"/>
      <c r="GYE25" s="88"/>
      <c r="GYF25" s="88"/>
      <c r="GYG25" s="88"/>
      <c r="GYH25" s="88"/>
      <c r="GYI25" s="88"/>
      <c r="GYJ25" s="88"/>
      <c r="GYK25" s="88"/>
      <c r="GYL25" s="88"/>
      <c r="GYM25" s="88"/>
      <c r="GYN25" s="88"/>
      <c r="GYO25" s="88"/>
      <c r="GYP25" s="88"/>
      <c r="GYQ25" s="88"/>
      <c r="GYR25" s="88"/>
      <c r="GYS25" s="88"/>
      <c r="GYT25" s="88"/>
      <c r="GYU25" s="88"/>
      <c r="GYV25" s="88"/>
      <c r="GYW25" s="88"/>
      <c r="GYX25" s="88"/>
      <c r="GYY25" s="88"/>
      <c r="GYZ25" s="88"/>
      <c r="GZA25" s="88"/>
      <c r="GZB25" s="88"/>
      <c r="GZC25" s="88"/>
      <c r="GZD25" s="88"/>
      <c r="GZE25" s="88"/>
      <c r="GZF25" s="88"/>
      <c r="GZG25" s="88"/>
      <c r="GZH25" s="88"/>
      <c r="GZI25" s="88"/>
      <c r="GZJ25" s="88"/>
      <c r="GZK25" s="88"/>
      <c r="GZL25" s="88"/>
      <c r="GZM25" s="88"/>
      <c r="GZN25" s="88"/>
      <c r="GZO25" s="88"/>
      <c r="GZP25" s="88"/>
      <c r="GZQ25" s="88"/>
      <c r="GZR25" s="88"/>
      <c r="GZS25" s="88"/>
      <c r="GZT25" s="88"/>
      <c r="GZU25" s="88"/>
      <c r="GZV25" s="88"/>
      <c r="GZW25" s="88"/>
      <c r="GZX25" s="88"/>
      <c r="GZY25" s="88"/>
      <c r="GZZ25" s="88"/>
      <c r="HAA25" s="88"/>
      <c r="HAB25" s="88"/>
      <c r="HAC25" s="88"/>
      <c r="HAD25" s="88"/>
      <c r="HAE25" s="88"/>
      <c r="HAF25" s="88"/>
      <c r="HAG25" s="88"/>
      <c r="HAH25" s="88"/>
      <c r="HAI25" s="88"/>
      <c r="HAJ25" s="88"/>
      <c r="HAK25" s="88"/>
      <c r="HAL25" s="88"/>
      <c r="HAM25" s="88"/>
      <c r="HAN25" s="88"/>
      <c r="HAO25" s="88"/>
      <c r="HAP25" s="88"/>
      <c r="HAQ25" s="88"/>
      <c r="HAR25" s="88"/>
      <c r="HAS25" s="88"/>
      <c r="HAT25" s="88"/>
      <c r="HAU25" s="88"/>
      <c r="HAV25" s="88"/>
      <c r="HAW25" s="88"/>
      <c r="HAX25" s="88"/>
      <c r="HAY25" s="88"/>
      <c r="HAZ25" s="88"/>
      <c r="HBA25" s="88"/>
      <c r="HBB25" s="88"/>
      <c r="HBC25" s="88"/>
      <c r="HBD25" s="88"/>
      <c r="HBE25" s="88"/>
      <c r="HBF25" s="88"/>
      <c r="HBG25" s="88"/>
      <c r="HBH25" s="88"/>
      <c r="HBI25" s="88"/>
      <c r="HBJ25" s="88"/>
      <c r="HBK25" s="88"/>
      <c r="HBL25" s="88"/>
      <c r="HBM25" s="88"/>
      <c r="HBN25" s="88"/>
      <c r="HBO25" s="88"/>
      <c r="HBP25" s="88"/>
      <c r="HBQ25" s="88"/>
      <c r="HBR25" s="88"/>
      <c r="HBS25" s="88"/>
      <c r="HBT25" s="88"/>
      <c r="HBU25" s="88"/>
      <c r="HBV25" s="88"/>
      <c r="HBW25" s="88"/>
      <c r="HBX25" s="88"/>
      <c r="HBY25" s="88"/>
      <c r="HBZ25" s="88"/>
      <c r="HCA25" s="88"/>
      <c r="HCB25" s="88"/>
      <c r="HCC25" s="88"/>
      <c r="HCD25" s="88"/>
      <c r="HCE25" s="88"/>
      <c r="HCF25" s="88"/>
      <c r="HCG25" s="88"/>
      <c r="HCH25" s="88"/>
      <c r="HCI25" s="88"/>
      <c r="HCJ25" s="88"/>
      <c r="HCK25" s="88"/>
      <c r="HCL25" s="88"/>
      <c r="HCM25" s="88"/>
      <c r="HCN25" s="88"/>
      <c r="HCO25" s="88"/>
      <c r="HCP25" s="88"/>
      <c r="HCQ25" s="88"/>
      <c r="HCR25" s="88"/>
      <c r="HCS25" s="88"/>
      <c r="HCT25" s="88"/>
      <c r="HCU25" s="88"/>
      <c r="HCV25" s="88"/>
      <c r="HCW25" s="88"/>
      <c r="HCX25" s="88"/>
      <c r="HCY25" s="88"/>
      <c r="HCZ25" s="88"/>
      <c r="HDA25" s="88"/>
      <c r="HDB25" s="88"/>
      <c r="HDC25" s="88"/>
      <c r="HDD25" s="88"/>
      <c r="HDE25" s="88"/>
      <c r="HDF25" s="88"/>
      <c r="HDG25" s="88"/>
      <c r="HDH25" s="88"/>
      <c r="HDI25" s="88"/>
      <c r="HDJ25" s="88"/>
      <c r="HDK25" s="88"/>
      <c r="HDL25" s="88"/>
      <c r="HDM25" s="88"/>
      <c r="HDN25" s="88"/>
      <c r="HDO25" s="88"/>
      <c r="HDP25" s="88"/>
      <c r="HDQ25" s="88"/>
      <c r="HDR25" s="88"/>
      <c r="HDS25" s="88"/>
      <c r="HDT25" s="88"/>
      <c r="HDU25" s="88"/>
      <c r="HDV25" s="88"/>
      <c r="HDW25" s="88"/>
      <c r="HDX25" s="88"/>
      <c r="HDY25" s="88"/>
      <c r="HDZ25" s="88"/>
      <c r="HEA25" s="88"/>
      <c r="HEB25" s="88"/>
      <c r="HEC25" s="88"/>
      <c r="HED25" s="88"/>
      <c r="HEE25" s="88"/>
      <c r="HEF25" s="88"/>
      <c r="HEG25" s="88"/>
      <c r="HEH25" s="88"/>
      <c r="HEI25" s="88"/>
      <c r="HEJ25" s="88"/>
      <c r="HEK25" s="88"/>
      <c r="HEL25" s="88"/>
      <c r="HEM25" s="88"/>
      <c r="HEN25" s="88"/>
      <c r="HEO25" s="88"/>
      <c r="HEP25" s="88"/>
      <c r="HEQ25" s="88"/>
      <c r="HER25" s="88"/>
      <c r="HES25" s="88"/>
      <c r="HET25" s="88"/>
      <c r="HEU25" s="88"/>
      <c r="HEV25" s="88"/>
      <c r="HEW25" s="88"/>
      <c r="HEX25" s="88"/>
      <c r="HEY25" s="88"/>
      <c r="HEZ25" s="88"/>
      <c r="HFA25" s="88"/>
      <c r="HFB25" s="88"/>
      <c r="HFC25" s="88"/>
      <c r="HFD25" s="88"/>
      <c r="HFE25" s="88"/>
      <c r="HFF25" s="88"/>
      <c r="HFG25" s="88"/>
      <c r="HFH25" s="88"/>
      <c r="HFI25" s="88"/>
      <c r="HFJ25" s="88"/>
      <c r="HFK25" s="88"/>
      <c r="HFL25" s="88"/>
      <c r="HFM25" s="88"/>
      <c r="HFN25" s="88"/>
      <c r="HFO25" s="88"/>
      <c r="HFP25" s="88"/>
      <c r="HFQ25" s="88"/>
      <c r="HFR25" s="88"/>
      <c r="HFS25" s="88"/>
      <c r="HFT25" s="88"/>
      <c r="HFU25" s="88"/>
      <c r="HFV25" s="88"/>
      <c r="HFW25" s="88"/>
      <c r="HFX25" s="88"/>
      <c r="HFY25" s="88"/>
      <c r="HFZ25" s="88"/>
      <c r="HGA25" s="88"/>
      <c r="HGB25" s="88"/>
      <c r="HGC25" s="88"/>
      <c r="HGD25" s="88"/>
      <c r="HGE25" s="88"/>
      <c r="HGF25" s="88"/>
      <c r="HGG25" s="88"/>
      <c r="HGH25" s="88"/>
      <c r="HGI25" s="88"/>
      <c r="HGJ25" s="88"/>
      <c r="HGK25" s="88"/>
      <c r="HGL25" s="88"/>
      <c r="HGM25" s="88"/>
      <c r="HGN25" s="88"/>
      <c r="HGO25" s="88"/>
      <c r="HGP25" s="88"/>
      <c r="HGQ25" s="88"/>
      <c r="HGR25" s="88"/>
      <c r="HGS25" s="88"/>
      <c r="HGT25" s="88"/>
      <c r="HGU25" s="88"/>
      <c r="HGV25" s="88"/>
      <c r="HGW25" s="88"/>
      <c r="HGX25" s="88"/>
      <c r="HGY25" s="88"/>
      <c r="HGZ25" s="88"/>
      <c r="HHA25" s="88"/>
      <c r="HHB25" s="88"/>
      <c r="HHC25" s="88"/>
      <c r="HHD25" s="88"/>
      <c r="HHE25" s="88"/>
      <c r="HHF25" s="88"/>
      <c r="HHG25" s="88"/>
      <c r="HHH25" s="88"/>
      <c r="HHI25" s="88"/>
      <c r="HHJ25" s="88"/>
      <c r="HHK25" s="88"/>
      <c r="HHL25" s="88"/>
      <c r="HHM25" s="88"/>
      <c r="HHN25" s="88"/>
      <c r="HHO25" s="88"/>
      <c r="HHP25" s="88"/>
      <c r="HHQ25" s="88"/>
      <c r="HHR25" s="88"/>
      <c r="HHS25" s="88"/>
      <c r="HHT25" s="88"/>
      <c r="HHU25" s="88"/>
      <c r="HHV25" s="88"/>
      <c r="HHW25" s="88"/>
      <c r="HHX25" s="88"/>
      <c r="HHY25" s="88"/>
      <c r="HHZ25" s="88"/>
      <c r="HIA25" s="88"/>
      <c r="HIB25" s="88"/>
      <c r="HIC25" s="88"/>
      <c r="HID25" s="88"/>
      <c r="HIE25" s="88"/>
      <c r="HIF25" s="88"/>
      <c r="HIG25" s="88"/>
      <c r="HIH25" s="88"/>
      <c r="HII25" s="88"/>
      <c r="HIJ25" s="88"/>
      <c r="HIK25" s="88"/>
      <c r="HIL25" s="88"/>
      <c r="HIM25" s="88"/>
      <c r="HIN25" s="88"/>
      <c r="HIO25" s="88"/>
      <c r="HIP25" s="88"/>
      <c r="HIQ25" s="88"/>
      <c r="HIR25" s="88"/>
      <c r="HIS25" s="88"/>
      <c r="HIT25" s="88"/>
      <c r="HIU25" s="88"/>
      <c r="HIV25" s="88"/>
      <c r="HIW25" s="88"/>
      <c r="HIX25" s="88"/>
      <c r="HIY25" s="88"/>
      <c r="HIZ25" s="88"/>
      <c r="HJA25" s="88"/>
      <c r="HJB25" s="88"/>
      <c r="HJC25" s="88"/>
      <c r="HJD25" s="88"/>
      <c r="HJE25" s="88"/>
      <c r="HJF25" s="88"/>
      <c r="HJG25" s="88"/>
      <c r="HJH25" s="88"/>
      <c r="HJI25" s="88"/>
      <c r="HJJ25" s="88"/>
      <c r="HJK25" s="88"/>
      <c r="HJL25" s="88"/>
      <c r="HJM25" s="88"/>
      <c r="HJN25" s="88"/>
      <c r="HJO25" s="88"/>
      <c r="HJP25" s="88"/>
      <c r="HJQ25" s="88"/>
      <c r="HJR25" s="88"/>
      <c r="HJS25" s="88"/>
      <c r="HJT25" s="88"/>
      <c r="HJU25" s="88"/>
      <c r="HJV25" s="88"/>
      <c r="HJW25" s="88"/>
      <c r="HJX25" s="88"/>
      <c r="HJY25" s="88"/>
      <c r="HJZ25" s="88"/>
      <c r="HKA25" s="88"/>
      <c r="HKB25" s="88"/>
      <c r="HKC25" s="88"/>
      <c r="HKD25" s="88"/>
      <c r="HKE25" s="88"/>
      <c r="HKF25" s="88"/>
      <c r="HKG25" s="88"/>
      <c r="HKH25" s="88"/>
      <c r="HKI25" s="88"/>
      <c r="HKJ25" s="88"/>
      <c r="HKK25" s="88"/>
      <c r="HKL25" s="88"/>
      <c r="HKM25" s="88"/>
      <c r="HKN25" s="88"/>
      <c r="HKO25" s="88"/>
      <c r="HKP25" s="88"/>
      <c r="HKQ25" s="88"/>
      <c r="HKR25" s="88"/>
      <c r="HKS25" s="88"/>
      <c r="HKT25" s="88"/>
      <c r="HKU25" s="88"/>
      <c r="HKV25" s="88"/>
      <c r="HKW25" s="88"/>
      <c r="HKX25" s="88"/>
      <c r="HKY25" s="88"/>
      <c r="HKZ25" s="88"/>
      <c r="HLA25" s="88"/>
      <c r="HLB25" s="88"/>
      <c r="HLC25" s="88"/>
      <c r="HLD25" s="88"/>
      <c r="HLE25" s="88"/>
      <c r="HLF25" s="88"/>
      <c r="HLG25" s="88"/>
      <c r="HLH25" s="88"/>
      <c r="HLI25" s="88"/>
      <c r="HLJ25" s="88"/>
      <c r="HLK25" s="88"/>
      <c r="HLL25" s="88"/>
      <c r="HLM25" s="88"/>
      <c r="HLN25" s="88"/>
      <c r="HLO25" s="88"/>
      <c r="HLP25" s="88"/>
      <c r="HLQ25" s="88"/>
      <c r="HLR25" s="88"/>
      <c r="HLS25" s="88"/>
      <c r="HLT25" s="88"/>
      <c r="HLU25" s="88"/>
      <c r="HLV25" s="88"/>
      <c r="HLW25" s="88"/>
      <c r="HLX25" s="88"/>
      <c r="HLY25" s="88"/>
      <c r="HLZ25" s="88"/>
      <c r="HMA25" s="88"/>
      <c r="HMB25" s="88"/>
      <c r="HMC25" s="88"/>
      <c r="HMD25" s="88"/>
      <c r="HME25" s="88"/>
      <c r="HMF25" s="88"/>
      <c r="HMG25" s="88"/>
      <c r="HMH25" s="88"/>
      <c r="HMI25" s="88"/>
      <c r="HMJ25" s="88"/>
      <c r="HMK25" s="88"/>
      <c r="HML25" s="88"/>
      <c r="HMM25" s="88"/>
      <c r="HMN25" s="88"/>
      <c r="HMO25" s="88"/>
      <c r="HMP25" s="88"/>
      <c r="HMQ25" s="88"/>
      <c r="HMR25" s="88"/>
      <c r="HMS25" s="88"/>
      <c r="HMT25" s="88"/>
      <c r="HMU25" s="88"/>
      <c r="HMV25" s="88"/>
      <c r="HMW25" s="88"/>
      <c r="HMX25" s="88"/>
      <c r="HMY25" s="88"/>
      <c r="HMZ25" s="88"/>
      <c r="HNA25" s="88"/>
      <c r="HNB25" s="88"/>
      <c r="HNC25" s="88"/>
      <c r="HND25" s="88"/>
      <c r="HNE25" s="88"/>
      <c r="HNF25" s="88"/>
      <c r="HNG25" s="88"/>
      <c r="HNH25" s="88"/>
      <c r="HNI25" s="88"/>
      <c r="HNJ25" s="88"/>
      <c r="HNK25" s="88"/>
      <c r="HNL25" s="88"/>
      <c r="HNM25" s="88"/>
      <c r="HNN25" s="88"/>
      <c r="HNO25" s="88"/>
      <c r="HNP25" s="88"/>
      <c r="HNQ25" s="88"/>
      <c r="HNR25" s="88"/>
      <c r="HNS25" s="88"/>
      <c r="HNT25" s="88"/>
      <c r="HNU25" s="88"/>
      <c r="HNV25" s="88"/>
      <c r="HNW25" s="88"/>
      <c r="HNX25" s="88"/>
      <c r="HNY25" s="88"/>
      <c r="HNZ25" s="88"/>
      <c r="HOA25" s="88"/>
      <c r="HOB25" s="88"/>
      <c r="HOC25" s="88"/>
      <c r="HOD25" s="88"/>
      <c r="HOE25" s="88"/>
      <c r="HOF25" s="88"/>
      <c r="HOG25" s="88"/>
      <c r="HOH25" s="88"/>
      <c r="HOI25" s="88"/>
      <c r="HOJ25" s="88"/>
      <c r="HOK25" s="88"/>
      <c r="HOL25" s="88"/>
      <c r="HOM25" s="88"/>
      <c r="HON25" s="88"/>
      <c r="HOO25" s="88"/>
      <c r="HOP25" s="88"/>
      <c r="HOQ25" s="88"/>
      <c r="HOR25" s="88"/>
      <c r="HOS25" s="88"/>
      <c r="HOT25" s="88"/>
      <c r="HOU25" s="88"/>
      <c r="HOV25" s="88"/>
      <c r="HOW25" s="88"/>
      <c r="HOX25" s="88"/>
      <c r="HOY25" s="88"/>
      <c r="HOZ25" s="88"/>
      <c r="HPA25" s="88"/>
      <c r="HPB25" s="88"/>
      <c r="HPC25" s="88"/>
      <c r="HPD25" s="88"/>
      <c r="HPE25" s="88"/>
      <c r="HPF25" s="88"/>
      <c r="HPG25" s="88"/>
      <c r="HPH25" s="88"/>
      <c r="HPI25" s="88"/>
      <c r="HPJ25" s="88"/>
      <c r="HPK25" s="88"/>
      <c r="HPL25" s="88"/>
      <c r="HPM25" s="88"/>
      <c r="HPN25" s="88"/>
      <c r="HPO25" s="88"/>
      <c r="HPP25" s="88"/>
      <c r="HPQ25" s="88"/>
      <c r="HPR25" s="88"/>
      <c r="HPS25" s="88"/>
      <c r="HPT25" s="88"/>
      <c r="HPU25" s="88"/>
      <c r="HPV25" s="88"/>
      <c r="HPW25" s="88"/>
      <c r="HPX25" s="88"/>
      <c r="HPY25" s="88"/>
      <c r="HPZ25" s="88"/>
      <c r="HQA25" s="88"/>
      <c r="HQB25" s="88"/>
      <c r="HQC25" s="88"/>
      <c r="HQD25" s="88"/>
      <c r="HQE25" s="88"/>
      <c r="HQF25" s="88"/>
      <c r="HQG25" s="88"/>
      <c r="HQH25" s="88"/>
      <c r="HQI25" s="88"/>
      <c r="HQJ25" s="88"/>
      <c r="HQK25" s="88"/>
      <c r="HQL25" s="88"/>
      <c r="HQM25" s="88"/>
      <c r="HQN25" s="88"/>
      <c r="HQO25" s="88"/>
      <c r="HQP25" s="88"/>
      <c r="HQQ25" s="88"/>
      <c r="HQR25" s="88"/>
      <c r="HQS25" s="88"/>
      <c r="HQT25" s="88"/>
      <c r="HQU25" s="88"/>
      <c r="HQV25" s="88"/>
      <c r="HQW25" s="88"/>
      <c r="HQX25" s="88"/>
      <c r="HQY25" s="88"/>
      <c r="HQZ25" s="88"/>
      <c r="HRA25" s="88"/>
      <c r="HRB25" s="88"/>
      <c r="HRC25" s="88"/>
      <c r="HRD25" s="88"/>
      <c r="HRE25" s="88"/>
      <c r="HRF25" s="88"/>
      <c r="HRG25" s="88"/>
      <c r="HRH25" s="88"/>
      <c r="HRI25" s="88"/>
      <c r="HRJ25" s="88"/>
      <c r="HRK25" s="88"/>
      <c r="HRL25" s="88"/>
      <c r="HRM25" s="88"/>
      <c r="HRN25" s="88"/>
      <c r="HRO25" s="88"/>
      <c r="HRP25" s="88"/>
      <c r="HRQ25" s="88"/>
      <c r="HRR25" s="88"/>
      <c r="HRS25" s="88"/>
      <c r="HRT25" s="88"/>
      <c r="HRU25" s="88"/>
      <c r="HRV25" s="88"/>
      <c r="HRW25" s="88"/>
      <c r="HRX25" s="88"/>
      <c r="HRY25" s="88"/>
      <c r="HRZ25" s="88"/>
      <c r="HSA25" s="88"/>
      <c r="HSB25" s="88"/>
      <c r="HSC25" s="88"/>
      <c r="HSD25" s="88"/>
      <c r="HSE25" s="88"/>
      <c r="HSF25" s="88"/>
      <c r="HSG25" s="88"/>
      <c r="HSH25" s="88"/>
      <c r="HSI25" s="88"/>
      <c r="HSJ25" s="88"/>
      <c r="HSK25" s="88"/>
      <c r="HSL25" s="88"/>
      <c r="HSM25" s="88"/>
      <c r="HSN25" s="88"/>
      <c r="HSO25" s="88"/>
      <c r="HSP25" s="88"/>
      <c r="HSQ25" s="88"/>
      <c r="HSR25" s="88"/>
      <c r="HSS25" s="88"/>
      <c r="HST25" s="88"/>
      <c r="HSU25" s="88"/>
      <c r="HSV25" s="88"/>
      <c r="HSW25" s="88"/>
      <c r="HSX25" s="88"/>
      <c r="HSY25" s="88"/>
      <c r="HSZ25" s="88"/>
      <c r="HTA25" s="88"/>
      <c r="HTB25" s="88"/>
      <c r="HTC25" s="88"/>
      <c r="HTD25" s="88"/>
      <c r="HTE25" s="88"/>
      <c r="HTF25" s="88"/>
      <c r="HTG25" s="88"/>
      <c r="HTH25" s="88"/>
      <c r="HTI25" s="88"/>
      <c r="HTJ25" s="88"/>
      <c r="HTK25" s="88"/>
      <c r="HTL25" s="88"/>
      <c r="HTM25" s="88"/>
      <c r="HTN25" s="88"/>
      <c r="HTO25" s="88"/>
      <c r="HTP25" s="88"/>
      <c r="HTQ25" s="88"/>
      <c r="HTR25" s="88"/>
      <c r="HTS25" s="88"/>
      <c r="HTT25" s="88"/>
      <c r="HTU25" s="88"/>
      <c r="HTV25" s="88"/>
      <c r="HTW25" s="88"/>
      <c r="HTX25" s="88"/>
      <c r="HTY25" s="88"/>
      <c r="HTZ25" s="88"/>
      <c r="HUA25" s="88"/>
      <c r="HUB25" s="88"/>
      <c r="HUC25" s="88"/>
      <c r="HUD25" s="88"/>
      <c r="HUE25" s="88"/>
      <c r="HUF25" s="88"/>
      <c r="HUG25" s="88"/>
      <c r="HUH25" s="88"/>
      <c r="HUI25" s="88"/>
      <c r="HUJ25" s="88"/>
      <c r="HUK25" s="88"/>
      <c r="HUL25" s="88"/>
      <c r="HUM25" s="88"/>
      <c r="HUN25" s="88"/>
      <c r="HUO25" s="88"/>
      <c r="HUP25" s="88"/>
      <c r="HUQ25" s="88"/>
      <c r="HUR25" s="88"/>
      <c r="HUS25" s="88"/>
      <c r="HUT25" s="88"/>
      <c r="HUU25" s="88"/>
      <c r="HUV25" s="88"/>
      <c r="HUW25" s="88"/>
      <c r="HUX25" s="88"/>
      <c r="HUY25" s="88"/>
      <c r="HUZ25" s="88"/>
      <c r="HVA25" s="88"/>
      <c r="HVB25" s="88"/>
      <c r="HVC25" s="88"/>
      <c r="HVD25" s="88"/>
      <c r="HVE25" s="88"/>
      <c r="HVF25" s="88"/>
      <c r="HVG25" s="88"/>
      <c r="HVH25" s="88"/>
      <c r="HVI25" s="88"/>
      <c r="HVJ25" s="88"/>
      <c r="HVK25" s="88"/>
      <c r="HVL25" s="88"/>
      <c r="HVM25" s="88"/>
      <c r="HVN25" s="88"/>
      <c r="HVO25" s="88"/>
      <c r="HVP25" s="88"/>
      <c r="HVQ25" s="88"/>
      <c r="HVR25" s="88"/>
      <c r="HVS25" s="88"/>
      <c r="HVT25" s="88"/>
      <c r="HVU25" s="88"/>
      <c r="HVV25" s="88"/>
      <c r="HVW25" s="88"/>
      <c r="HVX25" s="88"/>
      <c r="HVY25" s="88"/>
      <c r="HVZ25" s="88"/>
      <c r="HWA25" s="88"/>
      <c r="HWB25" s="88"/>
      <c r="HWC25" s="88"/>
      <c r="HWD25" s="88"/>
      <c r="HWE25" s="88"/>
      <c r="HWF25" s="88"/>
      <c r="HWG25" s="88"/>
      <c r="HWH25" s="88"/>
      <c r="HWI25" s="88"/>
      <c r="HWJ25" s="88"/>
      <c r="HWK25" s="88"/>
      <c r="HWL25" s="88"/>
      <c r="HWM25" s="88"/>
      <c r="HWN25" s="88"/>
      <c r="HWO25" s="88"/>
      <c r="HWP25" s="88"/>
      <c r="HWQ25" s="88"/>
      <c r="HWR25" s="88"/>
      <c r="HWS25" s="88"/>
      <c r="HWT25" s="88"/>
      <c r="HWU25" s="88"/>
      <c r="HWV25" s="88"/>
      <c r="HWW25" s="88"/>
      <c r="HWX25" s="88"/>
      <c r="HWY25" s="88"/>
      <c r="HWZ25" s="88"/>
      <c r="HXA25" s="88"/>
      <c r="HXB25" s="88"/>
      <c r="HXC25" s="88"/>
      <c r="HXD25" s="88"/>
      <c r="HXE25" s="88"/>
      <c r="HXF25" s="88"/>
      <c r="HXG25" s="88"/>
      <c r="HXH25" s="88"/>
      <c r="HXI25" s="88"/>
      <c r="HXJ25" s="88"/>
      <c r="HXK25" s="88"/>
      <c r="HXL25" s="88"/>
      <c r="HXM25" s="88"/>
      <c r="HXN25" s="88"/>
      <c r="HXO25" s="88"/>
      <c r="HXP25" s="88"/>
      <c r="HXQ25" s="88"/>
      <c r="HXR25" s="88"/>
      <c r="HXS25" s="88"/>
      <c r="HXT25" s="88"/>
      <c r="HXU25" s="88"/>
      <c r="HXV25" s="88"/>
      <c r="HXW25" s="88"/>
      <c r="HXX25" s="88"/>
      <c r="HXY25" s="88"/>
      <c r="HXZ25" s="88"/>
      <c r="HYA25" s="88"/>
      <c r="HYB25" s="88"/>
      <c r="HYC25" s="88"/>
      <c r="HYD25" s="88"/>
      <c r="HYE25" s="88"/>
      <c r="HYF25" s="88"/>
      <c r="HYG25" s="88"/>
      <c r="HYH25" s="88"/>
      <c r="HYI25" s="88"/>
      <c r="HYJ25" s="88"/>
      <c r="HYK25" s="88"/>
      <c r="HYL25" s="88"/>
      <c r="HYM25" s="88"/>
      <c r="HYN25" s="88"/>
      <c r="HYO25" s="88"/>
      <c r="HYP25" s="88"/>
      <c r="HYQ25" s="88"/>
      <c r="HYR25" s="88"/>
      <c r="HYS25" s="88"/>
      <c r="HYT25" s="88"/>
      <c r="HYU25" s="88"/>
      <c r="HYV25" s="88"/>
      <c r="HYW25" s="88"/>
      <c r="HYX25" s="88"/>
      <c r="HYY25" s="88"/>
      <c r="HYZ25" s="88"/>
      <c r="HZA25" s="88"/>
      <c r="HZB25" s="88"/>
      <c r="HZC25" s="88"/>
      <c r="HZD25" s="88"/>
      <c r="HZE25" s="88"/>
      <c r="HZF25" s="88"/>
      <c r="HZG25" s="88"/>
      <c r="HZH25" s="88"/>
      <c r="HZI25" s="88"/>
      <c r="HZJ25" s="88"/>
      <c r="HZK25" s="88"/>
      <c r="HZL25" s="88"/>
      <c r="HZM25" s="88"/>
      <c r="HZN25" s="88"/>
      <c r="HZO25" s="88"/>
      <c r="HZP25" s="88"/>
      <c r="HZQ25" s="88"/>
      <c r="HZR25" s="88"/>
      <c r="HZS25" s="88"/>
      <c r="HZT25" s="88"/>
      <c r="HZU25" s="88"/>
      <c r="HZV25" s="88"/>
      <c r="HZW25" s="88"/>
      <c r="HZX25" s="88"/>
      <c r="HZY25" s="88"/>
      <c r="HZZ25" s="88"/>
      <c r="IAA25" s="88"/>
      <c r="IAB25" s="88"/>
      <c r="IAC25" s="88"/>
      <c r="IAD25" s="88"/>
      <c r="IAE25" s="88"/>
      <c r="IAF25" s="88"/>
      <c r="IAG25" s="88"/>
      <c r="IAH25" s="88"/>
      <c r="IAI25" s="88"/>
      <c r="IAJ25" s="88"/>
      <c r="IAK25" s="88"/>
      <c r="IAL25" s="88"/>
      <c r="IAM25" s="88"/>
      <c r="IAN25" s="88"/>
      <c r="IAO25" s="88"/>
      <c r="IAP25" s="88"/>
      <c r="IAQ25" s="88"/>
      <c r="IAR25" s="88"/>
      <c r="IAS25" s="88"/>
      <c r="IAT25" s="88"/>
      <c r="IAU25" s="88"/>
      <c r="IAV25" s="88"/>
      <c r="IAW25" s="88"/>
      <c r="IAX25" s="88"/>
      <c r="IAY25" s="88"/>
      <c r="IAZ25" s="88"/>
      <c r="IBA25" s="88"/>
      <c r="IBB25" s="88"/>
      <c r="IBC25" s="88"/>
      <c r="IBD25" s="88"/>
      <c r="IBE25" s="88"/>
      <c r="IBF25" s="88"/>
      <c r="IBG25" s="88"/>
      <c r="IBH25" s="88"/>
      <c r="IBI25" s="88"/>
      <c r="IBJ25" s="88"/>
      <c r="IBK25" s="88"/>
      <c r="IBL25" s="88"/>
      <c r="IBM25" s="88"/>
      <c r="IBN25" s="88"/>
      <c r="IBO25" s="88"/>
      <c r="IBP25" s="88"/>
      <c r="IBQ25" s="88"/>
      <c r="IBR25" s="88"/>
      <c r="IBS25" s="88"/>
      <c r="IBT25" s="88"/>
      <c r="IBU25" s="88"/>
      <c r="IBV25" s="88"/>
      <c r="IBW25" s="88"/>
      <c r="IBX25" s="88"/>
      <c r="IBY25" s="88"/>
      <c r="IBZ25" s="88"/>
      <c r="ICA25" s="88"/>
      <c r="ICB25" s="88"/>
      <c r="ICC25" s="88"/>
      <c r="ICD25" s="88"/>
      <c r="ICE25" s="88"/>
      <c r="ICF25" s="88"/>
      <c r="ICG25" s="88"/>
      <c r="ICH25" s="88"/>
      <c r="ICI25" s="88"/>
      <c r="ICJ25" s="88"/>
      <c r="ICK25" s="88"/>
      <c r="ICL25" s="88"/>
      <c r="ICM25" s="88"/>
      <c r="ICN25" s="88"/>
      <c r="ICO25" s="88"/>
      <c r="ICP25" s="88"/>
      <c r="ICQ25" s="88"/>
      <c r="ICR25" s="88"/>
      <c r="ICS25" s="88"/>
      <c r="ICT25" s="88"/>
      <c r="ICU25" s="88"/>
      <c r="ICV25" s="88"/>
      <c r="ICW25" s="88"/>
      <c r="ICX25" s="88"/>
      <c r="ICY25" s="88"/>
      <c r="ICZ25" s="88"/>
      <c r="IDA25" s="88"/>
      <c r="IDB25" s="88"/>
      <c r="IDC25" s="88"/>
      <c r="IDD25" s="88"/>
      <c r="IDE25" s="88"/>
      <c r="IDF25" s="88"/>
      <c r="IDG25" s="88"/>
      <c r="IDH25" s="88"/>
      <c r="IDI25" s="88"/>
      <c r="IDJ25" s="88"/>
      <c r="IDK25" s="88"/>
      <c r="IDL25" s="88"/>
      <c r="IDM25" s="88"/>
      <c r="IDN25" s="88"/>
      <c r="IDO25" s="88"/>
      <c r="IDP25" s="88"/>
      <c r="IDQ25" s="88"/>
      <c r="IDR25" s="88"/>
      <c r="IDS25" s="88"/>
      <c r="IDT25" s="88"/>
      <c r="IDU25" s="88"/>
      <c r="IDV25" s="88"/>
      <c r="IDW25" s="88"/>
      <c r="IDX25" s="88"/>
      <c r="IDY25" s="88"/>
      <c r="IDZ25" s="88"/>
      <c r="IEA25" s="88"/>
      <c r="IEB25" s="88"/>
      <c r="IEC25" s="88"/>
      <c r="IED25" s="88"/>
      <c r="IEE25" s="88"/>
      <c r="IEF25" s="88"/>
      <c r="IEG25" s="88"/>
      <c r="IEH25" s="88"/>
      <c r="IEI25" s="88"/>
      <c r="IEJ25" s="88"/>
      <c r="IEK25" s="88"/>
      <c r="IEL25" s="88"/>
      <c r="IEM25" s="88"/>
      <c r="IEN25" s="88"/>
      <c r="IEO25" s="88"/>
      <c r="IEP25" s="88"/>
      <c r="IEQ25" s="88"/>
      <c r="IER25" s="88"/>
      <c r="IES25" s="88"/>
      <c r="IET25" s="88"/>
      <c r="IEU25" s="88"/>
      <c r="IEV25" s="88"/>
      <c r="IEW25" s="88"/>
      <c r="IEX25" s="88"/>
      <c r="IEY25" s="88"/>
      <c r="IEZ25" s="88"/>
      <c r="IFA25" s="88"/>
      <c r="IFB25" s="88"/>
      <c r="IFC25" s="88"/>
      <c r="IFD25" s="88"/>
      <c r="IFE25" s="88"/>
      <c r="IFF25" s="88"/>
      <c r="IFG25" s="88"/>
      <c r="IFH25" s="88"/>
      <c r="IFI25" s="88"/>
      <c r="IFJ25" s="88"/>
      <c r="IFK25" s="88"/>
      <c r="IFL25" s="88"/>
      <c r="IFM25" s="88"/>
      <c r="IFN25" s="88"/>
      <c r="IFO25" s="88"/>
      <c r="IFP25" s="88"/>
      <c r="IFQ25" s="88"/>
      <c r="IFR25" s="88"/>
      <c r="IFS25" s="88"/>
      <c r="IFT25" s="88"/>
      <c r="IFU25" s="88"/>
      <c r="IFV25" s="88"/>
      <c r="IFW25" s="88"/>
      <c r="IFX25" s="88"/>
      <c r="IFY25" s="88"/>
      <c r="IFZ25" s="88"/>
      <c r="IGA25" s="88"/>
      <c r="IGB25" s="88"/>
      <c r="IGC25" s="88"/>
      <c r="IGD25" s="88"/>
      <c r="IGE25" s="88"/>
      <c r="IGF25" s="88"/>
      <c r="IGG25" s="88"/>
      <c r="IGH25" s="88"/>
      <c r="IGI25" s="88"/>
      <c r="IGJ25" s="88"/>
      <c r="IGK25" s="88"/>
      <c r="IGL25" s="88"/>
      <c r="IGM25" s="88"/>
      <c r="IGN25" s="88"/>
      <c r="IGO25" s="88"/>
      <c r="IGP25" s="88"/>
      <c r="IGQ25" s="88"/>
      <c r="IGR25" s="88"/>
      <c r="IGS25" s="88"/>
      <c r="IGT25" s="88"/>
      <c r="IGU25" s="88"/>
      <c r="IGV25" s="88"/>
      <c r="IGW25" s="88"/>
      <c r="IGX25" s="88"/>
      <c r="IGY25" s="88"/>
      <c r="IGZ25" s="88"/>
      <c r="IHA25" s="88"/>
      <c r="IHB25" s="88"/>
      <c r="IHC25" s="88"/>
      <c r="IHD25" s="88"/>
      <c r="IHE25" s="88"/>
      <c r="IHF25" s="88"/>
      <c r="IHG25" s="88"/>
      <c r="IHH25" s="88"/>
      <c r="IHI25" s="88"/>
      <c r="IHJ25" s="88"/>
      <c r="IHK25" s="88"/>
      <c r="IHL25" s="88"/>
      <c r="IHM25" s="88"/>
      <c r="IHN25" s="88"/>
      <c r="IHO25" s="88"/>
      <c r="IHP25" s="88"/>
      <c r="IHQ25" s="88"/>
      <c r="IHR25" s="88"/>
      <c r="IHS25" s="88"/>
      <c r="IHT25" s="88"/>
      <c r="IHU25" s="88"/>
      <c r="IHV25" s="88"/>
      <c r="IHW25" s="88"/>
      <c r="IHX25" s="88"/>
      <c r="IHY25" s="88"/>
      <c r="IHZ25" s="88"/>
      <c r="IIA25" s="88"/>
      <c r="IIB25" s="88"/>
      <c r="IIC25" s="88"/>
      <c r="IID25" s="88"/>
      <c r="IIE25" s="88"/>
      <c r="IIF25" s="88"/>
      <c r="IIG25" s="88"/>
      <c r="IIH25" s="88"/>
      <c r="III25" s="88"/>
      <c r="IIJ25" s="88"/>
      <c r="IIK25" s="88"/>
      <c r="IIL25" s="88"/>
      <c r="IIM25" s="88"/>
      <c r="IIN25" s="88"/>
      <c r="IIO25" s="88"/>
      <c r="IIP25" s="88"/>
      <c r="IIQ25" s="88"/>
      <c r="IIR25" s="88"/>
      <c r="IIS25" s="88"/>
      <c r="IIT25" s="88"/>
      <c r="IIU25" s="88"/>
      <c r="IIV25" s="88"/>
      <c r="IIW25" s="88"/>
      <c r="IIX25" s="88"/>
      <c r="IIY25" s="88"/>
      <c r="IIZ25" s="88"/>
      <c r="IJA25" s="88"/>
      <c r="IJB25" s="88"/>
      <c r="IJC25" s="88"/>
      <c r="IJD25" s="88"/>
      <c r="IJE25" s="88"/>
      <c r="IJF25" s="88"/>
      <c r="IJG25" s="88"/>
      <c r="IJH25" s="88"/>
      <c r="IJI25" s="88"/>
      <c r="IJJ25" s="88"/>
      <c r="IJK25" s="88"/>
      <c r="IJL25" s="88"/>
      <c r="IJM25" s="88"/>
      <c r="IJN25" s="88"/>
      <c r="IJO25" s="88"/>
      <c r="IJP25" s="88"/>
      <c r="IJQ25" s="88"/>
      <c r="IJR25" s="88"/>
      <c r="IJS25" s="88"/>
      <c r="IJT25" s="88"/>
      <c r="IJU25" s="88"/>
      <c r="IJV25" s="88"/>
      <c r="IJW25" s="88"/>
      <c r="IJX25" s="88"/>
      <c r="IJY25" s="88"/>
      <c r="IJZ25" s="88"/>
      <c r="IKA25" s="88"/>
      <c r="IKB25" s="88"/>
      <c r="IKC25" s="88"/>
      <c r="IKD25" s="88"/>
      <c r="IKE25" s="88"/>
      <c r="IKF25" s="88"/>
      <c r="IKG25" s="88"/>
      <c r="IKH25" s="88"/>
      <c r="IKI25" s="88"/>
      <c r="IKJ25" s="88"/>
      <c r="IKK25" s="88"/>
      <c r="IKL25" s="88"/>
      <c r="IKM25" s="88"/>
      <c r="IKN25" s="88"/>
      <c r="IKO25" s="88"/>
      <c r="IKP25" s="88"/>
      <c r="IKQ25" s="88"/>
      <c r="IKR25" s="88"/>
      <c r="IKS25" s="88"/>
      <c r="IKT25" s="88"/>
      <c r="IKU25" s="88"/>
      <c r="IKV25" s="88"/>
      <c r="IKW25" s="88"/>
      <c r="IKX25" s="88"/>
      <c r="IKY25" s="88"/>
      <c r="IKZ25" s="88"/>
      <c r="ILA25" s="88"/>
      <c r="ILB25" s="88"/>
      <c r="ILC25" s="88"/>
      <c r="ILD25" s="88"/>
      <c r="ILE25" s="88"/>
      <c r="ILF25" s="88"/>
      <c r="ILG25" s="88"/>
      <c r="ILH25" s="88"/>
      <c r="ILI25" s="88"/>
      <c r="ILJ25" s="88"/>
      <c r="ILK25" s="88"/>
      <c r="ILL25" s="88"/>
      <c r="ILM25" s="88"/>
      <c r="ILN25" s="88"/>
      <c r="ILO25" s="88"/>
      <c r="ILP25" s="88"/>
      <c r="ILQ25" s="88"/>
      <c r="ILR25" s="88"/>
      <c r="ILS25" s="88"/>
      <c r="ILT25" s="88"/>
      <c r="ILU25" s="88"/>
      <c r="ILV25" s="88"/>
      <c r="ILW25" s="88"/>
      <c r="ILX25" s="88"/>
      <c r="ILY25" s="88"/>
      <c r="ILZ25" s="88"/>
      <c r="IMA25" s="88"/>
      <c r="IMB25" s="88"/>
      <c r="IMC25" s="88"/>
      <c r="IMD25" s="88"/>
      <c r="IME25" s="88"/>
      <c r="IMF25" s="88"/>
      <c r="IMG25" s="88"/>
      <c r="IMH25" s="88"/>
      <c r="IMI25" s="88"/>
      <c r="IMJ25" s="88"/>
      <c r="IMK25" s="88"/>
      <c r="IML25" s="88"/>
      <c r="IMM25" s="88"/>
      <c r="IMN25" s="88"/>
      <c r="IMO25" s="88"/>
      <c r="IMP25" s="88"/>
      <c r="IMQ25" s="88"/>
      <c r="IMR25" s="88"/>
      <c r="IMS25" s="88"/>
      <c r="IMT25" s="88"/>
      <c r="IMU25" s="88"/>
      <c r="IMV25" s="88"/>
      <c r="IMW25" s="88"/>
      <c r="IMX25" s="88"/>
      <c r="IMY25" s="88"/>
      <c r="IMZ25" s="88"/>
      <c r="INA25" s="88"/>
      <c r="INB25" s="88"/>
      <c r="INC25" s="88"/>
      <c r="IND25" s="88"/>
      <c r="INE25" s="88"/>
      <c r="INF25" s="88"/>
      <c r="ING25" s="88"/>
      <c r="INH25" s="88"/>
      <c r="INI25" s="88"/>
      <c r="INJ25" s="88"/>
      <c r="INK25" s="88"/>
      <c r="INL25" s="88"/>
      <c r="INM25" s="88"/>
      <c r="INN25" s="88"/>
      <c r="INO25" s="88"/>
      <c r="INP25" s="88"/>
      <c r="INQ25" s="88"/>
      <c r="INR25" s="88"/>
      <c r="INS25" s="88"/>
      <c r="INT25" s="88"/>
      <c r="INU25" s="88"/>
      <c r="INV25" s="88"/>
      <c r="INW25" s="88"/>
      <c r="INX25" s="88"/>
      <c r="INY25" s="88"/>
      <c r="INZ25" s="88"/>
      <c r="IOA25" s="88"/>
      <c r="IOB25" s="88"/>
      <c r="IOC25" s="88"/>
      <c r="IOD25" s="88"/>
      <c r="IOE25" s="88"/>
      <c r="IOF25" s="88"/>
      <c r="IOG25" s="88"/>
      <c r="IOH25" s="88"/>
      <c r="IOI25" s="88"/>
      <c r="IOJ25" s="88"/>
      <c r="IOK25" s="88"/>
      <c r="IOL25" s="88"/>
      <c r="IOM25" s="88"/>
      <c r="ION25" s="88"/>
      <c r="IOO25" s="88"/>
      <c r="IOP25" s="88"/>
      <c r="IOQ25" s="88"/>
      <c r="IOR25" s="88"/>
      <c r="IOS25" s="88"/>
      <c r="IOT25" s="88"/>
      <c r="IOU25" s="88"/>
      <c r="IOV25" s="88"/>
      <c r="IOW25" s="88"/>
      <c r="IOX25" s="88"/>
      <c r="IOY25" s="88"/>
      <c r="IOZ25" s="88"/>
      <c r="IPA25" s="88"/>
      <c r="IPB25" s="88"/>
      <c r="IPC25" s="88"/>
      <c r="IPD25" s="88"/>
      <c r="IPE25" s="88"/>
      <c r="IPF25" s="88"/>
      <c r="IPG25" s="88"/>
      <c r="IPH25" s="88"/>
      <c r="IPI25" s="88"/>
      <c r="IPJ25" s="88"/>
      <c r="IPK25" s="88"/>
      <c r="IPL25" s="88"/>
      <c r="IPM25" s="88"/>
      <c r="IPN25" s="88"/>
      <c r="IPO25" s="88"/>
      <c r="IPP25" s="88"/>
      <c r="IPQ25" s="88"/>
      <c r="IPR25" s="88"/>
      <c r="IPS25" s="88"/>
      <c r="IPT25" s="88"/>
      <c r="IPU25" s="88"/>
      <c r="IPV25" s="88"/>
      <c r="IPW25" s="88"/>
      <c r="IPX25" s="88"/>
      <c r="IPY25" s="88"/>
      <c r="IPZ25" s="88"/>
      <c r="IQA25" s="88"/>
      <c r="IQB25" s="88"/>
      <c r="IQC25" s="88"/>
      <c r="IQD25" s="88"/>
      <c r="IQE25" s="88"/>
      <c r="IQF25" s="88"/>
      <c r="IQG25" s="88"/>
      <c r="IQH25" s="88"/>
      <c r="IQI25" s="88"/>
      <c r="IQJ25" s="88"/>
      <c r="IQK25" s="88"/>
      <c r="IQL25" s="88"/>
      <c r="IQM25" s="88"/>
      <c r="IQN25" s="88"/>
      <c r="IQO25" s="88"/>
      <c r="IQP25" s="88"/>
      <c r="IQQ25" s="88"/>
      <c r="IQR25" s="88"/>
      <c r="IQS25" s="88"/>
      <c r="IQT25" s="88"/>
      <c r="IQU25" s="88"/>
      <c r="IQV25" s="88"/>
      <c r="IQW25" s="88"/>
      <c r="IQX25" s="88"/>
      <c r="IQY25" s="88"/>
      <c r="IQZ25" s="88"/>
      <c r="IRA25" s="88"/>
      <c r="IRB25" s="88"/>
      <c r="IRC25" s="88"/>
      <c r="IRD25" s="88"/>
      <c r="IRE25" s="88"/>
      <c r="IRF25" s="88"/>
      <c r="IRG25" s="88"/>
      <c r="IRH25" s="88"/>
      <c r="IRI25" s="88"/>
      <c r="IRJ25" s="88"/>
      <c r="IRK25" s="88"/>
      <c r="IRL25" s="88"/>
      <c r="IRM25" s="88"/>
      <c r="IRN25" s="88"/>
      <c r="IRO25" s="88"/>
      <c r="IRP25" s="88"/>
      <c r="IRQ25" s="88"/>
      <c r="IRR25" s="88"/>
      <c r="IRS25" s="88"/>
      <c r="IRT25" s="88"/>
      <c r="IRU25" s="88"/>
      <c r="IRV25" s="88"/>
      <c r="IRW25" s="88"/>
      <c r="IRX25" s="88"/>
      <c r="IRY25" s="88"/>
      <c r="IRZ25" s="88"/>
      <c r="ISA25" s="88"/>
      <c r="ISB25" s="88"/>
      <c r="ISC25" s="88"/>
      <c r="ISD25" s="88"/>
      <c r="ISE25" s="88"/>
      <c r="ISF25" s="88"/>
      <c r="ISG25" s="88"/>
      <c r="ISH25" s="88"/>
      <c r="ISI25" s="88"/>
      <c r="ISJ25" s="88"/>
      <c r="ISK25" s="88"/>
      <c r="ISL25" s="88"/>
      <c r="ISM25" s="88"/>
      <c r="ISN25" s="88"/>
      <c r="ISO25" s="88"/>
      <c r="ISP25" s="88"/>
      <c r="ISQ25" s="88"/>
      <c r="ISR25" s="88"/>
      <c r="ISS25" s="88"/>
      <c r="IST25" s="88"/>
      <c r="ISU25" s="88"/>
      <c r="ISV25" s="88"/>
      <c r="ISW25" s="88"/>
      <c r="ISX25" s="88"/>
      <c r="ISY25" s="88"/>
      <c r="ISZ25" s="88"/>
      <c r="ITA25" s="88"/>
      <c r="ITB25" s="88"/>
      <c r="ITC25" s="88"/>
      <c r="ITD25" s="88"/>
      <c r="ITE25" s="88"/>
      <c r="ITF25" s="88"/>
      <c r="ITG25" s="88"/>
      <c r="ITH25" s="88"/>
      <c r="ITI25" s="88"/>
      <c r="ITJ25" s="88"/>
      <c r="ITK25" s="88"/>
      <c r="ITL25" s="88"/>
      <c r="ITM25" s="88"/>
      <c r="ITN25" s="88"/>
      <c r="ITO25" s="88"/>
      <c r="ITP25" s="88"/>
      <c r="ITQ25" s="88"/>
      <c r="ITR25" s="88"/>
      <c r="ITS25" s="88"/>
      <c r="ITT25" s="88"/>
      <c r="ITU25" s="88"/>
      <c r="ITV25" s="88"/>
      <c r="ITW25" s="88"/>
      <c r="ITX25" s="88"/>
      <c r="ITY25" s="88"/>
      <c r="ITZ25" s="88"/>
      <c r="IUA25" s="88"/>
      <c r="IUB25" s="88"/>
      <c r="IUC25" s="88"/>
      <c r="IUD25" s="88"/>
      <c r="IUE25" s="88"/>
      <c r="IUF25" s="88"/>
      <c r="IUG25" s="88"/>
      <c r="IUH25" s="88"/>
      <c r="IUI25" s="88"/>
      <c r="IUJ25" s="88"/>
      <c r="IUK25" s="88"/>
      <c r="IUL25" s="88"/>
      <c r="IUM25" s="88"/>
      <c r="IUN25" s="88"/>
      <c r="IUO25" s="88"/>
      <c r="IUP25" s="88"/>
      <c r="IUQ25" s="88"/>
      <c r="IUR25" s="88"/>
      <c r="IUS25" s="88"/>
      <c r="IUT25" s="88"/>
      <c r="IUU25" s="88"/>
      <c r="IUV25" s="88"/>
      <c r="IUW25" s="88"/>
      <c r="IUX25" s="88"/>
      <c r="IUY25" s="88"/>
      <c r="IUZ25" s="88"/>
      <c r="IVA25" s="88"/>
      <c r="IVB25" s="88"/>
      <c r="IVC25" s="88"/>
      <c r="IVD25" s="88"/>
      <c r="IVE25" s="88"/>
      <c r="IVF25" s="88"/>
      <c r="IVG25" s="88"/>
      <c r="IVH25" s="88"/>
      <c r="IVI25" s="88"/>
      <c r="IVJ25" s="88"/>
      <c r="IVK25" s="88"/>
      <c r="IVL25" s="88"/>
      <c r="IVM25" s="88"/>
      <c r="IVN25" s="88"/>
      <c r="IVO25" s="88"/>
      <c r="IVP25" s="88"/>
      <c r="IVQ25" s="88"/>
      <c r="IVR25" s="88"/>
      <c r="IVS25" s="88"/>
      <c r="IVT25" s="88"/>
      <c r="IVU25" s="88"/>
      <c r="IVV25" s="88"/>
      <c r="IVW25" s="88"/>
      <c r="IVX25" s="88"/>
      <c r="IVY25" s="88"/>
      <c r="IVZ25" s="88"/>
      <c r="IWA25" s="88"/>
      <c r="IWB25" s="88"/>
      <c r="IWC25" s="88"/>
      <c r="IWD25" s="88"/>
      <c r="IWE25" s="88"/>
      <c r="IWF25" s="88"/>
      <c r="IWG25" s="88"/>
      <c r="IWH25" s="88"/>
      <c r="IWI25" s="88"/>
      <c r="IWJ25" s="88"/>
      <c r="IWK25" s="88"/>
      <c r="IWL25" s="88"/>
      <c r="IWM25" s="88"/>
      <c r="IWN25" s="88"/>
      <c r="IWO25" s="88"/>
      <c r="IWP25" s="88"/>
      <c r="IWQ25" s="88"/>
      <c r="IWR25" s="88"/>
      <c r="IWS25" s="88"/>
      <c r="IWT25" s="88"/>
      <c r="IWU25" s="88"/>
      <c r="IWV25" s="88"/>
      <c r="IWW25" s="88"/>
      <c r="IWX25" s="88"/>
      <c r="IWY25" s="88"/>
      <c r="IWZ25" s="88"/>
      <c r="IXA25" s="88"/>
      <c r="IXB25" s="88"/>
      <c r="IXC25" s="88"/>
      <c r="IXD25" s="88"/>
      <c r="IXE25" s="88"/>
      <c r="IXF25" s="88"/>
      <c r="IXG25" s="88"/>
      <c r="IXH25" s="88"/>
      <c r="IXI25" s="88"/>
      <c r="IXJ25" s="88"/>
      <c r="IXK25" s="88"/>
      <c r="IXL25" s="88"/>
      <c r="IXM25" s="88"/>
      <c r="IXN25" s="88"/>
      <c r="IXO25" s="88"/>
      <c r="IXP25" s="88"/>
      <c r="IXQ25" s="88"/>
      <c r="IXR25" s="88"/>
      <c r="IXS25" s="88"/>
      <c r="IXT25" s="88"/>
      <c r="IXU25" s="88"/>
      <c r="IXV25" s="88"/>
      <c r="IXW25" s="88"/>
      <c r="IXX25" s="88"/>
      <c r="IXY25" s="88"/>
      <c r="IXZ25" s="88"/>
      <c r="IYA25" s="88"/>
      <c r="IYB25" s="88"/>
      <c r="IYC25" s="88"/>
      <c r="IYD25" s="88"/>
      <c r="IYE25" s="88"/>
      <c r="IYF25" s="88"/>
      <c r="IYG25" s="88"/>
      <c r="IYH25" s="88"/>
      <c r="IYI25" s="88"/>
      <c r="IYJ25" s="88"/>
      <c r="IYK25" s="88"/>
      <c r="IYL25" s="88"/>
      <c r="IYM25" s="88"/>
      <c r="IYN25" s="88"/>
      <c r="IYO25" s="88"/>
      <c r="IYP25" s="88"/>
      <c r="IYQ25" s="88"/>
      <c r="IYR25" s="88"/>
      <c r="IYS25" s="88"/>
      <c r="IYT25" s="88"/>
      <c r="IYU25" s="88"/>
      <c r="IYV25" s="88"/>
      <c r="IYW25" s="88"/>
      <c r="IYX25" s="88"/>
      <c r="IYY25" s="88"/>
      <c r="IYZ25" s="88"/>
      <c r="IZA25" s="88"/>
      <c r="IZB25" s="88"/>
      <c r="IZC25" s="88"/>
      <c r="IZD25" s="88"/>
      <c r="IZE25" s="88"/>
      <c r="IZF25" s="88"/>
      <c r="IZG25" s="88"/>
      <c r="IZH25" s="88"/>
      <c r="IZI25" s="88"/>
      <c r="IZJ25" s="88"/>
      <c r="IZK25" s="88"/>
      <c r="IZL25" s="88"/>
      <c r="IZM25" s="88"/>
      <c r="IZN25" s="88"/>
      <c r="IZO25" s="88"/>
      <c r="IZP25" s="88"/>
      <c r="IZQ25" s="88"/>
      <c r="IZR25" s="88"/>
      <c r="IZS25" s="88"/>
      <c r="IZT25" s="88"/>
      <c r="IZU25" s="88"/>
      <c r="IZV25" s="88"/>
      <c r="IZW25" s="88"/>
      <c r="IZX25" s="88"/>
      <c r="IZY25" s="88"/>
      <c r="IZZ25" s="88"/>
      <c r="JAA25" s="88"/>
      <c r="JAB25" s="88"/>
      <c r="JAC25" s="88"/>
      <c r="JAD25" s="88"/>
      <c r="JAE25" s="88"/>
      <c r="JAF25" s="88"/>
      <c r="JAG25" s="88"/>
      <c r="JAH25" s="88"/>
      <c r="JAI25" s="88"/>
      <c r="JAJ25" s="88"/>
      <c r="JAK25" s="88"/>
      <c r="JAL25" s="88"/>
      <c r="JAM25" s="88"/>
      <c r="JAN25" s="88"/>
      <c r="JAO25" s="88"/>
      <c r="JAP25" s="88"/>
      <c r="JAQ25" s="88"/>
      <c r="JAR25" s="88"/>
      <c r="JAS25" s="88"/>
      <c r="JAT25" s="88"/>
      <c r="JAU25" s="88"/>
      <c r="JAV25" s="88"/>
      <c r="JAW25" s="88"/>
      <c r="JAX25" s="88"/>
      <c r="JAY25" s="88"/>
      <c r="JAZ25" s="88"/>
      <c r="JBA25" s="88"/>
      <c r="JBB25" s="88"/>
      <c r="JBC25" s="88"/>
      <c r="JBD25" s="88"/>
      <c r="JBE25" s="88"/>
      <c r="JBF25" s="88"/>
      <c r="JBG25" s="88"/>
      <c r="JBH25" s="88"/>
      <c r="JBI25" s="88"/>
      <c r="JBJ25" s="88"/>
      <c r="JBK25" s="88"/>
      <c r="JBL25" s="88"/>
      <c r="JBM25" s="88"/>
      <c r="JBN25" s="88"/>
      <c r="JBO25" s="88"/>
      <c r="JBP25" s="88"/>
      <c r="JBQ25" s="88"/>
      <c r="JBR25" s="88"/>
      <c r="JBS25" s="88"/>
      <c r="JBT25" s="88"/>
      <c r="JBU25" s="88"/>
      <c r="JBV25" s="88"/>
      <c r="JBW25" s="88"/>
      <c r="JBX25" s="88"/>
      <c r="JBY25" s="88"/>
      <c r="JBZ25" s="88"/>
      <c r="JCA25" s="88"/>
      <c r="JCB25" s="88"/>
      <c r="JCC25" s="88"/>
      <c r="JCD25" s="88"/>
      <c r="JCE25" s="88"/>
      <c r="JCF25" s="88"/>
      <c r="JCG25" s="88"/>
      <c r="JCH25" s="88"/>
      <c r="JCI25" s="88"/>
      <c r="JCJ25" s="88"/>
      <c r="JCK25" s="88"/>
      <c r="JCL25" s="88"/>
      <c r="JCM25" s="88"/>
      <c r="JCN25" s="88"/>
      <c r="JCO25" s="88"/>
      <c r="JCP25" s="88"/>
      <c r="JCQ25" s="88"/>
      <c r="JCR25" s="88"/>
      <c r="JCS25" s="88"/>
      <c r="JCT25" s="88"/>
      <c r="JCU25" s="88"/>
      <c r="JCV25" s="88"/>
      <c r="JCW25" s="88"/>
      <c r="JCX25" s="88"/>
      <c r="JCY25" s="88"/>
      <c r="JCZ25" s="88"/>
      <c r="JDA25" s="88"/>
      <c r="JDB25" s="88"/>
      <c r="JDC25" s="88"/>
      <c r="JDD25" s="88"/>
      <c r="JDE25" s="88"/>
      <c r="JDF25" s="88"/>
      <c r="JDG25" s="88"/>
      <c r="JDH25" s="88"/>
      <c r="JDI25" s="88"/>
      <c r="JDJ25" s="88"/>
      <c r="JDK25" s="88"/>
      <c r="JDL25" s="88"/>
      <c r="JDM25" s="88"/>
      <c r="JDN25" s="88"/>
      <c r="JDO25" s="88"/>
      <c r="JDP25" s="88"/>
      <c r="JDQ25" s="88"/>
      <c r="JDR25" s="88"/>
      <c r="JDS25" s="88"/>
      <c r="JDT25" s="88"/>
      <c r="JDU25" s="88"/>
      <c r="JDV25" s="88"/>
      <c r="JDW25" s="88"/>
      <c r="JDX25" s="88"/>
      <c r="JDY25" s="88"/>
      <c r="JDZ25" s="88"/>
      <c r="JEA25" s="88"/>
      <c r="JEB25" s="88"/>
      <c r="JEC25" s="88"/>
      <c r="JED25" s="88"/>
      <c r="JEE25" s="88"/>
      <c r="JEF25" s="88"/>
      <c r="JEG25" s="88"/>
      <c r="JEH25" s="88"/>
      <c r="JEI25" s="88"/>
      <c r="JEJ25" s="88"/>
      <c r="JEK25" s="88"/>
      <c r="JEL25" s="88"/>
      <c r="JEM25" s="88"/>
      <c r="JEN25" s="88"/>
      <c r="JEO25" s="88"/>
      <c r="JEP25" s="88"/>
      <c r="JEQ25" s="88"/>
      <c r="JER25" s="88"/>
      <c r="JES25" s="88"/>
      <c r="JET25" s="88"/>
      <c r="JEU25" s="88"/>
      <c r="JEV25" s="88"/>
      <c r="JEW25" s="88"/>
      <c r="JEX25" s="88"/>
      <c r="JEY25" s="88"/>
      <c r="JEZ25" s="88"/>
      <c r="JFA25" s="88"/>
      <c r="JFB25" s="88"/>
      <c r="JFC25" s="88"/>
      <c r="JFD25" s="88"/>
      <c r="JFE25" s="88"/>
      <c r="JFF25" s="88"/>
      <c r="JFG25" s="88"/>
      <c r="JFH25" s="88"/>
      <c r="JFI25" s="88"/>
      <c r="JFJ25" s="88"/>
      <c r="JFK25" s="88"/>
      <c r="JFL25" s="88"/>
      <c r="JFM25" s="88"/>
      <c r="JFN25" s="88"/>
      <c r="JFO25" s="88"/>
      <c r="JFP25" s="88"/>
      <c r="JFQ25" s="88"/>
      <c r="JFR25" s="88"/>
      <c r="JFS25" s="88"/>
      <c r="JFT25" s="88"/>
      <c r="JFU25" s="88"/>
      <c r="JFV25" s="88"/>
      <c r="JFW25" s="88"/>
      <c r="JFX25" s="88"/>
      <c r="JFY25" s="88"/>
      <c r="JFZ25" s="88"/>
      <c r="JGA25" s="88"/>
      <c r="JGB25" s="88"/>
      <c r="JGC25" s="88"/>
      <c r="JGD25" s="88"/>
      <c r="JGE25" s="88"/>
      <c r="JGF25" s="88"/>
      <c r="JGG25" s="88"/>
      <c r="JGH25" s="88"/>
      <c r="JGI25" s="88"/>
      <c r="JGJ25" s="88"/>
      <c r="JGK25" s="88"/>
      <c r="JGL25" s="88"/>
      <c r="JGM25" s="88"/>
      <c r="JGN25" s="88"/>
      <c r="JGO25" s="88"/>
      <c r="JGP25" s="88"/>
      <c r="JGQ25" s="88"/>
      <c r="JGR25" s="88"/>
      <c r="JGS25" s="88"/>
      <c r="JGT25" s="88"/>
      <c r="JGU25" s="88"/>
      <c r="JGV25" s="88"/>
      <c r="JGW25" s="88"/>
      <c r="JGX25" s="88"/>
      <c r="JGY25" s="88"/>
      <c r="JGZ25" s="88"/>
      <c r="JHA25" s="88"/>
      <c r="JHB25" s="88"/>
      <c r="JHC25" s="88"/>
      <c r="JHD25" s="88"/>
      <c r="JHE25" s="88"/>
      <c r="JHF25" s="88"/>
      <c r="JHG25" s="88"/>
      <c r="JHH25" s="88"/>
      <c r="JHI25" s="88"/>
      <c r="JHJ25" s="88"/>
      <c r="JHK25" s="88"/>
      <c r="JHL25" s="88"/>
      <c r="JHM25" s="88"/>
      <c r="JHN25" s="88"/>
      <c r="JHO25" s="88"/>
      <c r="JHP25" s="88"/>
      <c r="JHQ25" s="88"/>
      <c r="JHR25" s="88"/>
      <c r="JHS25" s="88"/>
      <c r="JHT25" s="88"/>
      <c r="JHU25" s="88"/>
      <c r="JHV25" s="88"/>
      <c r="JHW25" s="88"/>
      <c r="JHX25" s="88"/>
      <c r="JHY25" s="88"/>
      <c r="JHZ25" s="88"/>
      <c r="JIA25" s="88"/>
      <c r="JIB25" s="88"/>
      <c r="JIC25" s="88"/>
      <c r="JID25" s="88"/>
      <c r="JIE25" s="88"/>
      <c r="JIF25" s="88"/>
      <c r="JIG25" s="88"/>
      <c r="JIH25" s="88"/>
      <c r="JII25" s="88"/>
      <c r="JIJ25" s="88"/>
      <c r="JIK25" s="88"/>
      <c r="JIL25" s="88"/>
      <c r="JIM25" s="88"/>
      <c r="JIN25" s="88"/>
      <c r="JIO25" s="88"/>
      <c r="JIP25" s="88"/>
      <c r="JIQ25" s="88"/>
      <c r="JIR25" s="88"/>
      <c r="JIS25" s="88"/>
      <c r="JIT25" s="88"/>
      <c r="JIU25" s="88"/>
      <c r="JIV25" s="88"/>
      <c r="JIW25" s="88"/>
      <c r="JIX25" s="88"/>
      <c r="JIY25" s="88"/>
      <c r="JIZ25" s="88"/>
      <c r="JJA25" s="88"/>
      <c r="JJB25" s="88"/>
      <c r="JJC25" s="88"/>
      <c r="JJD25" s="88"/>
      <c r="JJE25" s="88"/>
      <c r="JJF25" s="88"/>
      <c r="JJG25" s="88"/>
      <c r="JJH25" s="88"/>
      <c r="JJI25" s="88"/>
      <c r="JJJ25" s="88"/>
      <c r="JJK25" s="88"/>
      <c r="JJL25" s="88"/>
      <c r="JJM25" s="88"/>
      <c r="JJN25" s="88"/>
      <c r="JJO25" s="88"/>
      <c r="JJP25" s="88"/>
      <c r="JJQ25" s="88"/>
      <c r="JJR25" s="88"/>
      <c r="JJS25" s="88"/>
      <c r="JJT25" s="88"/>
      <c r="JJU25" s="88"/>
      <c r="JJV25" s="88"/>
      <c r="JJW25" s="88"/>
      <c r="JJX25" s="88"/>
      <c r="JJY25" s="88"/>
      <c r="JJZ25" s="88"/>
      <c r="JKA25" s="88"/>
      <c r="JKB25" s="88"/>
      <c r="JKC25" s="88"/>
      <c r="JKD25" s="88"/>
      <c r="JKE25" s="88"/>
      <c r="JKF25" s="88"/>
      <c r="JKG25" s="88"/>
      <c r="JKH25" s="88"/>
      <c r="JKI25" s="88"/>
      <c r="JKJ25" s="88"/>
      <c r="JKK25" s="88"/>
      <c r="JKL25" s="88"/>
      <c r="JKM25" s="88"/>
      <c r="JKN25" s="88"/>
      <c r="JKO25" s="88"/>
      <c r="JKP25" s="88"/>
      <c r="JKQ25" s="88"/>
      <c r="JKR25" s="88"/>
      <c r="JKS25" s="88"/>
      <c r="JKT25" s="88"/>
      <c r="JKU25" s="88"/>
      <c r="JKV25" s="88"/>
      <c r="JKW25" s="88"/>
      <c r="JKX25" s="88"/>
      <c r="JKY25" s="88"/>
      <c r="JKZ25" s="88"/>
      <c r="JLA25" s="88"/>
      <c r="JLB25" s="88"/>
      <c r="JLC25" s="88"/>
      <c r="JLD25" s="88"/>
      <c r="JLE25" s="88"/>
      <c r="JLF25" s="88"/>
      <c r="JLG25" s="88"/>
      <c r="JLH25" s="88"/>
      <c r="JLI25" s="88"/>
      <c r="JLJ25" s="88"/>
      <c r="JLK25" s="88"/>
      <c r="JLL25" s="88"/>
      <c r="JLM25" s="88"/>
      <c r="JLN25" s="88"/>
      <c r="JLO25" s="88"/>
      <c r="JLP25" s="88"/>
      <c r="JLQ25" s="88"/>
      <c r="JLR25" s="88"/>
      <c r="JLS25" s="88"/>
      <c r="JLT25" s="88"/>
      <c r="JLU25" s="88"/>
      <c r="JLV25" s="88"/>
      <c r="JLW25" s="88"/>
      <c r="JLX25" s="88"/>
      <c r="JLY25" s="88"/>
      <c r="JLZ25" s="88"/>
      <c r="JMA25" s="88"/>
      <c r="JMB25" s="88"/>
      <c r="JMC25" s="88"/>
      <c r="JMD25" s="88"/>
      <c r="JME25" s="88"/>
      <c r="JMF25" s="88"/>
      <c r="JMG25" s="88"/>
      <c r="JMH25" s="88"/>
      <c r="JMI25" s="88"/>
      <c r="JMJ25" s="88"/>
      <c r="JMK25" s="88"/>
      <c r="JML25" s="88"/>
      <c r="JMM25" s="88"/>
      <c r="JMN25" s="88"/>
      <c r="JMO25" s="88"/>
      <c r="JMP25" s="88"/>
      <c r="JMQ25" s="88"/>
      <c r="JMR25" s="88"/>
      <c r="JMS25" s="88"/>
      <c r="JMT25" s="88"/>
      <c r="JMU25" s="88"/>
      <c r="JMV25" s="88"/>
      <c r="JMW25" s="88"/>
      <c r="JMX25" s="88"/>
      <c r="JMY25" s="88"/>
      <c r="JMZ25" s="88"/>
      <c r="JNA25" s="88"/>
      <c r="JNB25" s="88"/>
      <c r="JNC25" s="88"/>
      <c r="JND25" s="88"/>
      <c r="JNE25" s="88"/>
      <c r="JNF25" s="88"/>
      <c r="JNG25" s="88"/>
      <c r="JNH25" s="88"/>
      <c r="JNI25" s="88"/>
      <c r="JNJ25" s="88"/>
      <c r="JNK25" s="88"/>
      <c r="JNL25" s="88"/>
      <c r="JNM25" s="88"/>
      <c r="JNN25" s="88"/>
      <c r="JNO25" s="88"/>
      <c r="JNP25" s="88"/>
      <c r="JNQ25" s="88"/>
      <c r="JNR25" s="88"/>
      <c r="JNS25" s="88"/>
      <c r="JNT25" s="88"/>
      <c r="JNU25" s="88"/>
      <c r="JNV25" s="88"/>
      <c r="JNW25" s="88"/>
      <c r="JNX25" s="88"/>
      <c r="JNY25" s="88"/>
      <c r="JNZ25" s="88"/>
      <c r="JOA25" s="88"/>
      <c r="JOB25" s="88"/>
      <c r="JOC25" s="88"/>
      <c r="JOD25" s="88"/>
      <c r="JOE25" s="88"/>
      <c r="JOF25" s="88"/>
      <c r="JOG25" s="88"/>
      <c r="JOH25" s="88"/>
      <c r="JOI25" s="88"/>
      <c r="JOJ25" s="88"/>
      <c r="JOK25" s="88"/>
      <c r="JOL25" s="88"/>
      <c r="JOM25" s="88"/>
      <c r="JON25" s="88"/>
      <c r="JOO25" s="88"/>
      <c r="JOP25" s="88"/>
      <c r="JOQ25" s="88"/>
      <c r="JOR25" s="88"/>
      <c r="JOS25" s="88"/>
      <c r="JOT25" s="88"/>
      <c r="JOU25" s="88"/>
      <c r="JOV25" s="88"/>
      <c r="JOW25" s="88"/>
      <c r="JOX25" s="88"/>
      <c r="JOY25" s="88"/>
      <c r="JOZ25" s="88"/>
      <c r="JPA25" s="88"/>
      <c r="JPB25" s="88"/>
      <c r="JPC25" s="88"/>
      <c r="JPD25" s="88"/>
      <c r="JPE25" s="88"/>
      <c r="JPF25" s="88"/>
      <c r="JPG25" s="88"/>
      <c r="JPH25" s="88"/>
      <c r="JPI25" s="88"/>
      <c r="JPJ25" s="88"/>
      <c r="JPK25" s="88"/>
      <c r="JPL25" s="88"/>
      <c r="JPM25" s="88"/>
      <c r="JPN25" s="88"/>
      <c r="JPO25" s="88"/>
      <c r="JPP25" s="88"/>
      <c r="JPQ25" s="88"/>
      <c r="JPR25" s="88"/>
      <c r="JPS25" s="88"/>
      <c r="JPT25" s="88"/>
      <c r="JPU25" s="88"/>
      <c r="JPV25" s="88"/>
      <c r="JPW25" s="88"/>
      <c r="JPX25" s="88"/>
      <c r="JPY25" s="88"/>
      <c r="JPZ25" s="88"/>
      <c r="JQA25" s="88"/>
      <c r="JQB25" s="88"/>
      <c r="JQC25" s="88"/>
      <c r="JQD25" s="88"/>
      <c r="JQE25" s="88"/>
      <c r="JQF25" s="88"/>
      <c r="JQG25" s="88"/>
      <c r="JQH25" s="88"/>
      <c r="JQI25" s="88"/>
      <c r="JQJ25" s="88"/>
      <c r="JQK25" s="88"/>
      <c r="JQL25" s="88"/>
      <c r="JQM25" s="88"/>
      <c r="JQN25" s="88"/>
      <c r="JQO25" s="88"/>
      <c r="JQP25" s="88"/>
      <c r="JQQ25" s="88"/>
      <c r="JQR25" s="88"/>
      <c r="JQS25" s="88"/>
      <c r="JQT25" s="88"/>
      <c r="JQU25" s="88"/>
      <c r="JQV25" s="88"/>
      <c r="JQW25" s="88"/>
      <c r="JQX25" s="88"/>
      <c r="JQY25" s="88"/>
      <c r="JQZ25" s="88"/>
      <c r="JRA25" s="88"/>
      <c r="JRB25" s="88"/>
      <c r="JRC25" s="88"/>
      <c r="JRD25" s="88"/>
      <c r="JRE25" s="88"/>
      <c r="JRF25" s="88"/>
      <c r="JRG25" s="88"/>
      <c r="JRH25" s="88"/>
      <c r="JRI25" s="88"/>
      <c r="JRJ25" s="88"/>
      <c r="JRK25" s="88"/>
      <c r="JRL25" s="88"/>
      <c r="JRM25" s="88"/>
      <c r="JRN25" s="88"/>
      <c r="JRO25" s="88"/>
      <c r="JRP25" s="88"/>
      <c r="JRQ25" s="88"/>
      <c r="JRR25" s="88"/>
      <c r="JRS25" s="88"/>
      <c r="JRT25" s="88"/>
      <c r="JRU25" s="88"/>
      <c r="JRV25" s="88"/>
      <c r="JRW25" s="88"/>
      <c r="JRX25" s="88"/>
      <c r="JRY25" s="88"/>
      <c r="JRZ25" s="88"/>
      <c r="JSA25" s="88"/>
      <c r="JSB25" s="88"/>
      <c r="JSC25" s="88"/>
      <c r="JSD25" s="88"/>
      <c r="JSE25" s="88"/>
      <c r="JSF25" s="88"/>
      <c r="JSG25" s="88"/>
      <c r="JSH25" s="88"/>
      <c r="JSI25" s="88"/>
      <c r="JSJ25" s="88"/>
      <c r="JSK25" s="88"/>
      <c r="JSL25" s="88"/>
      <c r="JSM25" s="88"/>
      <c r="JSN25" s="88"/>
      <c r="JSO25" s="88"/>
      <c r="JSP25" s="88"/>
      <c r="JSQ25" s="88"/>
      <c r="JSR25" s="88"/>
      <c r="JSS25" s="88"/>
      <c r="JST25" s="88"/>
      <c r="JSU25" s="88"/>
      <c r="JSV25" s="88"/>
      <c r="JSW25" s="88"/>
      <c r="JSX25" s="88"/>
      <c r="JSY25" s="88"/>
      <c r="JSZ25" s="88"/>
      <c r="JTA25" s="88"/>
      <c r="JTB25" s="88"/>
      <c r="JTC25" s="88"/>
      <c r="JTD25" s="88"/>
      <c r="JTE25" s="88"/>
      <c r="JTF25" s="88"/>
      <c r="JTG25" s="88"/>
      <c r="JTH25" s="88"/>
      <c r="JTI25" s="88"/>
      <c r="JTJ25" s="88"/>
      <c r="JTK25" s="88"/>
      <c r="JTL25" s="88"/>
      <c r="JTM25" s="88"/>
      <c r="JTN25" s="88"/>
      <c r="JTO25" s="88"/>
      <c r="JTP25" s="88"/>
      <c r="JTQ25" s="88"/>
      <c r="JTR25" s="88"/>
      <c r="JTS25" s="88"/>
      <c r="JTT25" s="88"/>
      <c r="JTU25" s="88"/>
      <c r="JTV25" s="88"/>
      <c r="JTW25" s="88"/>
      <c r="JTX25" s="88"/>
      <c r="JTY25" s="88"/>
      <c r="JTZ25" s="88"/>
      <c r="JUA25" s="88"/>
      <c r="JUB25" s="88"/>
      <c r="JUC25" s="88"/>
      <c r="JUD25" s="88"/>
      <c r="JUE25" s="88"/>
      <c r="JUF25" s="88"/>
      <c r="JUG25" s="88"/>
      <c r="JUH25" s="88"/>
      <c r="JUI25" s="88"/>
      <c r="JUJ25" s="88"/>
      <c r="JUK25" s="88"/>
      <c r="JUL25" s="88"/>
      <c r="JUM25" s="88"/>
      <c r="JUN25" s="88"/>
      <c r="JUO25" s="88"/>
      <c r="JUP25" s="88"/>
      <c r="JUQ25" s="88"/>
      <c r="JUR25" s="88"/>
      <c r="JUS25" s="88"/>
      <c r="JUT25" s="88"/>
      <c r="JUU25" s="88"/>
      <c r="JUV25" s="88"/>
      <c r="JUW25" s="88"/>
      <c r="JUX25" s="88"/>
      <c r="JUY25" s="88"/>
      <c r="JUZ25" s="88"/>
      <c r="JVA25" s="88"/>
      <c r="JVB25" s="88"/>
      <c r="JVC25" s="88"/>
      <c r="JVD25" s="88"/>
      <c r="JVE25" s="88"/>
      <c r="JVF25" s="88"/>
      <c r="JVG25" s="88"/>
      <c r="JVH25" s="88"/>
      <c r="JVI25" s="88"/>
      <c r="JVJ25" s="88"/>
      <c r="JVK25" s="88"/>
      <c r="JVL25" s="88"/>
      <c r="JVM25" s="88"/>
      <c r="JVN25" s="88"/>
      <c r="JVO25" s="88"/>
      <c r="JVP25" s="88"/>
      <c r="JVQ25" s="88"/>
      <c r="JVR25" s="88"/>
      <c r="JVS25" s="88"/>
      <c r="JVT25" s="88"/>
      <c r="JVU25" s="88"/>
      <c r="JVV25" s="88"/>
      <c r="JVW25" s="88"/>
      <c r="JVX25" s="88"/>
      <c r="JVY25" s="88"/>
      <c r="JVZ25" s="88"/>
      <c r="JWA25" s="88"/>
      <c r="JWB25" s="88"/>
      <c r="JWC25" s="88"/>
      <c r="JWD25" s="88"/>
      <c r="JWE25" s="88"/>
      <c r="JWF25" s="88"/>
      <c r="JWG25" s="88"/>
      <c r="JWH25" s="88"/>
      <c r="JWI25" s="88"/>
      <c r="JWJ25" s="88"/>
      <c r="JWK25" s="88"/>
      <c r="JWL25" s="88"/>
      <c r="JWM25" s="88"/>
      <c r="JWN25" s="88"/>
      <c r="JWO25" s="88"/>
      <c r="JWP25" s="88"/>
      <c r="JWQ25" s="88"/>
      <c r="JWR25" s="88"/>
      <c r="JWS25" s="88"/>
      <c r="JWT25" s="88"/>
      <c r="JWU25" s="88"/>
      <c r="JWV25" s="88"/>
      <c r="JWW25" s="88"/>
      <c r="JWX25" s="88"/>
      <c r="JWY25" s="88"/>
      <c r="JWZ25" s="88"/>
      <c r="JXA25" s="88"/>
      <c r="JXB25" s="88"/>
      <c r="JXC25" s="88"/>
      <c r="JXD25" s="88"/>
      <c r="JXE25" s="88"/>
      <c r="JXF25" s="88"/>
      <c r="JXG25" s="88"/>
      <c r="JXH25" s="88"/>
      <c r="JXI25" s="88"/>
      <c r="JXJ25" s="88"/>
      <c r="JXK25" s="88"/>
      <c r="JXL25" s="88"/>
      <c r="JXM25" s="88"/>
      <c r="JXN25" s="88"/>
      <c r="JXO25" s="88"/>
      <c r="JXP25" s="88"/>
      <c r="JXQ25" s="88"/>
      <c r="JXR25" s="88"/>
      <c r="JXS25" s="88"/>
      <c r="JXT25" s="88"/>
      <c r="JXU25" s="88"/>
      <c r="JXV25" s="88"/>
      <c r="JXW25" s="88"/>
      <c r="JXX25" s="88"/>
      <c r="JXY25" s="88"/>
      <c r="JXZ25" s="88"/>
      <c r="JYA25" s="88"/>
      <c r="JYB25" s="88"/>
      <c r="JYC25" s="88"/>
      <c r="JYD25" s="88"/>
      <c r="JYE25" s="88"/>
      <c r="JYF25" s="88"/>
      <c r="JYG25" s="88"/>
      <c r="JYH25" s="88"/>
      <c r="JYI25" s="88"/>
      <c r="JYJ25" s="88"/>
      <c r="JYK25" s="88"/>
      <c r="JYL25" s="88"/>
      <c r="JYM25" s="88"/>
      <c r="JYN25" s="88"/>
      <c r="JYO25" s="88"/>
      <c r="JYP25" s="88"/>
      <c r="JYQ25" s="88"/>
      <c r="JYR25" s="88"/>
      <c r="JYS25" s="88"/>
      <c r="JYT25" s="88"/>
      <c r="JYU25" s="88"/>
      <c r="JYV25" s="88"/>
      <c r="JYW25" s="88"/>
      <c r="JYX25" s="88"/>
      <c r="JYY25" s="88"/>
      <c r="JYZ25" s="88"/>
      <c r="JZA25" s="88"/>
      <c r="JZB25" s="88"/>
      <c r="JZC25" s="88"/>
      <c r="JZD25" s="88"/>
      <c r="JZE25" s="88"/>
      <c r="JZF25" s="88"/>
      <c r="JZG25" s="88"/>
      <c r="JZH25" s="88"/>
      <c r="JZI25" s="88"/>
      <c r="JZJ25" s="88"/>
      <c r="JZK25" s="88"/>
      <c r="JZL25" s="88"/>
      <c r="JZM25" s="88"/>
      <c r="JZN25" s="88"/>
      <c r="JZO25" s="88"/>
      <c r="JZP25" s="88"/>
      <c r="JZQ25" s="88"/>
      <c r="JZR25" s="88"/>
      <c r="JZS25" s="88"/>
      <c r="JZT25" s="88"/>
      <c r="JZU25" s="88"/>
      <c r="JZV25" s="88"/>
      <c r="JZW25" s="88"/>
      <c r="JZX25" s="88"/>
      <c r="JZY25" s="88"/>
      <c r="JZZ25" s="88"/>
      <c r="KAA25" s="88"/>
      <c r="KAB25" s="88"/>
      <c r="KAC25" s="88"/>
      <c r="KAD25" s="88"/>
      <c r="KAE25" s="88"/>
      <c r="KAF25" s="88"/>
      <c r="KAG25" s="88"/>
      <c r="KAH25" s="88"/>
      <c r="KAI25" s="88"/>
      <c r="KAJ25" s="88"/>
      <c r="KAK25" s="88"/>
      <c r="KAL25" s="88"/>
      <c r="KAM25" s="88"/>
      <c r="KAN25" s="88"/>
      <c r="KAO25" s="88"/>
      <c r="KAP25" s="88"/>
      <c r="KAQ25" s="88"/>
      <c r="KAR25" s="88"/>
      <c r="KAS25" s="88"/>
      <c r="KAT25" s="88"/>
      <c r="KAU25" s="88"/>
      <c r="KAV25" s="88"/>
      <c r="KAW25" s="88"/>
      <c r="KAX25" s="88"/>
      <c r="KAY25" s="88"/>
      <c r="KAZ25" s="88"/>
      <c r="KBA25" s="88"/>
      <c r="KBB25" s="88"/>
      <c r="KBC25" s="88"/>
      <c r="KBD25" s="88"/>
      <c r="KBE25" s="88"/>
      <c r="KBF25" s="88"/>
      <c r="KBG25" s="88"/>
      <c r="KBH25" s="88"/>
      <c r="KBI25" s="88"/>
      <c r="KBJ25" s="88"/>
      <c r="KBK25" s="88"/>
      <c r="KBL25" s="88"/>
      <c r="KBM25" s="88"/>
      <c r="KBN25" s="88"/>
      <c r="KBO25" s="88"/>
      <c r="KBP25" s="88"/>
      <c r="KBQ25" s="88"/>
      <c r="KBR25" s="88"/>
      <c r="KBS25" s="88"/>
      <c r="KBT25" s="88"/>
      <c r="KBU25" s="88"/>
      <c r="KBV25" s="88"/>
      <c r="KBW25" s="88"/>
      <c r="KBX25" s="88"/>
      <c r="KBY25" s="88"/>
      <c r="KBZ25" s="88"/>
      <c r="KCA25" s="88"/>
      <c r="KCB25" s="88"/>
      <c r="KCC25" s="88"/>
      <c r="KCD25" s="88"/>
      <c r="KCE25" s="88"/>
      <c r="KCF25" s="88"/>
      <c r="KCG25" s="88"/>
      <c r="KCH25" s="88"/>
      <c r="KCI25" s="88"/>
      <c r="KCJ25" s="88"/>
      <c r="KCK25" s="88"/>
      <c r="KCL25" s="88"/>
      <c r="KCM25" s="88"/>
      <c r="KCN25" s="88"/>
      <c r="KCO25" s="88"/>
      <c r="KCP25" s="88"/>
      <c r="KCQ25" s="88"/>
      <c r="KCR25" s="88"/>
      <c r="KCS25" s="88"/>
      <c r="KCT25" s="88"/>
      <c r="KCU25" s="88"/>
      <c r="KCV25" s="88"/>
      <c r="KCW25" s="88"/>
      <c r="KCX25" s="88"/>
      <c r="KCY25" s="88"/>
      <c r="KCZ25" s="88"/>
      <c r="KDA25" s="88"/>
      <c r="KDB25" s="88"/>
      <c r="KDC25" s="88"/>
      <c r="KDD25" s="88"/>
      <c r="KDE25" s="88"/>
      <c r="KDF25" s="88"/>
      <c r="KDG25" s="88"/>
      <c r="KDH25" s="88"/>
      <c r="KDI25" s="88"/>
      <c r="KDJ25" s="88"/>
      <c r="KDK25" s="88"/>
      <c r="KDL25" s="88"/>
      <c r="KDM25" s="88"/>
      <c r="KDN25" s="88"/>
      <c r="KDO25" s="88"/>
      <c r="KDP25" s="88"/>
      <c r="KDQ25" s="88"/>
      <c r="KDR25" s="88"/>
      <c r="KDS25" s="88"/>
      <c r="KDT25" s="88"/>
      <c r="KDU25" s="88"/>
      <c r="KDV25" s="88"/>
      <c r="KDW25" s="88"/>
      <c r="KDX25" s="88"/>
      <c r="KDY25" s="88"/>
      <c r="KDZ25" s="88"/>
      <c r="KEA25" s="88"/>
      <c r="KEB25" s="88"/>
      <c r="KEC25" s="88"/>
      <c r="KED25" s="88"/>
      <c r="KEE25" s="88"/>
      <c r="KEF25" s="88"/>
      <c r="KEG25" s="88"/>
      <c r="KEH25" s="88"/>
      <c r="KEI25" s="88"/>
      <c r="KEJ25" s="88"/>
      <c r="KEK25" s="88"/>
      <c r="KEL25" s="88"/>
      <c r="KEM25" s="88"/>
      <c r="KEN25" s="88"/>
      <c r="KEO25" s="88"/>
      <c r="KEP25" s="88"/>
      <c r="KEQ25" s="88"/>
      <c r="KER25" s="88"/>
      <c r="KES25" s="88"/>
      <c r="KET25" s="88"/>
      <c r="KEU25" s="88"/>
      <c r="KEV25" s="88"/>
      <c r="KEW25" s="88"/>
      <c r="KEX25" s="88"/>
      <c r="KEY25" s="88"/>
      <c r="KEZ25" s="88"/>
      <c r="KFA25" s="88"/>
      <c r="KFB25" s="88"/>
      <c r="KFC25" s="88"/>
      <c r="KFD25" s="88"/>
      <c r="KFE25" s="88"/>
      <c r="KFF25" s="88"/>
      <c r="KFG25" s="88"/>
      <c r="KFH25" s="88"/>
      <c r="KFI25" s="88"/>
      <c r="KFJ25" s="88"/>
      <c r="KFK25" s="88"/>
      <c r="KFL25" s="88"/>
      <c r="KFM25" s="88"/>
      <c r="KFN25" s="88"/>
      <c r="KFO25" s="88"/>
      <c r="KFP25" s="88"/>
      <c r="KFQ25" s="88"/>
      <c r="KFR25" s="88"/>
      <c r="KFS25" s="88"/>
      <c r="KFT25" s="88"/>
      <c r="KFU25" s="88"/>
      <c r="KFV25" s="88"/>
      <c r="KFW25" s="88"/>
      <c r="KFX25" s="88"/>
      <c r="KFY25" s="88"/>
      <c r="KFZ25" s="88"/>
      <c r="KGA25" s="88"/>
      <c r="KGB25" s="88"/>
      <c r="KGC25" s="88"/>
      <c r="KGD25" s="88"/>
      <c r="KGE25" s="88"/>
      <c r="KGF25" s="88"/>
      <c r="KGG25" s="88"/>
      <c r="KGH25" s="88"/>
      <c r="KGI25" s="88"/>
      <c r="KGJ25" s="88"/>
      <c r="KGK25" s="88"/>
      <c r="KGL25" s="88"/>
      <c r="KGM25" s="88"/>
      <c r="KGN25" s="88"/>
      <c r="KGO25" s="88"/>
      <c r="KGP25" s="88"/>
      <c r="KGQ25" s="88"/>
      <c r="KGR25" s="88"/>
      <c r="KGS25" s="88"/>
      <c r="KGT25" s="88"/>
      <c r="KGU25" s="88"/>
      <c r="KGV25" s="88"/>
      <c r="KGW25" s="88"/>
      <c r="KGX25" s="88"/>
      <c r="KGY25" s="88"/>
      <c r="KGZ25" s="88"/>
      <c r="KHA25" s="88"/>
      <c r="KHB25" s="88"/>
      <c r="KHC25" s="88"/>
      <c r="KHD25" s="88"/>
      <c r="KHE25" s="88"/>
      <c r="KHF25" s="88"/>
      <c r="KHG25" s="88"/>
      <c r="KHH25" s="88"/>
      <c r="KHI25" s="88"/>
      <c r="KHJ25" s="88"/>
      <c r="KHK25" s="88"/>
      <c r="KHL25" s="88"/>
      <c r="KHM25" s="88"/>
      <c r="KHN25" s="88"/>
      <c r="KHO25" s="88"/>
      <c r="KHP25" s="88"/>
      <c r="KHQ25" s="88"/>
      <c r="KHR25" s="88"/>
      <c r="KHS25" s="88"/>
      <c r="KHT25" s="88"/>
      <c r="KHU25" s="88"/>
      <c r="KHV25" s="88"/>
      <c r="KHW25" s="88"/>
      <c r="KHX25" s="88"/>
      <c r="KHY25" s="88"/>
      <c r="KHZ25" s="88"/>
      <c r="KIA25" s="88"/>
      <c r="KIB25" s="88"/>
      <c r="KIC25" s="88"/>
      <c r="KID25" s="88"/>
      <c r="KIE25" s="88"/>
      <c r="KIF25" s="88"/>
      <c r="KIG25" s="88"/>
      <c r="KIH25" s="88"/>
      <c r="KII25" s="88"/>
      <c r="KIJ25" s="88"/>
      <c r="KIK25" s="88"/>
      <c r="KIL25" s="88"/>
      <c r="KIM25" s="88"/>
      <c r="KIN25" s="88"/>
      <c r="KIO25" s="88"/>
      <c r="KIP25" s="88"/>
      <c r="KIQ25" s="88"/>
      <c r="KIR25" s="88"/>
      <c r="KIS25" s="88"/>
      <c r="KIT25" s="88"/>
      <c r="KIU25" s="88"/>
      <c r="KIV25" s="88"/>
      <c r="KIW25" s="88"/>
      <c r="KIX25" s="88"/>
      <c r="KIY25" s="88"/>
      <c r="KIZ25" s="88"/>
      <c r="KJA25" s="88"/>
      <c r="KJB25" s="88"/>
      <c r="KJC25" s="88"/>
      <c r="KJD25" s="88"/>
      <c r="KJE25" s="88"/>
      <c r="KJF25" s="88"/>
      <c r="KJG25" s="88"/>
      <c r="KJH25" s="88"/>
      <c r="KJI25" s="88"/>
      <c r="KJJ25" s="88"/>
      <c r="KJK25" s="88"/>
      <c r="KJL25" s="88"/>
      <c r="KJM25" s="88"/>
      <c r="KJN25" s="88"/>
      <c r="KJO25" s="88"/>
      <c r="KJP25" s="88"/>
      <c r="KJQ25" s="88"/>
      <c r="KJR25" s="88"/>
      <c r="KJS25" s="88"/>
      <c r="KJT25" s="88"/>
      <c r="KJU25" s="88"/>
      <c r="KJV25" s="88"/>
      <c r="KJW25" s="88"/>
      <c r="KJX25" s="88"/>
      <c r="KJY25" s="88"/>
      <c r="KJZ25" s="88"/>
      <c r="KKA25" s="88"/>
      <c r="KKB25" s="88"/>
      <c r="KKC25" s="88"/>
      <c r="KKD25" s="88"/>
      <c r="KKE25" s="88"/>
      <c r="KKF25" s="88"/>
      <c r="KKG25" s="88"/>
      <c r="KKH25" s="88"/>
      <c r="KKI25" s="88"/>
      <c r="KKJ25" s="88"/>
      <c r="KKK25" s="88"/>
      <c r="KKL25" s="88"/>
      <c r="KKM25" s="88"/>
      <c r="KKN25" s="88"/>
      <c r="KKO25" s="88"/>
      <c r="KKP25" s="88"/>
      <c r="KKQ25" s="88"/>
      <c r="KKR25" s="88"/>
      <c r="KKS25" s="88"/>
      <c r="KKT25" s="88"/>
      <c r="KKU25" s="88"/>
      <c r="KKV25" s="88"/>
      <c r="KKW25" s="88"/>
      <c r="KKX25" s="88"/>
      <c r="KKY25" s="88"/>
      <c r="KKZ25" s="88"/>
      <c r="KLA25" s="88"/>
      <c r="KLB25" s="88"/>
      <c r="KLC25" s="88"/>
      <c r="KLD25" s="88"/>
      <c r="KLE25" s="88"/>
      <c r="KLF25" s="88"/>
      <c r="KLG25" s="88"/>
      <c r="KLH25" s="88"/>
      <c r="KLI25" s="88"/>
      <c r="KLJ25" s="88"/>
      <c r="KLK25" s="88"/>
      <c r="KLL25" s="88"/>
      <c r="KLM25" s="88"/>
      <c r="KLN25" s="88"/>
      <c r="KLO25" s="88"/>
      <c r="KLP25" s="88"/>
      <c r="KLQ25" s="88"/>
      <c r="KLR25" s="88"/>
      <c r="KLS25" s="88"/>
      <c r="KLT25" s="88"/>
      <c r="KLU25" s="88"/>
      <c r="KLV25" s="88"/>
      <c r="KLW25" s="88"/>
      <c r="KLX25" s="88"/>
      <c r="KLY25" s="88"/>
      <c r="KLZ25" s="88"/>
      <c r="KMA25" s="88"/>
      <c r="KMB25" s="88"/>
      <c r="KMC25" s="88"/>
      <c r="KMD25" s="88"/>
      <c r="KME25" s="88"/>
      <c r="KMF25" s="88"/>
      <c r="KMG25" s="88"/>
      <c r="KMH25" s="88"/>
      <c r="KMI25" s="88"/>
      <c r="KMJ25" s="88"/>
      <c r="KMK25" s="88"/>
      <c r="KML25" s="88"/>
      <c r="KMM25" s="88"/>
      <c r="KMN25" s="88"/>
      <c r="KMO25" s="88"/>
      <c r="KMP25" s="88"/>
      <c r="KMQ25" s="88"/>
      <c r="KMR25" s="88"/>
      <c r="KMS25" s="88"/>
      <c r="KMT25" s="88"/>
      <c r="KMU25" s="88"/>
      <c r="KMV25" s="88"/>
      <c r="KMW25" s="88"/>
      <c r="KMX25" s="88"/>
      <c r="KMY25" s="88"/>
      <c r="KMZ25" s="88"/>
      <c r="KNA25" s="88"/>
      <c r="KNB25" s="88"/>
      <c r="KNC25" s="88"/>
      <c r="KND25" s="88"/>
      <c r="KNE25" s="88"/>
      <c r="KNF25" s="88"/>
      <c r="KNG25" s="88"/>
      <c r="KNH25" s="88"/>
      <c r="KNI25" s="88"/>
      <c r="KNJ25" s="88"/>
      <c r="KNK25" s="88"/>
      <c r="KNL25" s="88"/>
      <c r="KNM25" s="88"/>
      <c r="KNN25" s="88"/>
      <c r="KNO25" s="88"/>
      <c r="KNP25" s="88"/>
      <c r="KNQ25" s="88"/>
      <c r="KNR25" s="88"/>
      <c r="KNS25" s="88"/>
      <c r="KNT25" s="88"/>
      <c r="KNU25" s="88"/>
      <c r="KNV25" s="88"/>
      <c r="KNW25" s="88"/>
      <c r="KNX25" s="88"/>
      <c r="KNY25" s="88"/>
      <c r="KNZ25" s="88"/>
      <c r="KOA25" s="88"/>
      <c r="KOB25" s="88"/>
      <c r="KOC25" s="88"/>
      <c r="KOD25" s="88"/>
      <c r="KOE25" s="88"/>
      <c r="KOF25" s="88"/>
      <c r="KOG25" s="88"/>
      <c r="KOH25" s="88"/>
      <c r="KOI25" s="88"/>
      <c r="KOJ25" s="88"/>
      <c r="KOK25" s="88"/>
      <c r="KOL25" s="88"/>
      <c r="KOM25" s="88"/>
      <c r="KON25" s="88"/>
      <c r="KOO25" s="88"/>
      <c r="KOP25" s="88"/>
      <c r="KOQ25" s="88"/>
      <c r="KOR25" s="88"/>
      <c r="KOS25" s="88"/>
      <c r="KOT25" s="88"/>
      <c r="KOU25" s="88"/>
      <c r="KOV25" s="88"/>
      <c r="KOW25" s="88"/>
      <c r="KOX25" s="88"/>
      <c r="KOY25" s="88"/>
      <c r="KOZ25" s="88"/>
      <c r="KPA25" s="88"/>
      <c r="KPB25" s="88"/>
      <c r="KPC25" s="88"/>
      <c r="KPD25" s="88"/>
      <c r="KPE25" s="88"/>
      <c r="KPF25" s="88"/>
      <c r="KPG25" s="88"/>
      <c r="KPH25" s="88"/>
      <c r="KPI25" s="88"/>
      <c r="KPJ25" s="88"/>
      <c r="KPK25" s="88"/>
      <c r="KPL25" s="88"/>
      <c r="KPM25" s="88"/>
      <c r="KPN25" s="88"/>
      <c r="KPO25" s="88"/>
      <c r="KPP25" s="88"/>
      <c r="KPQ25" s="88"/>
      <c r="KPR25" s="88"/>
      <c r="KPS25" s="88"/>
      <c r="KPT25" s="88"/>
      <c r="KPU25" s="88"/>
      <c r="KPV25" s="88"/>
      <c r="KPW25" s="88"/>
      <c r="KPX25" s="88"/>
      <c r="KPY25" s="88"/>
      <c r="KPZ25" s="88"/>
      <c r="KQA25" s="88"/>
      <c r="KQB25" s="88"/>
      <c r="KQC25" s="88"/>
      <c r="KQD25" s="88"/>
      <c r="KQE25" s="88"/>
      <c r="KQF25" s="88"/>
      <c r="KQG25" s="88"/>
      <c r="KQH25" s="88"/>
      <c r="KQI25" s="88"/>
      <c r="KQJ25" s="88"/>
      <c r="KQK25" s="88"/>
      <c r="KQL25" s="88"/>
      <c r="KQM25" s="88"/>
      <c r="KQN25" s="88"/>
      <c r="KQO25" s="88"/>
      <c r="KQP25" s="88"/>
      <c r="KQQ25" s="88"/>
      <c r="KQR25" s="88"/>
      <c r="KQS25" s="88"/>
      <c r="KQT25" s="88"/>
      <c r="KQU25" s="88"/>
      <c r="KQV25" s="88"/>
      <c r="KQW25" s="88"/>
      <c r="KQX25" s="88"/>
      <c r="KQY25" s="88"/>
      <c r="KQZ25" s="88"/>
      <c r="KRA25" s="88"/>
      <c r="KRB25" s="88"/>
      <c r="KRC25" s="88"/>
      <c r="KRD25" s="88"/>
      <c r="KRE25" s="88"/>
      <c r="KRF25" s="88"/>
      <c r="KRG25" s="88"/>
      <c r="KRH25" s="88"/>
      <c r="KRI25" s="88"/>
      <c r="KRJ25" s="88"/>
      <c r="KRK25" s="88"/>
      <c r="KRL25" s="88"/>
      <c r="KRM25" s="88"/>
      <c r="KRN25" s="88"/>
      <c r="KRO25" s="88"/>
      <c r="KRP25" s="88"/>
      <c r="KRQ25" s="88"/>
      <c r="KRR25" s="88"/>
      <c r="KRS25" s="88"/>
      <c r="KRT25" s="88"/>
      <c r="KRU25" s="88"/>
      <c r="KRV25" s="88"/>
      <c r="KRW25" s="88"/>
      <c r="KRX25" s="88"/>
      <c r="KRY25" s="88"/>
      <c r="KRZ25" s="88"/>
      <c r="KSA25" s="88"/>
      <c r="KSB25" s="88"/>
      <c r="KSC25" s="88"/>
      <c r="KSD25" s="88"/>
      <c r="KSE25" s="88"/>
      <c r="KSF25" s="88"/>
      <c r="KSG25" s="88"/>
      <c r="KSH25" s="88"/>
      <c r="KSI25" s="88"/>
      <c r="KSJ25" s="88"/>
      <c r="KSK25" s="88"/>
      <c r="KSL25" s="88"/>
      <c r="KSM25" s="88"/>
      <c r="KSN25" s="88"/>
      <c r="KSO25" s="88"/>
      <c r="KSP25" s="88"/>
      <c r="KSQ25" s="88"/>
      <c r="KSR25" s="88"/>
      <c r="KSS25" s="88"/>
      <c r="KST25" s="88"/>
      <c r="KSU25" s="88"/>
      <c r="KSV25" s="88"/>
      <c r="KSW25" s="88"/>
      <c r="KSX25" s="88"/>
      <c r="KSY25" s="88"/>
      <c r="KSZ25" s="88"/>
      <c r="KTA25" s="88"/>
      <c r="KTB25" s="88"/>
      <c r="KTC25" s="88"/>
      <c r="KTD25" s="88"/>
      <c r="KTE25" s="88"/>
      <c r="KTF25" s="88"/>
      <c r="KTG25" s="88"/>
      <c r="KTH25" s="88"/>
      <c r="KTI25" s="88"/>
      <c r="KTJ25" s="88"/>
      <c r="KTK25" s="88"/>
      <c r="KTL25" s="88"/>
      <c r="KTM25" s="88"/>
      <c r="KTN25" s="88"/>
      <c r="KTO25" s="88"/>
      <c r="KTP25" s="88"/>
      <c r="KTQ25" s="88"/>
      <c r="KTR25" s="88"/>
      <c r="KTS25" s="88"/>
      <c r="KTT25" s="88"/>
      <c r="KTU25" s="88"/>
      <c r="KTV25" s="88"/>
      <c r="KTW25" s="88"/>
      <c r="KTX25" s="88"/>
      <c r="KTY25" s="88"/>
      <c r="KTZ25" s="88"/>
      <c r="KUA25" s="88"/>
      <c r="KUB25" s="88"/>
      <c r="KUC25" s="88"/>
      <c r="KUD25" s="88"/>
      <c r="KUE25" s="88"/>
      <c r="KUF25" s="88"/>
      <c r="KUG25" s="88"/>
      <c r="KUH25" s="88"/>
      <c r="KUI25" s="88"/>
      <c r="KUJ25" s="88"/>
      <c r="KUK25" s="88"/>
      <c r="KUL25" s="88"/>
      <c r="KUM25" s="88"/>
      <c r="KUN25" s="88"/>
      <c r="KUO25" s="88"/>
      <c r="KUP25" s="88"/>
      <c r="KUQ25" s="88"/>
      <c r="KUR25" s="88"/>
      <c r="KUS25" s="88"/>
      <c r="KUT25" s="88"/>
      <c r="KUU25" s="88"/>
      <c r="KUV25" s="88"/>
      <c r="KUW25" s="88"/>
      <c r="KUX25" s="88"/>
      <c r="KUY25" s="88"/>
      <c r="KUZ25" s="88"/>
      <c r="KVA25" s="88"/>
      <c r="KVB25" s="88"/>
      <c r="KVC25" s="88"/>
      <c r="KVD25" s="88"/>
      <c r="KVE25" s="88"/>
      <c r="KVF25" s="88"/>
      <c r="KVG25" s="88"/>
      <c r="KVH25" s="88"/>
      <c r="KVI25" s="88"/>
      <c r="KVJ25" s="88"/>
      <c r="KVK25" s="88"/>
      <c r="KVL25" s="88"/>
      <c r="KVM25" s="88"/>
      <c r="KVN25" s="88"/>
      <c r="KVO25" s="88"/>
      <c r="KVP25" s="88"/>
      <c r="KVQ25" s="88"/>
      <c r="KVR25" s="88"/>
      <c r="KVS25" s="88"/>
      <c r="KVT25" s="88"/>
      <c r="KVU25" s="88"/>
      <c r="KVV25" s="88"/>
      <c r="KVW25" s="88"/>
      <c r="KVX25" s="88"/>
      <c r="KVY25" s="88"/>
      <c r="KVZ25" s="88"/>
      <c r="KWA25" s="88"/>
      <c r="KWB25" s="88"/>
      <c r="KWC25" s="88"/>
      <c r="KWD25" s="88"/>
      <c r="KWE25" s="88"/>
      <c r="KWF25" s="88"/>
      <c r="KWG25" s="88"/>
      <c r="KWH25" s="88"/>
      <c r="KWI25" s="88"/>
      <c r="KWJ25" s="88"/>
      <c r="KWK25" s="88"/>
      <c r="KWL25" s="88"/>
      <c r="KWM25" s="88"/>
      <c r="KWN25" s="88"/>
      <c r="KWO25" s="88"/>
      <c r="KWP25" s="88"/>
      <c r="KWQ25" s="88"/>
      <c r="KWR25" s="88"/>
      <c r="KWS25" s="88"/>
      <c r="KWT25" s="88"/>
      <c r="KWU25" s="88"/>
      <c r="KWV25" s="88"/>
      <c r="KWW25" s="88"/>
      <c r="KWX25" s="88"/>
      <c r="KWY25" s="88"/>
      <c r="KWZ25" s="88"/>
      <c r="KXA25" s="88"/>
      <c r="KXB25" s="88"/>
      <c r="KXC25" s="88"/>
      <c r="KXD25" s="88"/>
      <c r="KXE25" s="88"/>
      <c r="KXF25" s="88"/>
      <c r="KXG25" s="88"/>
      <c r="KXH25" s="88"/>
      <c r="KXI25" s="88"/>
      <c r="KXJ25" s="88"/>
      <c r="KXK25" s="88"/>
      <c r="KXL25" s="88"/>
      <c r="KXM25" s="88"/>
      <c r="KXN25" s="88"/>
      <c r="KXO25" s="88"/>
      <c r="KXP25" s="88"/>
      <c r="KXQ25" s="88"/>
      <c r="KXR25" s="88"/>
      <c r="KXS25" s="88"/>
      <c r="KXT25" s="88"/>
      <c r="KXU25" s="88"/>
      <c r="KXV25" s="88"/>
      <c r="KXW25" s="88"/>
      <c r="KXX25" s="88"/>
      <c r="KXY25" s="88"/>
      <c r="KXZ25" s="88"/>
      <c r="KYA25" s="88"/>
      <c r="KYB25" s="88"/>
      <c r="KYC25" s="88"/>
      <c r="KYD25" s="88"/>
      <c r="KYE25" s="88"/>
      <c r="KYF25" s="88"/>
      <c r="KYG25" s="88"/>
      <c r="KYH25" s="88"/>
      <c r="KYI25" s="88"/>
      <c r="KYJ25" s="88"/>
      <c r="KYK25" s="88"/>
      <c r="KYL25" s="88"/>
      <c r="KYM25" s="88"/>
      <c r="KYN25" s="88"/>
      <c r="KYO25" s="88"/>
      <c r="KYP25" s="88"/>
      <c r="KYQ25" s="88"/>
      <c r="KYR25" s="88"/>
      <c r="KYS25" s="88"/>
      <c r="KYT25" s="88"/>
      <c r="KYU25" s="88"/>
      <c r="KYV25" s="88"/>
      <c r="KYW25" s="88"/>
      <c r="KYX25" s="88"/>
      <c r="KYY25" s="88"/>
      <c r="KYZ25" s="88"/>
      <c r="KZA25" s="88"/>
      <c r="KZB25" s="88"/>
      <c r="KZC25" s="88"/>
      <c r="KZD25" s="88"/>
      <c r="KZE25" s="88"/>
      <c r="KZF25" s="88"/>
      <c r="KZG25" s="88"/>
      <c r="KZH25" s="88"/>
      <c r="KZI25" s="88"/>
      <c r="KZJ25" s="88"/>
      <c r="KZK25" s="88"/>
      <c r="KZL25" s="88"/>
      <c r="KZM25" s="88"/>
      <c r="KZN25" s="88"/>
      <c r="KZO25" s="88"/>
      <c r="KZP25" s="88"/>
      <c r="KZQ25" s="88"/>
      <c r="KZR25" s="88"/>
      <c r="KZS25" s="88"/>
      <c r="KZT25" s="88"/>
      <c r="KZU25" s="88"/>
      <c r="KZV25" s="88"/>
      <c r="KZW25" s="88"/>
      <c r="KZX25" s="88"/>
      <c r="KZY25" s="88"/>
      <c r="KZZ25" s="88"/>
      <c r="LAA25" s="88"/>
      <c r="LAB25" s="88"/>
      <c r="LAC25" s="88"/>
      <c r="LAD25" s="88"/>
      <c r="LAE25" s="88"/>
      <c r="LAF25" s="88"/>
      <c r="LAG25" s="88"/>
      <c r="LAH25" s="88"/>
      <c r="LAI25" s="88"/>
      <c r="LAJ25" s="88"/>
      <c r="LAK25" s="88"/>
      <c r="LAL25" s="88"/>
      <c r="LAM25" s="88"/>
      <c r="LAN25" s="88"/>
      <c r="LAO25" s="88"/>
      <c r="LAP25" s="88"/>
      <c r="LAQ25" s="88"/>
      <c r="LAR25" s="88"/>
      <c r="LAS25" s="88"/>
      <c r="LAT25" s="88"/>
      <c r="LAU25" s="88"/>
      <c r="LAV25" s="88"/>
      <c r="LAW25" s="88"/>
      <c r="LAX25" s="88"/>
      <c r="LAY25" s="88"/>
      <c r="LAZ25" s="88"/>
      <c r="LBA25" s="88"/>
      <c r="LBB25" s="88"/>
      <c r="LBC25" s="88"/>
      <c r="LBD25" s="88"/>
      <c r="LBE25" s="88"/>
      <c r="LBF25" s="88"/>
      <c r="LBG25" s="88"/>
      <c r="LBH25" s="88"/>
      <c r="LBI25" s="88"/>
      <c r="LBJ25" s="88"/>
      <c r="LBK25" s="88"/>
      <c r="LBL25" s="88"/>
      <c r="LBM25" s="88"/>
      <c r="LBN25" s="88"/>
      <c r="LBO25" s="88"/>
      <c r="LBP25" s="88"/>
      <c r="LBQ25" s="88"/>
      <c r="LBR25" s="88"/>
      <c r="LBS25" s="88"/>
      <c r="LBT25" s="88"/>
      <c r="LBU25" s="88"/>
      <c r="LBV25" s="88"/>
      <c r="LBW25" s="88"/>
      <c r="LBX25" s="88"/>
      <c r="LBY25" s="88"/>
      <c r="LBZ25" s="88"/>
      <c r="LCA25" s="88"/>
      <c r="LCB25" s="88"/>
      <c r="LCC25" s="88"/>
      <c r="LCD25" s="88"/>
      <c r="LCE25" s="88"/>
      <c r="LCF25" s="88"/>
      <c r="LCG25" s="88"/>
      <c r="LCH25" s="88"/>
      <c r="LCI25" s="88"/>
      <c r="LCJ25" s="88"/>
      <c r="LCK25" s="88"/>
      <c r="LCL25" s="88"/>
      <c r="LCM25" s="88"/>
      <c r="LCN25" s="88"/>
      <c r="LCO25" s="88"/>
      <c r="LCP25" s="88"/>
      <c r="LCQ25" s="88"/>
      <c r="LCR25" s="88"/>
      <c r="LCS25" s="88"/>
      <c r="LCT25" s="88"/>
      <c r="LCU25" s="88"/>
      <c r="LCV25" s="88"/>
      <c r="LCW25" s="88"/>
      <c r="LCX25" s="88"/>
      <c r="LCY25" s="88"/>
      <c r="LCZ25" s="88"/>
      <c r="LDA25" s="88"/>
      <c r="LDB25" s="88"/>
      <c r="LDC25" s="88"/>
      <c r="LDD25" s="88"/>
      <c r="LDE25" s="88"/>
      <c r="LDF25" s="88"/>
      <c r="LDG25" s="88"/>
      <c r="LDH25" s="88"/>
      <c r="LDI25" s="88"/>
      <c r="LDJ25" s="88"/>
      <c r="LDK25" s="88"/>
      <c r="LDL25" s="88"/>
      <c r="LDM25" s="88"/>
      <c r="LDN25" s="88"/>
      <c r="LDO25" s="88"/>
      <c r="LDP25" s="88"/>
      <c r="LDQ25" s="88"/>
      <c r="LDR25" s="88"/>
      <c r="LDS25" s="88"/>
      <c r="LDT25" s="88"/>
      <c r="LDU25" s="88"/>
      <c r="LDV25" s="88"/>
      <c r="LDW25" s="88"/>
      <c r="LDX25" s="88"/>
      <c r="LDY25" s="88"/>
      <c r="LDZ25" s="88"/>
      <c r="LEA25" s="88"/>
      <c r="LEB25" s="88"/>
      <c r="LEC25" s="88"/>
      <c r="LED25" s="88"/>
      <c r="LEE25" s="88"/>
      <c r="LEF25" s="88"/>
      <c r="LEG25" s="88"/>
      <c r="LEH25" s="88"/>
      <c r="LEI25" s="88"/>
      <c r="LEJ25" s="88"/>
      <c r="LEK25" s="88"/>
      <c r="LEL25" s="88"/>
      <c r="LEM25" s="88"/>
      <c r="LEN25" s="88"/>
      <c r="LEO25" s="88"/>
      <c r="LEP25" s="88"/>
      <c r="LEQ25" s="88"/>
      <c r="LER25" s="88"/>
      <c r="LES25" s="88"/>
      <c r="LET25" s="88"/>
      <c r="LEU25" s="88"/>
      <c r="LEV25" s="88"/>
      <c r="LEW25" s="88"/>
      <c r="LEX25" s="88"/>
      <c r="LEY25" s="88"/>
      <c r="LEZ25" s="88"/>
      <c r="LFA25" s="88"/>
      <c r="LFB25" s="88"/>
      <c r="LFC25" s="88"/>
      <c r="LFD25" s="88"/>
      <c r="LFE25" s="88"/>
      <c r="LFF25" s="88"/>
      <c r="LFG25" s="88"/>
      <c r="LFH25" s="88"/>
      <c r="LFI25" s="88"/>
      <c r="LFJ25" s="88"/>
      <c r="LFK25" s="88"/>
      <c r="LFL25" s="88"/>
      <c r="LFM25" s="88"/>
      <c r="LFN25" s="88"/>
      <c r="LFO25" s="88"/>
      <c r="LFP25" s="88"/>
      <c r="LFQ25" s="88"/>
      <c r="LFR25" s="88"/>
      <c r="LFS25" s="88"/>
      <c r="LFT25" s="88"/>
      <c r="LFU25" s="88"/>
      <c r="LFV25" s="88"/>
      <c r="LFW25" s="88"/>
      <c r="LFX25" s="88"/>
      <c r="LFY25" s="88"/>
      <c r="LFZ25" s="88"/>
      <c r="LGA25" s="88"/>
      <c r="LGB25" s="88"/>
      <c r="LGC25" s="88"/>
      <c r="LGD25" s="88"/>
      <c r="LGE25" s="88"/>
      <c r="LGF25" s="88"/>
      <c r="LGG25" s="88"/>
      <c r="LGH25" s="88"/>
      <c r="LGI25" s="88"/>
      <c r="LGJ25" s="88"/>
      <c r="LGK25" s="88"/>
      <c r="LGL25" s="88"/>
      <c r="LGM25" s="88"/>
      <c r="LGN25" s="88"/>
      <c r="LGO25" s="88"/>
      <c r="LGP25" s="88"/>
      <c r="LGQ25" s="88"/>
      <c r="LGR25" s="88"/>
      <c r="LGS25" s="88"/>
      <c r="LGT25" s="88"/>
      <c r="LGU25" s="88"/>
      <c r="LGV25" s="88"/>
      <c r="LGW25" s="88"/>
      <c r="LGX25" s="88"/>
      <c r="LGY25" s="88"/>
      <c r="LGZ25" s="88"/>
      <c r="LHA25" s="88"/>
      <c r="LHB25" s="88"/>
      <c r="LHC25" s="88"/>
      <c r="LHD25" s="88"/>
      <c r="LHE25" s="88"/>
      <c r="LHF25" s="88"/>
      <c r="LHG25" s="88"/>
      <c r="LHH25" s="88"/>
      <c r="LHI25" s="88"/>
      <c r="LHJ25" s="88"/>
      <c r="LHK25" s="88"/>
      <c r="LHL25" s="88"/>
      <c r="LHM25" s="88"/>
      <c r="LHN25" s="88"/>
      <c r="LHO25" s="88"/>
      <c r="LHP25" s="88"/>
      <c r="LHQ25" s="88"/>
      <c r="LHR25" s="88"/>
      <c r="LHS25" s="88"/>
      <c r="LHT25" s="88"/>
      <c r="LHU25" s="88"/>
      <c r="LHV25" s="88"/>
      <c r="LHW25" s="88"/>
      <c r="LHX25" s="88"/>
      <c r="LHY25" s="88"/>
      <c r="LHZ25" s="88"/>
      <c r="LIA25" s="88"/>
      <c r="LIB25" s="88"/>
      <c r="LIC25" s="88"/>
      <c r="LID25" s="88"/>
      <c r="LIE25" s="88"/>
      <c r="LIF25" s="88"/>
      <c r="LIG25" s="88"/>
      <c r="LIH25" s="88"/>
      <c r="LII25" s="88"/>
      <c r="LIJ25" s="88"/>
      <c r="LIK25" s="88"/>
      <c r="LIL25" s="88"/>
      <c r="LIM25" s="88"/>
      <c r="LIN25" s="88"/>
      <c r="LIO25" s="88"/>
      <c r="LIP25" s="88"/>
      <c r="LIQ25" s="88"/>
      <c r="LIR25" s="88"/>
      <c r="LIS25" s="88"/>
      <c r="LIT25" s="88"/>
      <c r="LIU25" s="88"/>
      <c r="LIV25" s="88"/>
      <c r="LIW25" s="88"/>
      <c r="LIX25" s="88"/>
      <c r="LIY25" s="88"/>
      <c r="LIZ25" s="88"/>
      <c r="LJA25" s="88"/>
      <c r="LJB25" s="88"/>
      <c r="LJC25" s="88"/>
      <c r="LJD25" s="88"/>
      <c r="LJE25" s="88"/>
      <c r="LJF25" s="88"/>
      <c r="LJG25" s="88"/>
      <c r="LJH25" s="88"/>
      <c r="LJI25" s="88"/>
      <c r="LJJ25" s="88"/>
      <c r="LJK25" s="88"/>
      <c r="LJL25" s="88"/>
      <c r="LJM25" s="88"/>
      <c r="LJN25" s="88"/>
      <c r="LJO25" s="88"/>
      <c r="LJP25" s="88"/>
      <c r="LJQ25" s="88"/>
      <c r="LJR25" s="88"/>
      <c r="LJS25" s="88"/>
      <c r="LJT25" s="88"/>
      <c r="LJU25" s="88"/>
      <c r="LJV25" s="88"/>
      <c r="LJW25" s="88"/>
      <c r="LJX25" s="88"/>
      <c r="LJY25" s="88"/>
      <c r="LJZ25" s="88"/>
      <c r="LKA25" s="88"/>
      <c r="LKB25" s="88"/>
      <c r="LKC25" s="88"/>
      <c r="LKD25" s="88"/>
      <c r="LKE25" s="88"/>
      <c r="LKF25" s="88"/>
      <c r="LKG25" s="88"/>
      <c r="LKH25" s="88"/>
      <c r="LKI25" s="88"/>
      <c r="LKJ25" s="88"/>
      <c r="LKK25" s="88"/>
      <c r="LKL25" s="88"/>
      <c r="LKM25" s="88"/>
      <c r="LKN25" s="88"/>
      <c r="LKO25" s="88"/>
      <c r="LKP25" s="88"/>
      <c r="LKQ25" s="88"/>
      <c r="LKR25" s="88"/>
      <c r="LKS25" s="88"/>
      <c r="LKT25" s="88"/>
      <c r="LKU25" s="88"/>
      <c r="LKV25" s="88"/>
      <c r="LKW25" s="88"/>
      <c r="LKX25" s="88"/>
      <c r="LKY25" s="88"/>
      <c r="LKZ25" s="88"/>
      <c r="LLA25" s="88"/>
      <c r="LLB25" s="88"/>
      <c r="LLC25" s="88"/>
      <c r="LLD25" s="88"/>
      <c r="LLE25" s="88"/>
      <c r="LLF25" s="88"/>
      <c r="LLG25" s="88"/>
      <c r="LLH25" s="88"/>
      <c r="LLI25" s="88"/>
      <c r="LLJ25" s="88"/>
      <c r="LLK25" s="88"/>
      <c r="LLL25" s="88"/>
      <c r="LLM25" s="88"/>
      <c r="LLN25" s="88"/>
      <c r="LLO25" s="88"/>
      <c r="LLP25" s="88"/>
      <c r="LLQ25" s="88"/>
      <c r="LLR25" s="88"/>
      <c r="LLS25" s="88"/>
      <c r="LLT25" s="88"/>
      <c r="LLU25" s="88"/>
      <c r="LLV25" s="88"/>
      <c r="LLW25" s="88"/>
      <c r="LLX25" s="88"/>
      <c r="LLY25" s="88"/>
      <c r="LLZ25" s="88"/>
      <c r="LMA25" s="88"/>
      <c r="LMB25" s="88"/>
      <c r="LMC25" s="88"/>
      <c r="LMD25" s="88"/>
      <c r="LME25" s="88"/>
      <c r="LMF25" s="88"/>
      <c r="LMG25" s="88"/>
      <c r="LMH25" s="88"/>
      <c r="LMI25" s="88"/>
      <c r="LMJ25" s="88"/>
      <c r="LMK25" s="88"/>
      <c r="LML25" s="88"/>
      <c r="LMM25" s="88"/>
      <c r="LMN25" s="88"/>
      <c r="LMO25" s="88"/>
      <c r="LMP25" s="88"/>
      <c r="LMQ25" s="88"/>
      <c r="LMR25" s="88"/>
      <c r="LMS25" s="88"/>
      <c r="LMT25" s="88"/>
      <c r="LMU25" s="88"/>
      <c r="LMV25" s="88"/>
      <c r="LMW25" s="88"/>
      <c r="LMX25" s="88"/>
      <c r="LMY25" s="88"/>
      <c r="LMZ25" s="88"/>
      <c r="LNA25" s="88"/>
      <c r="LNB25" s="88"/>
      <c r="LNC25" s="88"/>
      <c r="LND25" s="88"/>
      <c r="LNE25" s="88"/>
      <c r="LNF25" s="88"/>
      <c r="LNG25" s="88"/>
      <c r="LNH25" s="88"/>
      <c r="LNI25" s="88"/>
      <c r="LNJ25" s="88"/>
      <c r="LNK25" s="88"/>
      <c r="LNL25" s="88"/>
      <c r="LNM25" s="88"/>
      <c r="LNN25" s="88"/>
      <c r="LNO25" s="88"/>
      <c r="LNP25" s="88"/>
      <c r="LNQ25" s="88"/>
      <c r="LNR25" s="88"/>
      <c r="LNS25" s="88"/>
      <c r="LNT25" s="88"/>
      <c r="LNU25" s="88"/>
      <c r="LNV25" s="88"/>
      <c r="LNW25" s="88"/>
      <c r="LNX25" s="88"/>
      <c r="LNY25" s="88"/>
      <c r="LNZ25" s="88"/>
      <c r="LOA25" s="88"/>
      <c r="LOB25" s="88"/>
      <c r="LOC25" s="88"/>
      <c r="LOD25" s="88"/>
      <c r="LOE25" s="88"/>
      <c r="LOF25" s="88"/>
      <c r="LOG25" s="88"/>
      <c r="LOH25" s="88"/>
      <c r="LOI25" s="88"/>
      <c r="LOJ25" s="88"/>
      <c r="LOK25" s="88"/>
      <c r="LOL25" s="88"/>
      <c r="LOM25" s="88"/>
      <c r="LON25" s="88"/>
      <c r="LOO25" s="88"/>
      <c r="LOP25" s="88"/>
      <c r="LOQ25" s="88"/>
      <c r="LOR25" s="88"/>
      <c r="LOS25" s="88"/>
      <c r="LOT25" s="88"/>
      <c r="LOU25" s="88"/>
      <c r="LOV25" s="88"/>
      <c r="LOW25" s="88"/>
      <c r="LOX25" s="88"/>
      <c r="LOY25" s="88"/>
      <c r="LOZ25" s="88"/>
      <c r="LPA25" s="88"/>
      <c r="LPB25" s="88"/>
      <c r="LPC25" s="88"/>
      <c r="LPD25" s="88"/>
      <c r="LPE25" s="88"/>
      <c r="LPF25" s="88"/>
      <c r="LPG25" s="88"/>
      <c r="LPH25" s="88"/>
      <c r="LPI25" s="88"/>
      <c r="LPJ25" s="88"/>
      <c r="LPK25" s="88"/>
      <c r="LPL25" s="88"/>
      <c r="LPM25" s="88"/>
      <c r="LPN25" s="88"/>
      <c r="LPO25" s="88"/>
      <c r="LPP25" s="88"/>
      <c r="LPQ25" s="88"/>
      <c r="LPR25" s="88"/>
      <c r="LPS25" s="88"/>
      <c r="LPT25" s="88"/>
      <c r="LPU25" s="88"/>
      <c r="LPV25" s="88"/>
      <c r="LPW25" s="88"/>
      <c r="LPX25" s="88"/>
      <c r="LPY25" s="88"/>
      <c r="LPZ25" s="88"/>
      <c r="LQA25" s="88"/>
      <c r="LQB25" s="88"/>
      <c r="LQC25" s="88"/>
      <c r="LQD25" s="88"/>
      <c r="LQE25" s="88"/>
      <c r="LQF25" s="88"/>
      <c r="LQG25" s="88"/>
      <c r="LQH25" s="88"/>
      <c r="LQI25" s="88"/>
      <c r="LQJ25" s="88"/>
      <c r="LQK25" s="88"/>
      <c r="LQL25" s="88"/>
      <c r="LQM25" s="88"/>
      <c r="LQN25" s="88"/>
      <c r="LQO25" s="88"/>
      <c r="LQP25" s="88"/>
      <c r="LQQ25" s="88"/>
      <c r="LQR25" s="88"/>
      <c r="LQS25" s="88"/>
      <c r="LQT25" s="88"/>
      <c r="LQU25" s="88"/>
      <c r="LQV25" s="88"/>
      <c r="LQW25" s="88"/>
      <c r="LQX25" s="88"/>
      <c r="LQY25" s="88"/>
      <c r="LQZ25" s="88"/>
      <c r="LRA25" s="88"/>
      <c r="LRB25" s="88"/>
      <c r="LRC25" s="88"/>
      <c r="LRD25" s="88"/>
      <c r="LRE25" s="88"/>
      <c r="LRF25" s="88"/>
      <c r="LRG25" s="88"/>
      <c r="LRH25" s="88"/>
      <c r="LRI25" s="88"/>
      <c r="LRJ25" s="88"/>
      <c r="LRK25" s="88"/>
      <c r="LRL25" s="88"/>
      <c r="LRM25" s="88"/>
      <c r="LRN25" s="88"/>
      <c r="LRO25" s="88"/>
      <c r="LRP25" s="88"/>
      <c r="LRQ25" s="88"/>
      <c r="LRR25" s="88"/>
      <c r="LRS25" s="88"/>
      <c r="LRT25" s="88"/>
      <c r="LRU25" s="88"/>
      <c r="LRV25" s="88"/>
      <c r="LRW25" s="88"/>
      <c r="LRX25" s="88"/>
      <c r="LRY25" s="88"/>
      <c r="LRZ25" s="88"/>
      <c r="LSA25" s="88"/>
      <c r="LSB25" s="88"/>
      <c r="LSC25" s="88"/>
      <c r="LSD25" s="88"/>
      <c r="LSE25" s="88"/>
      <c r="LSF25" s="88"/>
      <c r="LSG25" s="88"/>
      <c r="LSH25" s="88"/>
      <c r="LSI25" s="88"/>
      <c r="LSJ25" s="88"/>
      <c r="LSK25" s="88"/>
      <c r="LSL25" s="88"/>
      <c r="LSM25" s="88"/>
      <c r="LSN25" s="88"/>
      <c r="LSO25" s="88"/>
      <c r="LSP25" s="88"/>
      <c r="LSQ25" s="88"/>
      <c r="LSR25" s="88"/>
      <c r="LSS25" s="88"/>
      <c r="LST25" s="88"/>
      <c r="LSU25" s="88"/>
      <c r="LSV25" s="88"/>
      <c r="LSW25" s="88"/>
      <c r="LSX25" s="88"/>
      <c r="LSY25" s="88"/>
      <c r="LSZ25" s="88"/>
      <c r="LTA25" s="88"/>
      <c r="LTB25" s="88"/>
      <c r="LTC25" s="88"/>
      <c r="LTD25" s="88"/>
      <c r="LTE25" s="88"/>
      <c r="LTF25" s="88"/>
      <c r="LTG25" s="88"/>
      <c r="LTH25" s="88"/>
      <c r="LTI25" s="88"/>
      <c r="LTJ25" s="88"/>
      <c r="LTK25" s="88"/>
      <c r="LTL25" s="88"/>
      <c r="LTM25" s="88"/>
      <c r="LTN25" s="88"/>
      <c r="LTO25" s="88"/>
      <c r="LTP25" s="88"/>
      <c r="LTQ25" s="88"/>
      <c r="LTR25" s="88"/>
      <c r="LTS25" s="88"/>
      <c r="LTT25" s="88"/>
      <c r="LTU25" s="88"/>
      <c r="LTV25" s="88"/>
      <c r="LTW25" s="88"/>
      <c r="LTX25" s="88"/>
      <c r="LTY25" s="88"/>
      <c r="LTZ25" s="88"/>
      <c r="LUA25" s="88"/>
      <c r="LUB25" s="88"/>
      <c r="LUC25" s="88"/>
      <c r="LUD25" s="88"/>
      <c r="LUE25" s="88"/>
      <c r="LUF25" s="88"/>
      <c r="LUG25" s="88"/>
      <c r="LUH25" s="88"/>
      <c r="LUI25" s="88"/>
      <c r="LUJ25" s="88"/>
      <c r="LUK25" s="88"/>
      <c r="LUL25" s="88"/>
      <c r="LUM25" s="88"/>
      <c r="LUN25" s="88"/>
      <c r="LUO25" s="88"/>
      <c r="LUP25" s="88"/>
      <c r="LUQ25" s="88"/>
      <c r="LUR25" s="88"/>
      <c r="LUS25" s="88"/>
      <c r="LUT25" s="88"/>
      <c r="LUU25" s="88"/>
      <c r="LUV25" s="88"/>
      <c r="LUW25" s="88"/>
      <c r="LUX25" s="88"/>
      <c r="LUY25" s="88"/>
      <c r="LUZ25" s="88"/>
      <c r="LVA25" s="88"/>
      <c r="LVB25" s="88"/>
      <c r="LVC25" s="88"/>
      <c r="LVD25" s="88"/>
      <c r="LVE25" s="88"/>
      <c r="LVF25" s="88"/>
      <c r="LVG25" s="88"/>
      <c r="LVH25" s="88"/>
      <c r="LVI25" s="88"/>
      <c r="LVJ25" s="88"/>
      <c r="LVK25" s="88"/>
      <c r="LVL25" s="88"/>
      <c r="LVM25" s="88"/>
      <c r="LVN25" s="88"/>
      <c r="LVO25" s="88"/>
      <c r="LVP25" s="88"/>
      <c r="LVQ25" s="88"/>
      <c r="LVR25" s="88"/>
      <c r="LVS25" s="88"/>
      <c r="LVT25" s="88"/>
      <c r="LVU25" s="88"/>
      <c r="LVV25" s="88"/>
      <c r="LVW25" s="88"/>
      <c r="LVX25" s="88"/>
      <c r="LVY25" s="88"/>
      <c r="LVZ25" s="88"/>
      <c r="LWA25" s="88"/>
      <c r="LWB25" s="88"/>
      <c r="LWC25" s="88"/>
      <c r="LWD25" s="88"/>
      <c r="LWE25" s="88"/>
      <c r="LWF25" s="88"/>
      <c r="LWG25" s="88"/>
      <c r="LWH25" s="88"/>
      <c r="LWI25" s="88"/>
      <c r="LWJ25" s="88"/>
      <c r="LWK25" s="88"/>
      <c r="LWL25" s="88"/>
      <c r="LWM25" s="88"/>
      <c r="LWN25" s="88"/>
      <c r="LWO25" s="88"/>
      <c r="LWP25" s="88"/>
      <c r="LWQ25" s="88"/>
      <c r="LWR25" s="88"/>
      <c r="LWS25" s="88"/>
      <c r="LWT25" s="88"/>
      <c r="LWU25" s="88"/>
      <c r="LWV25" s="88"/>
      <c r="LWW25" s="88"/>
      <c r="LWX25" s="88"/>
      <c r="LWY25" s="88"/>
      <c r="LWZ25" s="88"/>
      <c r="LXA25" s="88"/>
      <c r="LXB25" s="88"/>
      <c r="LXC25" s="88"/>
      <c r="LXD25" s="88"/>
      <c r="LXE25" s="88"/>
      <c r="LXF25" s="88"/>
      <c r="LXG25" s="88"/>
      <c r="LXH25" s="88"/>
      <c r="LXI25" s="88"/>
      <c r="LXJ25" s="88"/>
      <c r="LXK25" s="88"/>
      <c r="LXL25" s="88"/>
      <c r="LXM25" s="88"/>
      <c r="LXN25" s="88"/>
      <c r="LXO25" s="88"/>
      <c r="LXP25" s="88"/>
      <c r="LXQ25" s="88"/>
      <c r="LXR25" s="88"/>
      <c r="LXS25" s="88"/>
      <c r="LXT25" s="88"/>
      <c r="LXU25" s="88"/>
      <c r="LXV25" s="88"/>
      <c r="LXW25" s="88"/>
      <c r="LXX25" s="88"/>
      <c r="LXY25" s="88"/>
      <c r="LXZ25" s="88"/>
      <c r="LYA25" s="88"/>
      <c r="LYB25" s="88"/>
      <c r="LYC25" s="88"/>
      <c r="LYD25" s="88"/>
      <c r="LYE25" s="88"/>
      <c r="LYF25" s="88"/>
      <c r="LYG25" s="88"/>
      <c r="LYH25" s="88"/>
      <c r="LYI25" s="88"/>
      <c r="LYJ25" s="88"/>
      <c r="LYK25" s="88"/>
      <c r="LYL25" s="88"/>
      <c r="LYM25" s="88"/>
      <c r="LYN25" s="88"/>
      <c r="LYO25" s="88"/>
      <c r="LYP25" s="88"/>
      <c r="LYQ25" s="88"/>
      <c r="LYR25" s="88"/>
      <c r="LYS25" s="88"/>
      <c r="LYT25" s="88"/>
      <c r="LYU25" s="88"/>
      <c r="LYV25" s="88"/>
      <c r="LYW25" s="88"/>
      <c r="LYX25" s="88"/>
      <c r="LYY25" s="88"/>
      <c r="LYZ25" s="88"/>
      <c r="LZA25" s="88"/>
      <c r="LZB25" s="88"/>
      <c r="LZC25" s="88"/>
      <c r="LZD25" s="88"/>
      <c r="LZE25" s="88"/>
      <c r="LZF25" s="88"/>
      <c r="LZG25" s="88"/>
      <c r="LZH25" s="88"/>
      <c r="LZI25" s="88"/>
      <c r="LZJ25" s="88"/>
      <c r="LZK25" s="88"/>
      <c r="LZL25" s="88"/>
      <c r="LZM25" s="88"/>
      <c r="LZN25" s="88"/>
      <c r="LZO25" s="88"/>
      <c r="LZP25" s="88"/>
      <c r="LZQ25" s="88"/>
      <c r="LZR25" s="88"/>
      <c r="LZS25" s="88"/>
      <c r="LZT25" s="88"/>
      <c r="LZU25" s="88"/>
      <c r="LZV25" s="88"/>
      <c r="LZW25" s="88"/>
      <c r="LZX25" s="88"/>
      <c r="LZY25" s="88"/>
      <c r="LZZ25" s="88"/>
      <c r="MAA25" s="88"/>
      <c r="MAB25" s="88"/>
      <c r="MAC25" s="88"/>
      <c r="MAD25" s="88"/>
      <c r="MAE25" s="88"/>
      <c r="MAF25" s="88"/>
      <c r="MAG25" s="88"/>
      <c r="MAH25" s="88"/>
      <c r="MAI25" s="88"/>
      <c r="MAJ25" s="88"/>
      <c r="MAK25" s="88"/>
      <c r="MAL25" s="88"/>
      <c r="MAM25" s="88"/>
      <c r="MAN25" s="88"/>
      <c r="MAO25" s="88"/>
      <c r="MAP25" s="88"/>
      <c r="MAQ25" s="88"/>
      <c r="MAR25" s="88"/>
      <c r="MAS25" s="88"/>
      <c r="MAT25" s="88"/>
      <c r="MAU25" s="88"/>
      <c r="MAV25" s="88"/>
      <c r="MAW25" s="88"/>
      <c r="MAX25" s="88"/>
      <c r="MAY25" s="88"/>
      <c r="MAZ25" s="88"/>
      <c r="MBA25" s="88"/>
      <c r="MBB25" s="88"/>
      <c r="MBC25" s="88"/>
      <c r="MBD25" s="88"/>
      <c r="MBE25" s="88"/>
      <c r="MBF25" s="88"/>
      <c r="MBG25" s="88"/>
      <c r="MBH25" s="88"/>
      <c r="MBI25" s="88"/>
      <c r="MBJ25" s="88"/>
      <c r="MBK25" s="88"/>
      <c r="MBL25" s="88"/>
      <c r="MBM25" s="88"/>
      <c r="MBN25" s="88"/>
      <c r="MBO25" s="88"/>
      <c r="MBP25" s="88"/>
      <c r="MBQ25" s="88"/>
      <c r="MBR25" s="88"/>
      <c r="MBS25" s="88"/>
      <c r="MBT25" s="88"/>
      <c r="MBU25" s="88"/>
      <c r="MBV25" s="88"/>
      <c r="MBW25" s="88"/>
      <c r="MBX25" s="88"/>
      <c r="MBY25" s="88"/>
      <c r="MBZ25" s="88"/>
      <c r="MCA25" s="88"/>
      <c r="MCB25" s="88"/>
      <c r="MCC25" s="88"/>
      <c r="MCD25" s="88"/>
      <c r="MCE25" s="88"/>
      <c r="MCF25" s="88"/>
      <c r="MCG25" s="88"/>
      <c r="MCH25" s="88"/>
      <c r="MCI25" s="88"/>
      <c r="MCJ25" s="88"/>
      <c r="MCK25" s="88"/>
      <c r="MCL25" s="88"/>
      <c r="MCM25" s="88"/>
      <c r="MCN25" s="88"/>
      <c r="MCO25" s="88"/>
      <c r="MCP25" s="88"/>
      <c r="MCQ25" s="88"/>
      <c r="MCR25" s="88"/>
      <c r="MCS25" s="88"/>
      <c r="MCT25" s="88"/>
      <c r="MCU25" s="88"/>
      <c r="MCV25" s="88"/>
      <c r="MCW25" s="88"/>
      <c r="MCX25" s="88"/>
      <c r="MCY25" s="88"/>
      <c r="MCZ25" s="88"/>
      <c r="MDA25" s="88"/>
      <c r="MDB25" s="88"/>
      <c r="MDC25" s="88"/>
      <c r="MDD25" s="88"/>
      <c r="MDE25" s="88"/>
      <c r="MDF25" s="88"/>
      <c r="MDG25" s="88"/>
      <c r="MDH25" s="88"/>
      <c r="MDI25" s="88"/>
      <c r="MDJ25" s="88"/>
      <c r="MDK25" s="88"/>
      <c r="MDL25" s="88"/>
      <c r="MDM25" s="88"/>
      <c r="MDN25" s="88"/>
      <c r="MDO25" s="88"/>
      <c r="MDP25" s="88"/>
      <c r="MDQ25" s="88"/>
      <c r="MDR25" s="88"/>
      <c r="MDS25" s="88"/>
      <c r="MDT25" s="88"/>
      <c r="MDU25" s="88"/>
      <c r="MDV25" s="88"/>
      <c r="MDW25" s="88"/>
      <c r="MDX25" s="88"/>
      <c r="MDY25" s="88"/>
      <c r="MDZ25" s="88"/>
      <c r="MEA25" s="88"/>
      <c r="MEB25" s="88"/>
      <c r="MEC25" s="88"/>
      <c r="MED25" s="88"/>
      <c r="MEE25" s="88"/>
      <c r="MEF25" s="88"/>
      <c r="MEG25" s="88"/>
      <c r="MEH25" s="88"/>
      <c r="MEI25" s="88"/>
      <c r="MEJ25" s="88"/>
      <c r="MEK25" s="88"/>
      <c r="MEL25" s="88"/>
      <c r="MEM25" s="88"/>
      <c r="MEN25" s="88"/>
      <c r="MEO25" s="88"/>
      <c r="MEP25" s="88"/>
      <c r="MEQ25" s="88"/>
      <c r="MER25" s="88"/>
      <c r="MES25" s="88"/>
      <c r="MET25" s="88"/>
      <c r="MEU25" s="88"/>
      <c r="MEV25" s="88"/>
      <c r="MEW25" s="88"/>
      <c r="MEX25" s="88"/>
      <c r="MEY25" s="88"/>
      <c r="MEZ25" s="88"/>
      <c r="MFA25" s="88"/>
      <c r="MFB25" s="88"/>
      <c r="MFC25" s="88"/>
      <c r="MFD25" s="88"/>
      <c r="MFE25" s="88"/>
      <c r="MFF25" s="88"/>
      <c r="MFG25" s="88"/>
      <c r="MFH25" s="88"/>
      <c r="MFI25" s="88"/>
      <c r="MFJ25" s="88"/>
      <c r="MFK25" s="88"/>
      <c r="MFL25" s="88"/>
      <c r="MFM25" s="88"/>
      <c r="MFN25" s="88"/>
      <c r="MFO25" s="88"/>
      <c r="MFP25" s="88"/>
      <c r="MFQ25" s="88"/>
      <c r="MFR25" s="88"/>
      <c r="MFS25" s="88"/>
      <c r="MFT25" s="88"/>
      <c r="MFU25" s="88"/>
      <c r="MFV25" s="88"/>
      <c r="MFW25" s="88"/>
      <c r="MFX25" s="88"/>
      <c r="MFY25" s="88"/>
      <c r="MFZ25" s="88"/>
      <c r="MGA25" s="88"/>
      <c r="MGB25" s="88"/>
      <c r="MGC25" s="88"/>
      <c r="MGD25" s="88"/>
      <c r="MGE25" s="88"/>
      <c r="MGF25" s="88"/>
      <c r="MGG25" s="88"/>
      <c r="MGH25" s="88"/>
      <c r="MGI25" s="88"/>
      <c r="MGJ25" s="88"/>
      <c r="MGK25" s="88"/>
      <c r="MGL25" s="88"/>
      <c r="MGM25" s="88"/>
      <c r="MGN25" s="88"/>
      <c r="MGO25" s="88"/>
      <c r="MGP25" s="88"/>
      <c r="MGQ25" s="88"/>
      <c r="MGR25" s="88"/>
      <c r="MGS25" s="88"/>
      <c r="MGT25" s="88"/>
      <c r="MGU25" s="88"/>
      <c r="MGV25" s="88"/>
      <c r="MGW25" s="88"/>
      <c r="MGX25" s="88"/>
      <c r="MGY25" s="88"/>
      <c r="MGZ25" s="88"/>
      <c r="MHA25" s="88"/>
      <c r="MHB25" s="88"/>
      <c r="MHC25" s="88"/>
      <c r="MHD25" s="88"/>
      <c r="MHE25" s="88"/>
      <c r="MHF25" s="88"/>
      <c r="MHG25" s="88"/>
      <c r="MHH25" s="88"/>
      <c r="MHI25" s="88"/>
      <c r="MHJ25" s="88"/>
      <c r="MHK25" s="88"/>
      <c r="MHL25" s="88"/>
      <c r="MHM25" s="88"/>
      <c r="MHN25" s="88"/>
      <c r="MHO25" s="88"/>
      <c r="MHP25" s="88"/>
      <c r="MHQ25" s="88"/>
      <c r="MHR25" s="88"/>
      <c r="MHS25" s="88"/>
      <c r="MHT25" s="88"/>
      <c r="MHU25" s="88"/>
      <c r="MHV25" s="88"/>
      <c r="MHW25" s="88"/>
      <c r="MHX25" s="88"/>
      <c r="MHY25" s="88"/>
      <c r="MHZ25" s="88"/>
      <c r="MIA25" s="88"/>
      <c r="MIB25" s="88"/>
      <c r="MIC25" s="88"/>
      <c r="MID25" s="88"/>
      <c r="MIE25" s="88"/>
      <c r="MIF25" s="88"/>
      <c r="MIG25" s="88"/>
      <c r="MIH25" s="88"/>
      <c r="MII25" s="88"/>
      <c r="MIJ25" s="88"/>
      <c r="MIK25" s="88"/>
      <c r="MIL25" s="88"/>
      <c r="MIM25" s="88"/>
      <c r="MIN25" s="88"/>
      <c r="MIO25" s="88"/>
      <c r="MIP25" s="88"/>
      <c r="MIQ25" s="88"/>
      <c r="MIR25" s="88"/>
      <c r="MIS25" s="88"/>
      <c r="MIT25" s="88"/>
      <c r="MIU25" s="88"/>
      <c r="MIV25" s="88"/>
      <c r="MIW25" s="88"/>
      <c r="MIX25" s="88"/>
      <c r="MIY25" s="88"/>
      <c r="MIZ25" s="88"/>
      <c r="MJA25" s="88"/>
      <c r="MJB25" s="88"/>
      <c r="MJC25" s="88"/>
      <c r="MJD25" s="88"/>
      <c r="MJE25" s="88"/>
      <c r="MJF25" s="88"/>
      <c r="MJG25" s="88"/>
      <c r="MJH25" s="88"/>
      <c r="MJI25" s="88"/>
      <c r="MJJ25" s="88"/>
      <c r="MJK25" s="88"/>
      <c r="MJL25" s="88"/>
      <c r="MJM25" s="88"/>
      <c r="MJN25" s="88"/>
      <c r="MJO25" s="88"/>
      <c r="MJP25" s="88"/>
      <c r="MJQ25" s="88"/>
      <c r="MJR25" s="88"/>
      <c r="MJS25" s="88"/>
      <c r="MJT25" s="88"/>
      <c r="MJU25" s="88"/>
      <c r="MJV25" s="88"/>
      <c r="MJW25" s="88"/>
      <c r="MJX25" s="88"/>
      <c r="MJY25" s="88"/>
      <c r="MJZ25" s="88"/>
      <c r="MKA25" s="88"/>
      <c r="MKB25" s="88"/>
      <c r="MKC25" s="88"/>
      <c r="MKD25" s="88"/>
      <c r="MKE25" s="88"/>
      <c r="MKF25" s="88"/>
      <c r="MKG25" s="88"/>
      <c r="MKH25" s="88"/>
      <c r="MKI25" s="88"/>
      <c r="MKJ25" s="88"/>
      <c r="MKK25" s="88"/>
      <c r="MKL25" s="88"/>
      <c r="MKM25" s="88"/>
      <c r="MKN25" s="88"/>
      <c r="MKO25" s="88"/>
      <c r="MKP25" s="88"/>
      <c r="MKQ25" s="88"/>
      <c r="MKR25" s="88"/>
      <c r="MKS25" s="88"/>
      <c r="MKT25" s="88"/>
      <c r="MKU25" s="88"/>
      <c r="MKV25" s="88"/>
      <c r="MKW25" s="88"/>
      <c r="MKX25" s="88"/>
      <c r="MKY25" s="88"/>
      <c r="MKZ25" s="88"/>
      <c r="MLA25" s="88"/>
      <c r="MLB25" s="88"/>
      <c r="MLC25" s="88"/>
      <c r="MLD25" s="88"/>
      <c r="MLE25" s="88"/>
      <c r="MLF25" s="88"/>
      <c r="MLG25" s="88"/>
      <c r="MLH25" s="88"/>
      <c r="MLI25" s="88"/>
      <c r="MLJ25" s="88"/>
      <c r="MLK25" s="88"/>
      <c r="MLL25" s="88"/>
      <c r="MLM25" s="88"/>
      <c r="MLN25" s="88"/>
      <c r="MLO25" s="88"/>
      <c r="MLP25" s="88"/>
      <c r="MLQ25" s="88"/>
      <c r="MLR25" s="88"/>
      <c r="MLS25" s="88"/>
      <c r="MLT25" s="88"/>
      <c r="MLU25" s="88"/>
      <c r="MLV25" s="88"/>
      <c r="MLW25" s="88"/>
      <c r="MLX25" s="88"/>
      <c r="MLY25" s="88"/>
      <c r="MLZ25" s="88"/>
      <c r="MMA25" s="88"/>
      <c r="MMB25" s="88"/>
      <c r="MMC25" s="88"/>
      <c r="MMD25" s="88"/>
      <c r="MME25" s="88"/>
      <c r="MMF25" s="88"/>
      <c r="MMG25" s="88"/>
      <c r="MMH25" s="88"/>
      <c r="MMI25" s="88"/>
      <c r="MMJ25" s="88"/>
      <c r="MMK25" s="88"/>
      <c r="MML25" s="88"/>
      <c r="MMM25" s="88"/>
      <c r="MMN25" s="88"/>
      <c r="MMO25" s="88"/>
      <c r="MMP25" s="88"/>
      <c r="MMQ25" s="88"/>
      <c r="MMR25" s="88"/>
      <c r="MMS25" s="88"/>
      <c r="MMT25" s="88"/>
      <c r="MMU25" s="88"/>
      <c r="MMV25" s="88"/>
      <c r="MMW25" s="88"/>
      <c r="MMX25" s="88"/>
      <c r="MMY25" s="88"/>
      <c r="MMZ25" s="88"/>
      <c r="MNA25" s="88"/>
      <c r="MNB25" s="88"/>
      <c r="MNC25" s="88"/>
      <c r="MND25" s="88"/>
      <c r="MNE25" s="88"/>
      <c r="MNF25" s="88"/>
      <c r="MNG25" s="88"/>
      <c r="MNH25" s="88"/>
      <c r="MNI25" s="88"/>
      <c r="MNJ25" s="88"/>
      <c r="MNK25" s="88"/>
      <c r="MNL25" s="88"/>
      <c r="MNM25" s="88"/>
      <c r="MNN25" s="88"/>
      <c r="MNO25" s="88"/>
      <c r="MNP25" s="88"/>
      <c r="MNQ25" s="88"/>
      <c r="MNR25" s="88"/>
      <c r="MNS25" s="88"/>
      <c r="MNT25" s="88"/>
      <c r="MNU25" s="88"/>
      <c r="MNV25" s="88"/>
      <c r="MNW25" s="88"/>
      <c r="MNX25" s="88"/>
      <c r="MNY25" s="88"/>
      <c r="MNZ25" s="88"/>
      <c r="MOA25" s="88"/>
      <c r="MOB25" s="88"/>
      <c r="MOC25" s="88"/>
      <c r="MOD25" s="88"/>
      <c r="MOE25" s="88"/>
      <c r="MOF25" s="88"/>
      <c r="MOG25" s="88"/>
      <c r="MOH25" s="88"/>
      <c r="MOI25" s="88"/>
      <c r="MOJ25" s="88"/>
      <c r="MOK25" s="88"/>
      <c r="MOL25" s="88"/>
      <c r="MOM25" s="88"/>
      <c r="MON25" s="88"/>
      <c r="MOO25" s="88"/>
      <c r="MOP25" s="88"/>
      <c r="MOQ25" s="88"/>
      <c r="MOR25" s="88"/>
      <c r="MOS25" s="88"/>
      <c r="MOT25" s="88"/>
      <c r="MOU25" s="88"/>
      <c r="MOV25" s="88"/>
      <c r="MOW25" s="88"/>
      <c r="MOX25" s="88"/>
      <c r="MOY25" s="88"/>
      <c r="MOZ25" s="88"/>
      <c r="MPA25" s="88"/>
      <c r="MPB25" s="88"/>
      <c r="MPC25" s="88"/>
      <c r="MPD25" s="88"/>
      <c r="MPE25" s="88"/>
      <c r="MPF25" s="88"/>
      <c r="MPG25" s="88"/>
      <c r="MPH25" s="88"/>
      <c r="MPI25" s="88"/>
      <c r="MPJ25" s="88"/>
      <c r="MPK25" s="88"/>
      <c r="MPL25" s="88"/>
      <c r="MPM25" s="88"/>
      <c r="MPN25" s="88"/>
      <c r="MPO25" s="88"/>
      <c r="MPP25" s="88"/>
      <c r="MPQ25" s="88"/>
      <c r="MPR25" s="88"/>
      <c r="MPS25" s="88"/>
      <c r="MPT25" s="88"/>
      <c r="MPU25" s="88"/>
      <c r="MPV25" s="88"/>
      <c r="MPW25" s="88"/>
      <c r="MPX25" s="88"/>
      <c r="MPY25" s="88"/>
      <c r="MPZ25" s="88"/>
      <c r="MQA25" s="88"/>
      <c r="MQB25" s="88"/>
      <c r="MQC25" s="88"/>
      <c r="MQD25" s="88"/>
      <c r="MQE25" s="88"/>
      <c r="MQF25" s="88"/>
      <c r="MQG25" s="88"/>
      <c r="MQH25" s="88"/>
      <c r="MQI25" s="88"/>
      <c r="MQJ25" s="88"/>
      <c r="MQK25" s="88"/>
      <c r="MQL25" s="88"/>
      <c r="MQM25" s="88"/>
      <c r="MQN25" s="88"/>
      <c r="MQO25" s="88"/>
      <c r="MQP25" s="88"/>
      <c r="MQQ25" s="88"/>
      <c r="MQR25" s="88"/>
      <c r="MQS25" s="88"/>
      <c r="MQT25" s="88"/>
      <c r="MQU25" s="88"/>
      <c r="MQV25" s="88"/>
      <c r="MQW25" s="88"/>
      <c r="MQX25" s="88"/>
      <c r="MQY25" s="88"/>
      <c r="MQZ25" s="88"/>
      <c r="MRA25" s="88"/>
      <c r="MRB25" s="88"/>
      <c r="MRC25" s="88"/>
      <c r="MRD25" s="88"/>
      <c r="MRE25" s="88"/>
      <c r="MRF25" s="88"/>
      <c r="MRG25" s="88"/>
      <c r="MRH25" s="88"/>
      <c r="MRI25" s="88"/>
      <c r="MRJ25" s="88"/>
      <c r="MRK25" s="88"/>
      <c r="MRL25" s="88"/>
      <c r="MRM25" s="88"/>
      <c r="MRN25" s="88"/>
      <c r="MRO25" s="88"/>
      <c r="MRP25" s="88"/>
      <c r="MRQ25" s="88"/>
      <c r="MRR25" s="88"/>
      <c r="MRS25" s="88"/>
      <c r="MRT25" s="88"/>
      <c r="MRU25" s="88"/>
      <c r="MRV25" s="88"/>
      <c r="MRW25" s="88"/>
      <c r="MRX25" s="88"/>
      <c r="MRY25" s="88"/>
      <c r="MRZ25" s="88"/>
      <c r="MSA25" s="88"/>
      <c r="MSB25" s="88"/>
      <c r="MSC25" s="88"/>
      <c r="MSD25" s="88"/>
      <c r="MSE25" s="88"/>
      <c r="MSF25" s="88"/>
      <c r="MSG25" s="88"/>
      <c r="MSH25" s="88"/>
      <c r="MSI25" s="88"/>
      <c r="MSJ25" s="88"/>
      <c r="MSK25" s="88"/>
      <c r="MSL25" s="88"/>
      <c r="MSM25" s="88"/>
      <c r="MSN25" s="88"/>
      <c r="MSO25" s="88"/>
      <c r="MSP25" s="88"/>
      <c r="MSQ25" s="88"/>
      <c r="MSR25" s="88"/>
      <c r="MSS25" s="88"/>
      <c r="MST25" s="88"/>
      <c r="MSU25" s="88"/>
      <c r="MSV25" s="88"/>
      <c r="MSW25" s="88"/>
      <c r="MSX25" s="88"/>
      <c r="MSY25" s="88"/>
      <c r="MSZ25" s="88"/>
      <c r="MTA25" s="88"/>
      <c r="MTB25" s="88"/>
      <c r="MTC25" s="88"/>
      <c r="MTD25" s="88"/>
      <c r="MTE25" s="88"/>
      <c r="MTF25" s="88"/>
      <c r="MTG25" s="88"/>
      <c r="MTH25" s="88"/>
      <c r="MTI25" s="88"/>
      <c r="MTJ25" s="88"/>
      <c r="MTK25" s="88"/>
      <c r="MTL25" s="88"/>
      <c r="MTM25" s="88"/>
      <c r="MTN25" s="88"/>
      <c r="MTO25" s="88"/>
      <c r="MTP25" s="88"/>
      <c r="MTQ25" s="88"/>
      <c r="MTR25" s="88"/>
      <c r="MTS25" s="88"/>
      <c r="MTT25" s="88"/>
      <c r="MTU25" s="88"/>
      <c r="MTV25" s="88"/>
      <c r="MTW25" s="88"/>
      <c r="MTX25" s="88"/>
      <c r="MTY25" s="88"/>
      <c r="MTZ25" s="88"/>
      <c r="MUA25" s="88"/>
      <c r="MUB25" s="88"/>
      <c r="MUC25" s="88"/>
      <c r="MUD25" s="88"/>
      <c r="MUE25" s="88"/>
      <c r="MUF25" s="88"/>
      <c r="MUG25" s="88"/>
      <c r="MUH25" s="88"/>
      <c r="MUI25" s="88"/>
      <c r="MUJ25" s="88"/>
      <c r="MUK25" s="88"/>
      <c r="MUL25" s="88"/>
      <c r="MUM25" s="88"/>
      <c r="MUN25" s="88"/>
      <c r="MUO25" s="88"/>
      <c r="MUP25" s="88"/>
      <c r="MUQ25" s="88"/>
      <c r="MUR25" s="88"/>
      <c r="MUS25" s="88"/>
      <c r="MUT25" s="88"/>
      <c r="MUU25" s="88"/>
      <c r="MUV25" s="88"/>
      <c r="MUW25" s="88"/>
      <c r="MUX25" s="88"/>
      <c r="MUY25" s="88"/>
      <c r="MUZ25" s="88"/>
      <c r="MVA25" s="88"/>
      <c r="MVB25" s="88"/>
      <c r="MVC25" s="88"/>
      <c r="MVD25" s="88"/>
      <c r="MVE25" s="88"/>
      <c r="MVF25" s="88"/>
      <c r="MVG25" s="88"/>
      <c r="MVH25" s="88"/>
      <c r="MVI25" s="88"/>
      <c r="MVJ25" s="88"/>
      <c r="MVK25" s="88"/>
      <c r="MVL25" s="88"/>
      <c r="MVM25" s="88"/>
      <c r="MVN25" s="88"/>
      <c r="MVO25" s="88"/>
      <c r="MVP25" s="88"/>
      <c r="MVQ25" s="88"/>
      <c r="MVR25" s="88"/>
      <c r="MVS25" s="88"/>
      <c r="MVT25" s="88"/>
      <c r="MVU25" s="88"/>
      <c r="MVV25" s="88"/>
      <c r="MVW25" s="88"/>
      <c r="MVX25" s="88"/>
      <c r="MVY25" s="88"/>
      <c r="MVZ25" s="88"/>
      <c r="MWA25" s="88"/>
      <c r="MWB25" s="88"/>
      <c r="MWC25" s="88"/>
      <c r="MWD25" s="88"/>
      <c r="MWE25" s="88"/>
      <c r="MWF25" s="88"/>
      <c r="MWG25" s="88"/>
      <c r="MWH25" s="88"/>
      <c r="MWI25" s="88"/>
      <c r="MWJ25" s="88"/>
      <c r="MWK25" s="88"/>
      <c r="MWL25" s="88"/>
      <c r="MWM25" s="88"/>
      <c r="MWN25" s="88"/>
      <c r="MWO25" s="88"/>
      <c r="MWP25" s="88"/>
      <c r="MWQ25" s="88"/>
      <c r="MWR25" s="88"/>
      <c r="MWS25" s="88"/>
      <c r="MWT25" s="88"/>
      <c r="MWU25" s="88"/>
      <c r="MWV25" s="88"/>
      <c r="MWW25" s="88"/>
      <c r="MWX25" s="88"/>
      <c r="MWY25" s="88"/>
      <c r="MWZ25" s="88"/>
      <c r="MXA25" s="88"/>
      <c r="MXB25" s="88"/>
      <c r="MXC25" s="88"/>
      <c r="MXD25" s="88"/>
      <c r="MXE25" s="88"/>
      <c r="MXF25" s="88"/>
      <c r="MXG25" s="88"/>
      <c r="MXH25" s="88"/>
      <c r="MXI25" s="88"/>
      <c r="MXJ25" s="88"/>
      <c r="MXK25" s="88"/>
      <c r="MXL25" s="88"/>
      <c r="MXM25" s="88"/>
      <c r="MXN25" s="88"/>
      <c r="MXO25" s="88"/>
      <c r="MXP25" s="88"/>
      <c r="MXQ25" s="88"/>
      <c r="MXR25" s="88"/>
      <c r="MXS25" s="88"/>
      <c r="MXT25" s="88"/>
      <c r="MXU25" s="88"/>
      <c r="MXV25" s="88"/>
      <c r="MXW25" s="88"/>
      <c r="MXX25" s="88"/>
      <c r="MXY25" s="88"/>
      <c r="MXZ25" s="88"/>
      <c r="MYA25" s="88"/>
      <c r="MYB25" s="88"/>
      <c r="MYC25" s="88"/>
      <c r="MYD25" s="88"/>
      <c r="MYE25" s="88"/>
      <c r="MYF25" s="88"/>
      <c r="MYG25" s="88"/>
      <c r="MYH25" s="88"/>
      <c r="MYI25" s="88"/>
      <c r="MYJ25" s="88"/>
      <c r="MYK25" s="88"/>
      <c r="MYL25" s="88"/>
      <c r="MYM25" s="88"/>
      <c r="MYN25" s="88"/>
      <c r="MYO25" s="88"/>
      <c r="MYP25" s="88"/>
      <c r="MYQ25" s="88"/>
      <c r="MYR25" s="88"/>
      <c r="MYS25" s="88"/>
      <c r="MYT25" s="88"/>
      <c r="MYU25" s="88"/>
      <c r="MYV25" s="88"/>
      <c r="MYW25" s="88"/>
      <c r="MYX25" s="88"/>
      <c r="MYY25" s="88"/>
      <c r="MYZ25" s="88"/>
      <c r="MZA25" s="88"/>
      <c r="MZB25" s="88"/>
      <c r="MZC25" s="88"/>
      <c r="MZD25" s="88"/>
      <c r="MZE25" s="88"/>
      <c r="MZF25" s="88"/>
      <c r="MZG25" s="88"/>
      <c r="MZH25" s="88"/>
      <c r="MZI25" s="88"/>
      <c r="MZJ25" s="88"/>
      <c r="MZK25" s="88"/>
      <c r="MZL25" s="88"/>
      <c r="MZM25" s="88"/>
      <c r="MZN25" s="88"/>
      <c r="MZO25" s="88"/>
      <c r="MZP25" s="88"/>
      <c r="MZQ25" s="88"/>
      <c r="MZR25" s="88"/>
      <c r="MZS25" s="88"/>
      <c r="MZT25" s="88"/>
      <c r="MZU25" s="88"/>
      <c r="MZV25" s="88"/>
      <c r="MZW25" s="88"/>
      <c r="MZX25" s="88"/>
      <c r="MZY25" s="88"/>
      <c r="MZZ25" s="88"/>
      <c r="NAA25" s="88"/>
      <c r="NAB25" s="88"/>
      <c r="NAC25" s="88"/>
      <c r="NAD25" s="88"/>
      <c r="NAE25" s="88"/>
      <c r="NAF25" s="88"/>
      <c r="NAG25" s="88"/>
      <c r="NAH25" s="88"/>
      <c r="NAI25" s="88"/>
      <c r="NAJ25" s="88"/>
      <c r="NAK25" s="88"/>
      <c r="NAL25" s="88"/>
      <c r="NAM25" s="88"/>
      <c r="NAN25" s="88"/>
      <c r="NAO25" s="88"/>
      <c r="NAP25" s="88"/>
      <c r="NAQ25" s="88"/>
      <c r="NAR25" s="88"/>
      <c r="NAS25" s="88"/>
      <c r="NAT25" s="88"/>
      <c r="NAU25" s="88"/>
      <c r="NAV25" s="88"/>
      <c r="NAW25" s="88"/>
      <c r="NAX25" s="88"/>
      <c r="NAY25" s="88"/>
      <c r="NAZ25" s="88"/>
      <c r="NBA25" s="88"/>
      <c r="NBB25" s="88"/>
      <c r="NBC25" s="88"/>
      <c r="NBD25" s="88"/>
      <c r="NBE25" s="88"/>
      <c r="NBF25" s="88"/>
      <c r="NBG25" s="88"/>
      <c r="NBH25" s="88"/>
      <c r="NBI25" s="88"/>
      <c r="NBJ25" s="88"/>
      <c r="NBK25" s="88"/>
      <c r="NBL25" s="88"/>
      <c r="NBM25" s="88"/>
      <c r="NBN25" s="88"/>
      <c r="NBO25" s="88"/>
      <c r="NBP25" s="88"/>
      <c r="NBQ25" s="88"/>
      <c r="NBR25" s="88"/>
      <c r="NBS25" s="88"/>
      <c r="NBT25" s="88"/>
      <c r="NBU25" s="88"/>
      <c r="NBV25" s="88"/>
      <c r="NBW25" s="88"/>
      <c r="NBX25" s="88"/>
      <c r="NBY25" s="88"/>
      <c r="NBZ25" s="88"/>
      <c r="NCA25" s="88"/>
      <c r="NCB25" s="88"/>
      <c r="NCC25" s="88"/>
      <c r="NCD25" s="88"/>
      <c r="NCE25" s="88"/>
      <c r="NCF25" s="88"/>
      <c r="NCG25" s="88"/>
      <c r="NCH25" s="88"/>
      <c r="NCI25" s="88"/>
      <c r="NCJ25" s="88"/>
      <c r="NCK25" s="88"/>
      <c r="NCL25" s="88"/>
      <c r="NCM25" s="88"/>
      <c r="NCN25" s="88"/>
      <c r="NCO25" s="88"/>
      <c r="NCP25" s="88"/>
      <c r="NCQ25" s="88"/>
      <c r="NCR25" s="88"/>
      <c r="NCS25" s="88"/>
      <c r="NCT25" s="88"/>
      <c r="NCU25" s="88"/>
      <c r="NCV25" s="88"/>
      <c r="NCW25" s="88"/>
      <c r="NCX25" s="88"/>
      <c r="NCY25" s="88"/>
      <c r="NCZ25" s="88"/>
      <c r="NDA25" s="88"/>
      <c r="NDB25" s="88"/>
      <c r="NDC25" s="88"/>
      <c r="NDD25" s="88"/>
      <c r="NDE25" s="88"/>
      <c r="NDF25" s="88"/>
      <c r="NDG25" s="88"/>
      <c r="NDH25" s="88"/>
      <c r="NDI25" s="88"/>
      <c r="NDJ25" s="88"/>
      <c r="NDK25" s="88"/>
      <c r="NDL25" s="88"/>
      <c r="NDM25" s="88"/>
      <c r="NDN25" s="88"/>
      <c r="NDO25" s="88"/>
      <c r="NDP25" s="88"/>
      <c r="NDQ25" s="88"/>
      <c r="NDR25" s="88"/>
      <c r="NDS25" s="88"/>
      <c r="NDT25" s="88"/>
      <c r="NDU25" s="88"/>
      <c r="NDV25" s="88"/>
      <c r="NDW25" s="88"/>
      <c r="NDX25" s="88"/>
      <c r="NDY25" s="88"/>
      <c r="NDZ25" s="88"/>
      <c r="NEA25" s="88"/>
      <c r="NEB25" s="88"/>
      <c r="NEC25" s="88"/>
      <c r="NED25" s="88"/>
      <c r="NEE25" s="88"/>
      <c r="NEF25" s="88"/>
      <c r="NEG25" s="88"/>
      <c r="NEH25" s="88"/>
      <c r="NEI25" s="88"/>
      <c r="NEJ25" s="88"/>
      <c r="NEK25" s="88"/>
      <c r="NEL25" s="88"/>
      <c r="NEM25" s="88"/>
      <c r="NEN25" s="88"/>
      <c r="NEO25" s="88"/>
      <c r="NEP25" s="88"/>
      <c r="NEQ25" s="88"/>
      <c r="NER25" s="88"/>
      <c r="NES25" s="88"/>
      <c r="NET25" s="88"/>
      <c r="NEU25" s="88"/>
      <c r="NEV25" s="88"/>
      <c r="NEW25" s="88"/>
      <c r="NEX25" s="88"/>
      <c r="NEY25" s="88"/>
      <c r="NEZ25" s="88"/>
      <c r="NFA25" s="88"/>
      <c r="NFB25" s="88"/>
      <c r="NFC25" s="88"/>
      <c r="NFD25" s="88"/>
      <c r="NFE25" s="88"/>
      <c r="NFF25" s="88"/>
      <c r="NFG25" s="88"/>
      <c r="NFH25" s="88"/>
      <c r="NFI25" s="88"/>
      <c r="NFJ25" s="88"/>
      <c r="NFK25" s="88"/>
      <c r="NFL25" s="88"/>
      <c r="NFM25" s="88"/>
      <c r="NFN25" s="88"/>
      <c r="NFO25" s="88"/>
      <c r="NFP25" s="88"/>
      <c r="NFQ25" s="88"/>
      <c r="NFR25" s="88"/>
      <c r="NFS25" s="88"/>
      <c r="NFT25" s="88"/>
      <c r="NFU25" s="88"/>
      <c r="NFV25" s="88"/>
      <c r="NFW25" s="88"/>
      <c r="NFX25" s="88"/>
      <c r="NFY25" s="88"/>
      <c r="NFZ25" s="88"/>
      <c r="NGA25" s="88"/>
      <c r="NGB25" s="88"/>
      <c r="NGC25" s="88"/>
      <c r="NGD25" s="88"/>
      <c r="NGE25" s="88"/>
      <c r="NGF25" s="88"/>
      <c r="NGG25" s="88"/>
      <c r="NGH25" s="88"/>
      <c r="NGI25" s="88"/>
      <c r="NGJ25" s="88"/>
      <c r="NGK25" s="88"/>
      <c r="NGL25" s="88"/>
      <c r="NGM25" s="88"/>
      <c r="NGN25" s="88"/>
      <c r="NGO25" s="88"/>
      <c r="NGP25" s="88"/>
      <c r="NGQ25" s="88"/>
      <c r="NGR25" s="88"/>
      <c r="NGS25" s="88"/>
      <c r="NGT25" s="88"/>
      <c r="NGU25" s="88"/>
      <c r="NGV25" s="88"/>
      <c r="NGW25" s="88"/>
      <c r="NGX25" s="88"/>
      <c r="NGY25" s="88"/>
      <c r="NGZ25" s="88"/>
      <c r="NHA25" s="88"/>
      <c r="NHB25" s="88"/>
      <c r="NHC25" s="88"/>
      <c r="NHD25" s="88"/>
      <c r="NHE25" s="88"/>
      <c r="NHF25" s="88"/>
      <c r="NHG25" s="88"/>
      <c r="NHH25" s="88"/>
      <c r="NHI25" s="88"/>
      <c r="NHJ25" s="88"/>
      <c r="NHK25" s="88"/>
      <c r="NHL25" s="88"/>
      <c r="NHM25" s="88"/>
      <c r="NHN25" s="88"/>
      <c r="NHO25" s="88"/>
      <c r="NHP25" s="88"/>
      <c r="NHQ25" s="88"/>
      <c r="NHR25" s="88"/>
      <c r="NHS25" s="88"/>
      <c r="NHT25" s="88"/>
      <c r="NHU25" s="88"/>
      <c r="NHV25" s="88"/>
      <c r="NHW25" s="88"/>
      <c r="NHX25" s="88"/>
      <c r="NHY25" s="88"/>
      <c r="NHZ25" s="88"/>
      <c r="NIA25" s="88"/>
      <c r="NIB25" s="88"/>
      <c r="NIC25" s="88"/>
      <c r="NID25" s="88"/>
      <c r="NIE25" s="88"/>
      <c r="NIF25" s="88"/>
      <c r="NIG25" s="88"/>
      <c r="NIH25" s="88"/>
      <c r="NII25" s="88"/>
      <c r="NIJ25" s="88"/>
      <c r="NIK25" s="88"/>
      <c r="NIL25" s="88"/>
      <c r="NIM25" s="88"/>
      <c r="NIN25" s="88"/>
      <c r="NIO25" s="88"/>
      <c r="NIP25" s="88"/>
      <c r="NIQ25" s="88"/>
      <c r="NIR25" s="88"/>
      <c r="NIS25" s="88"/>
      <c r="NIT25" s="88"/>
      <c r="NIU25" s="88"/>
      <c r="NIV25" s="88"/>
      <c r="NIW25" s="88"/>
      <c r="NIX25" s="88"/>
      <c r="NIY25" s="88"/>
      <c r="NIZ25" s="88"/>
      <c r="NJA25" s="88"/>
      <c r="NJB25" s="88"/>
      <c r="NJC25" s="88"/>
      <c r="NJD25" s="88"/>
      <c r="NJE25" s="88"/>
      <c r="NJF25" s="88"/>
      <c r="NJG25" s="88"/>
      <c r="NJH25" s="88"/>
      <c r="NJI25" s="88"/>
      <c r="NJJ25" s="88"/>
      <c r="NJK25" s="88"/>
      <c r="NJL25" s="88"/>
      <c r="NJM25" s="88"/>
      <c r="NJN25" s="88"/>
      <c r="NJO25" s="88"/>
      <c r="NJP25" s="88"/>
      <c r="NJQ25" s="88"/>
      <c r="NJR25" s="88"/>
      <c r="NJS25" s="88"/>
      <c r="NJT25" s="88"/>
      <c r="NJU25" s="88"/>
      <c r="NJV25" s="88"/>
      <c r="NJW25" s="88"/>
      <c r="NJX25" s="88"/>
      <c r="NJY25" s="88"/>
      <c r="NJZ25" s="88"/>
      <c r="NKA25" s="88"/>
      <c r="NKB25" s="88"/>
      <c r="NKC25" s="88"/>
      <c r="NKD25" s="88"/>
      <c r="NKE25" s="88"/>
      <c r="NKF25" s="88"/>
      <c r="NKG25" s="88"/>
      <c r="NKH25" s="88"/>
      <c r="NKI25" s="88"/>
      <c r="NKJ25" s="88"/>
      <c r="NKK25" s="88"/>
      <c r="NKL25" s="88"/>
      <c r="NKM25" s="88"/>
      <c r="NKN25" s="88"/>
      <c r="NKO25" s="88"/>
      <c r="NKP25" s="88"/>
      <c r="NKQ25" s="88"/>
      <c r="NKR25" s="88"/>
      <c r="NKS25" s="88"/>
      <c r="NKT25" s="88"/>
      <c r="NKU25" s="88"/>
      <c r="NKV25" s="88"/>
      <c r="NKW25" s="88"/>
      <c r="NKX25" s="88"/>
      <c r="NKY25" s="88"/>
      <c r="NKZ25" s="88"/>
      <c r="NLA25" s="88"/>
      <c r="NLB25" s="88"/>
      <c r="NLC25" s="88"/>
      <c r="NLD25" s="88"/>
      <c r="NLE25" s="88"/>
      <c r="NLF25" s="88"/>
      <c r="NLG25" s="88"/>
      <c r="NLH25" s="88"/>
      <c r="NLI25" s="88"/>
      <c r="NLJ25" s="88"/>
      <c r="NLK25" s="88"/>
      <c r="NLL25" s="88"/>
      <c r="NLM25" s="88"/>
      <c r="NLN25" s="88"/>
      <c r="NLO25" s="88"/>
      <c r="NLP25" s="88"/>
      <c r="NLQ25" s="88"/>
      <c r="NLR25" s="88"/>
      <c r="NLS25" s="88"/>
      <c r="NLT25" s="88"/>
      <c r="NLU25" s="88"/>
      <c r="NLV25" s="88"/>
      <c r="NLW25" s="88"/>
      <c r="NLX25" s="88"/>
      <c r="NLY25" s="88"/>
      <c r="NLZ25" s="88"/>
      <c r="NMA25" s="88"/>
      <c r="NMB25" s="88"/>
      <c r="NMC25" s="88"/>
      <c r="NMD25" s="88"/>
      <c r="NME25" s="88"/>
      <c r="NMF25" s="88"/>
      <c r="NMG25" s="88"/>
      <c r="NMH25" s="88"/>
      <c r="NMI25" s="88"/>
      <c r="NMJ25" s="88"/>
      <c r="NMK25" s="88"/>
      <c r="NML25" s="88"/>
      <c r="NMM25" s="88"/>
      <c r="NMN25" s="88"/>
      <c r="NMO25" s="88"/>
      <c r="NMP25" s="88"/>
      <c r="NMQ25" s="88"/>
      <c r="NMR25" s="88"/>
      <c r="NMS25" s="88"/>
      <c r="NMT25" s="88"/>
      <c r="NMU25" s="88"/>
      <c r="NMV25" s="88"/>
      <c r="NMW25" s="88"/>
      <c r="NMX25" s="88"/>
      <c r="NMY25" s="88"/>
      <c r="NMZ25" s="88"/>
      <c r="NNA25" s="88"/>
      <c r="NNB25" s="88"/>
      <c r="NNC25" s="88"/>
      <c r="NND25" s="88"/>
      <c r="NNE25" s="88"/>
      <c r="NNF25" s="88"/>
      <c r="NNG25" s="88"/>
      <c r="NNH25" s="88"/>
      <c r="NNI25" s="88"/>
      <c r="NNJ25" s="88"/>
      <c r="NNK25" s="88"/>
      <c r="NNL25" s="88"/>
      <c r="NNM25" s="88"/>
      <c r="NNN25" s="88"/>
      <c r="NNO25" s="88"/>
      <c r="NNP25" s="88"/>
      <c r="NNQ25" s="88"/>
      <c r="NNR25" s="88"/>
      <c r="NNS25" s="88"/>
      <c r="NNT25" s="88"/>
      <c r="NNU25" s="88"/>
      <c r="NNV25" s="88"/>
      <c r="NNW25" s="88"/>
      <c r="NNX25" s="88"/>
      <c r="NNY25" s="88"/>
      <c r="NNZ25" s="88"/>
      <c r="NOA25" s="88"/>
      <c r="NOB25" s="88"/>
      <c r="NOC25" s="88"/>
      <c r="NOD25" s="88"/>
      <c r="NOE25" s="88"/>
      <c r="NOF25" s="88"/>
      <c r="NOG25" s="88"/>
      <c r="NOH25" s="88"/>
      <c r="NOI25" s="88"/>
      <c r="NOJ25" s="88"/>
      <c r="NOK25" s="88"/>
      <c r="NOL25" s="88"/>
      <c r="NOM25" s="88"/>
      <c r="NON25" s="88"/>
      <c r="NOO25" s="88"/>
      <c r="NOP25" s="88"/>
      <c r="NOQ25" s="88"/>
      <c r="NOR25" s="88"/>
      <c r="NOS25" s="88"/>
      <c r="NOT25" s="88"/>
      <c r="NOU25" s="88"/>
      <c r="NOV25" s="88"/>
      <c r="NOW25" s="88"/>
      <c r="NOX25" s="88"/>
      <c r="NOY25" s="88"/>
      <c r="NOZ25" s="88"/>
      <c r="NPA25" s="88"/>
      <c r="NPB25" s="88"/>
      <c r="NPC25" s="88"/>
      <c r="NPD25" s="88"/>
      <c r="NPE25" s="88"/>
      <c r="NPF25" s="88"/>
      <c r="NPG25" s="88"/>
      <c r="NPH25" s="88"/>
      <c r="NPI25" s="88"/>
      <c r="NPJ25" s="88"/>
      <c r="NPK25" s="88"/>
      <c r="NPL25" s="88"/>
      <c r="NPM25" s="88"/>
      <c r="NPN25" s="88"/>
      <c r="NPO25" s="88"/>
      <c r="NPP25" s="88"/>
      <c r="NPQ25" s="88"/>
      <c r="NPR25" s="88"/>
      <c r="NPS25" s="88"/>
      <c r="NPT25" s="88"/>
      <c r="NPU25" s="88"/>
      <c r="NPV25" s="88"/>
      <c r="NPW25" s="88"/>
      <c r="NPX25" s="88"/>
      <c r="NPY25" s="88"/>
      <c r="NPZ25" s="88"/>
      <c r="NQA25" s="88"/>
      <c r="NQB25" s="88"/>
      <c r="NQC25" s="88"/>
      <c r="NQD25" s="88"/>
      <c r="NQE25" s="88"/>
      <c r="NQF25" s="88"/>
      <c r="NQG25" s="88"/>
      <c r="NQH25" s="88"/>
      <c r="NQI25" s="88"/>
      <c r="NQJ25" s="88"/>
      <c r="NQK25" s="88"/>
      <c r="NQL25" s="88"/>
      <c r="NQM25" s="88"/>
      <c r="NQN25" s="88"/>
      <c r="NQO25" s="88"/>
      <c r="NQP25" s="88"/>
      <c r="NQQ25" s="88"/>
      <c r="NQR25" s="88"/>
      <c r="NQS25" s="88"/>
      <c r="NQT25" s="88"/>
      <c r="NQU25" s="88"/>
      <c r="NQV25" s="88"/>
      <c r="NQW25" s="88"/>
      <c r="NQX25" s="88"/>
      <c r="NQY25" s="88"/>
      <c r="NQZ25" s="88"/>
      <c r="NRA25" s="88"/>
      <c r="NRB25" s="88"/>
      <c r="NRC25" s="88"/>
      <c r="NRD25" s="88"/>
      <c r="NRE25" s="88"/>
      <c r="NRF25" s="88"/>
      <c r="NRG25" s="88"/>
      <c r="NRH25" s="88"/>
      <c r="NRI25" s="88"/>
      <c r="NRJ25" s="88"/>
      <c r="NRK25" s="88"/>
      <c r="NRL25" s="88"/>
      <c r="NRM25" s="88"/>
      <c r="NRN25" s="88"/>
      <c r="NRO25" s="88"/>
      <c r="NRP25" s="88"/>
      <c r="NRQ25" s="88"/>
      <c r="NRR25" s="88"/>
      <c r="NRS25" s="88"/>
      <c r="NRT25" s="88"/>
      <c r="NRU25" s="88"/>
      <c r="NRV25" s="88"/>
      <c r="NRW25" s="88"/>
      <c r="NRX25" s="88"/>
      <c r="NRY25" s="88"/>
      <c r="NRZ25" s="88"/>
      <c r="NSA25" s="88"/>
      <c r="NSB25" s="88"/>
      <c r="NSC25" s="88"/>
      <c r="NSD25" s="88"/>
      <c r="NSE25" s="88"/>
      <c r="NSF25" s="88"/>
      <c r="NSG25" s="88"/>
      <c r="NSH25" s="88"/>
      <c r="NSI25" s="88"/>
      <c r="NSJ25" s="88"/>
      <c r="NSK25" s="88"/>
      <c r="NSL25" s="88"/>
      <c r="NSM25" s="88"/>
      <c r="NSN25" s="88"/>
      <c r="NSO25" s="88"/>
      <c r="NSP25" s="88"/>
      <c r="NSQ25" s="88"/>
      <c r="NSR25" s="88"/>
      <c r="NSS25" s="88"/>
      <c r="NST25" s="88"/>
      <c r="NSU25" s="88"/>
      <c r="NSV25" s="88"/>
      <c r="NSW25" s="88"/>
      <c r="NSX25" s="88"/>
      <c r="NSY25" s="88"/>
      <c r="NSZ25" s="88"/>
      <c r="NTA25" s="88"/>
      <c r="NTB25" s="88"/>
      <c r="NTC25" s="88"/>
      <c r="NTD25" s="88"/>
      <c r="NTE25" s="88"/>
      <c r="NTF25" s="88"/>
      <c r="NTG25" s="88"/>
      <c r="NTH25" s="88"/>
      <c r="NTI25" s="88"/>
      <c r="NTJ25" s="88"/>
      <c r="NTK25" s="88"/>
      <c r="NTL25" s="88"/>
      <c r="NTM25" s="88"/>
      <c r="NTN25" s="88"/>
      <c r="NTO25" s="88"/>
      <c r="NTP25" s="88"/>
      <c r="NTQ25" s="88"/>
      <c r="NTR25" s="88"/>
      <c r="NTS25" s="88"/>
      <c r="NTT25" s="88"/>
      <c r="NTU25" s="88"/>
      <c r="NTV25" s="88"/>
      <c r="NTW25" s="88"/>
      <c r="NTX25" s="88"/>
      <c r="NTY25" s="88"/>
      <c r="NTZ25" s="88"/>
      <c r="NUA25" s="88"/>
      <c r="NUB25" s="88"/>
      <c r="NUC25" s="88"/>
      <c r="NUD25" s="88"/>
      <c r="NUE25" s="88"/>
      <c r="NUF25" s="88"/>
      <c r="NUG25" s="88"/>
      <c r="NUH25" s="88"/>
      <c r="NUI25" s="88"/>
      <c r="NUJ25" s="88"/>
      <c r="NUK25" s="88"/>
      <c r="NUL25" s="88"/>
      <c r="NUM25" s="88"/>
      <c r="NUN25" s="88"/>
      <c r="NUO25" s="88"/>
      <c r="NUP25" s="88"/>
      <c r="NUQ25" s="88"/>
      <c r="NUR25" s="88"/>
      <c r="NUS25" s="88"/>
      <c r="NUT25" s="88"/>
      <c r="NUU25" s="88"/>
      <c r="NUV25" s="88"/>
      <c r="NUW25" s="88"/>
      <c r="NUX25" s="88"/>
      <c r="NUY25" s="88"/>
      <c r="NUZ25" s="88"/>
      <c r="NVA25" s="88"/>
      <c r="NVB25" s="88"/>
      <c r="NVC25" s="88"/>
      <c r="NVD25" s="88"/>
      <c r="NVE25" s="88"/>
      <c r="NVF25" s="88"/>
      <c r="NVG25" s="88"/>
      <c r="NVH25" s="88"/>
      <c r="NVI25" s="88"/>
      <c r="NVJ25" s="88"/>
      <c r="NVK25" s="88"/>
      <c r="NVL25" s="88"/>
      <c r="NVM25" s="88"/>
      <c r="NVN25" s="88"/>
      <c r="NVO25" s="88"/>
      <c r="NVP25" s="88"/>
      <c r="NVQ25" s="88"/>
      <c r="NVR25" s="88"/>
      <c r="NVS25" s="88"/>
      <c r="NVT25" s="88"/>
      <c r="NVU25" s="88"/>
      <c r="NVV25" s="88"/>
      <c r="NVW25" s="88"/>
      <c r="NVX25" s="88"/>
      <c r="NVY25" s="88"/>
      <c r="NVZ25" s="88"/>
      <c r="NWA25" s="88"/>
      <c r="NWB25" s="88"/>
      <c r="NWC25" s="88"/>
      <c r="NWD25" s="88"/>
      <c r="NWE25" s="88"/>
      <c r="NWF25" s="88"/>
      <c r="NWG25" s="88"/>
      <c r="NWH25" s="88"/>
      <c r="NWI25" s="88"/>
      <c r="NWJ25" s="88"/>
      <c r="NWK25" s="88"/>
      <c r="NWL25" s="88"/>
      <c r="NWM25" s="88"/>
      <c r="NWN25" s="88"/>
      <c r="NWO25" s="88"/>
      <c r="NWP25" s="88"/>
      <c r="NWQ25" s="88"/>
      <c r="NWR25" s="88"/>
      <c r="NWS25" s="88"/>
      <c r="NWT25" s="88"/>
      <c r="NWU25" s="88"/>
      <c r="NWV25" s="88"/>
      <c r="NWW25" s="88"/>
      <c r="NWX25" s="88"/>
      <c r="NWY25" s="88"/>
      <c r="NWZ25" s="88"/>
      <c r="NXA25" s="88"/>
      <c r="NXB25" s="88"/>
      <c r="NXC25" s="88"/>
      <c r="NXD25" s="88"/>
      <c r="NXE25" s="88"/>
      <c r="NXF25" s="88"/>
      <c r="NXG25" s="88"/>
      <c r="NXH25" s="88"/>
      <c r="NXI25" s="88"/>
      <c r="NXJ25" s="88"/>
      <c r="NXK25" s="88"/>
      <c r="NXL25" s="88"/>
      <c r="NXM25" s="88"/>
      <c r="NXN25" s="88"/>
      <c r="NXO25" s="88"/>
      <c r="NXP25" s="88"/>
      <c r="NXQ25" s="88"/>
      <c r="NXR25" s="88"/>
      <c r="NXS25" s="88"/>
      <c r="NXT25" s="88"/>
      <c r="NXU25" s="88"/>
      <c r="NXV25" s="88"/>
      <c r="NXW25" s="88"/>
      <c r="NXX25" s="88"/>
      <c r="NXY25" s="88"/>
      <c r="NXZ25" s="88"/>
      <c r="NYA25" s="88"/>
      <c r="NYB25" s="88"/>
      <c r="NYC25" s="88"/>
      <c r="NYD25" s="88"/>
      <c r="NYE25" s="88"/>
      <c r="NYF25" s="88"/>
      <c r="NYG25" s="88"/>
      <c r="NYH25" s="88"/>
      <c r="NYI25" s="88"/>
      <c r="NYJ25" s="88"/>
      <c r="NYK25" s="88"/>
      <c r="NYL25" s="88"/>
      <c r="NYM25" s="88"/>
      <c r="NYN25" s="88"/>
      <c r="NYO25" s="88"/>
      <c r="NYP25" s="88"/>
      <c r="NYQ25" s="88"/>
      <c r="NYR25" s="88"/>
      <c r="NYS25" s="88"/>
      <c r="NYT25" s="88"/>
      <c r="NYU25" s="88"/>
      <c r="NYV25" s="88"/>
      <c r="NYW25" s="88"/>
      <c r="NYX25" s="88"/>
      <c r="NYY25" s="88"/>
      <c r="NYZ25" s="88"/>
      <c r="NZA25" s="88"/>
      <c r="NZB25" s="88"/>
      <c r="NZC25" s="88"/>
      <c r="NZD25" s="88"/>
      <c r="NZE25" s="88"/>
      <c r="NZF25" s="88"/>
      <c r="NZG25" s="88"/>
      <c r="NZH25" s="88"/>
      <c r="NZI25" s="88"/>
      <c r="NZJ25" s="88"/>
      <c r="NZK25" s="88"/>
      <c r="NZL25" s="88"/>
      <c r="NZM25" s="88"/>
      <c r="NZN25" s="88"/>
      <c r="NZO25" s="88"/>
      <c r="NZP25" s="88"/>
      <c r="NZQ25" s="88"/>
      <c r="NZR25" s="88"/>
      <c r="NZS25" s="88"/>
      <c r="NZT25" s="88"/>
      <c r="NZU25" s="88"/>
      <c r="NZV25" s="88"/>
      <c r="NZW25" s="88"/>
      <c r="NZX25" s="88"/>
      <c r="NZY25" s="88"/>
      <c r="NZZ25" s="88"/>
      <c r="OAA25" s="88"/>
      <c r="OAB25" s="88"/>
      <c r="OAC25" s="88"/>
      <c r="OAD25" s="88"/>
      <c r="OAE25" s="88"/>
      <c r="OAF25" s="88"/>
      <c r="OAG25" s="88"/>
      <c r="OAH25" s="88"/>
      <c r="OAI25" s="88"/>
      <c r="OAJ25" s="88"/>
      <c r="OAK25" s="88"/>
      <c r="OAL25" s="88"/>
      <c r="OAM25" s="88"/>
      <c r="OAN25" s="88"/>
      <c r="OAO25" s="88"/>
      <c r="OAP25" s="88"/>
      <c r="OAQ25" s="88"/>
      <c r="OAR25" s="88"/>
      <c r="OAS25" s="88"/>
      <c r="OAT25" s="88"/>
      <c r="OAU25" s="88"/>
      <c r="OAV25" s="88"/>
      <c r="OAW25" s="88"/>
      <c r="OAX25" s="88"/>
      <c r="OAY25" s="88"/>
      <c r="OAZ25" s="88"/>
      <c r="OBA25" s="88"/>
      <c r="OBB25" s="88"/>
      <c r="OBC25" s="88"/>
      <c r="OBD25" s="88"/>
      <c r="OBE25" s="88"/>
      <c r="OBF25" s="88"/>
      <c r="OBG25" s="88"/>
      <c r="OBH25" s="88"/>
      <c r="OBI25" s="88"/>
      <c r="OBJ25" s="88"/>
      <c r="OBK25" s="88"/>
      <c r="OBL25" s="88"/>
      <c r="OBM25" s="88"/>
      <c r="OBN25" s="88"/>
      <c r="OBO25" s="88"/>
      <c r="OBP25" s="88"/>
      <c r="OBQ25" s="88"/>
      <c r="OBR25" s="88"/>
      <c r="OBS25" s="88"/>
      <c r="OBT25" s="88"/>
      <c r="OBU25" s="88"/>
      <c r="OBV25" s="88"/>
      <c r="OBW25" s="88"/>
      <c r="OBX25" s="88"/>
      <c r="OBY25" s="88"/>
      <c r="OBZ25" s="88"/>
      <c r="OCA25" s="88"/>
      <c r="OCB25" s="88"/>
      <c r="OCC25" s="88"/>
      <c r="OCD25" s="88"/>
      <c r="OCE25" s="88"/>
      <c r="OCF25" s="88"/>
      <c r="OCG25" s="88"/>
      <c r="OCH25" s="88"/>
      <c r="OCI25" s="88"/>
      <c r="OCJ25" s="88"/>
      <c r="OCK25" s="88"/>
      <c r="OCL25" s="88"/>
      <c r="OCM25" s="88"/>
      <c r="OCN25" s="88"/>
      <c r="OCO25" s="88"/>
      <c r="OCP25" s="88"/>
      <c r="OCQ25" s="88"/>
      <c r="OCR25" s="88"/>
      <c r="OCS25" s="88"/>
      <c r="OCT25" s="88"/>
      <c r="OCU25" s="88"/>
      <c r="OCV25" s="88"/>
      <c r="OCW25" s="88"/>
      <c r="OCX25" s="88"/>
      <c r="OCY25" s="88"/>
      <c r="OCZ25" s="88"/>
      <c r="ODA25" s="88"/>
      <c r="ODB25" s="88"/>
      <c r="ODC25" s="88"/>
      <c r="ODD25" s="88"/>
      <c r="ODE25" s="88"/>
      <c r="ODF25" s="88"/>
      <c r="ODG25" s="88"/>
      <c r="ODH25" s="88"/>
      <c r="ODI25" s="88"/>
      <c r="ODJ25" s="88"/>
      <c r="ODK25" s="88"/>
      <c r="ODL25" s="88"/>
      <c r="ODM25" s="88"/>
      <c r="ODN25" s="88"/>
      <c r="ODO25" s="88"/>
      <c r="ODP25" s="88"/>
      <c r="ODQ25" s="88"/>
      <c r="ODR25" s="88"/>
      <c r="ODS25" s="88"/>
      <c r="ODT25" s="88"/>
      <c r="ODU25" s="88"/>
      <c r="ODV25" s="88"/>
      <c r="ODW25" s="88"/>
      <c r="ODX25" s="88"/>
      <c r="ODY25" s="88"/>
      <c r="ODZ25" s="88"/>
      <c r="OEA25" s="88"/>
      <c r="OEB25" s="88"/>
      <c r="OEC25" s="88"/>
      <c r="OED25" s="88"/>
      <c r="OEE25" s="88"/>
      <c r="OEF25" s="88"/>
      <c r="OEG25" s="88"/>
      <c r="OEH25" s="88"/>
      <c r="OEI25" s="88"/>
      <c r="OEJ25" s="88"/>
      <c r="OEK25" s="88"/>
      <c r="OEL25" s="88"/>
      <c r="OEM25" s="88"/>
      <c r="OEN25" s="88"/>
      <c r="OEO25" s="88"/>
      <c r="OEP25" s="88"/>
      <c r="OEQ25" s="88"/>
      <c r="OER25" s="88"/>
      <c r="OES25" s="88"/>
      <c r="OET25" s="88"/>
      <c r="OEU25" s="88"/>
      <c r="OEV25" s="88"/>
      <c r="OEW25" s="88"/>
      <c r="OEX25" s="88"/>
      <c r="OEY25" s="88"/>
      <c r="OEZ25" s="88"/>
      <c r="OFA25" s="88"/>
      <c r="OFB25" s="88"/>
      <c r="OFC25" s="88"/>
      <c r="OFD25" s="88"/>
      <c r="OFE25" s="88"/>
      <c r="OFF25" s="88"/>
      <c r="OFG25" s="88"/>
      <c r="OFH25" s="88"/>
      <c r="OFI25" s="88"/>
      <c r="OFJ25" s="88"/>
      <c r="OFK25" s="88"/>
      <c r="OFL25" s="88"/>
      <c r="OFM25" s="88"/>
      <c r="OFN25" s="88"/>
      <c r="OFO25" s="88"/>
      <c r="OFP25" s="88"/>
      <c r="OFQ25" s="88"/>
      <c r="OFR25" s="88"/>
      <c r="OFS25" s="88"/>
      <c r="OFT25" s="88"/>
      <c r="OFU25" s="88"/>
      <c r="OFV25" s="88"/>
      <c r="OFW25" s="88"/>
      <c r="OFX25" s="88"/>
      <c r="OFY25" s="88"/>
      <c r="OFZ25" s="88"/>
      <c r="OGA25" s="88"/>
      <c r="OGB25" s="88"/>
      <c r="OGC25" s="88"/>
      <c r="OGD25" s="88"/>
      <c r="OGE25" s="88"/>
      <c r="OGF25" s="88"/>
      <c r="OGG25" s="88"/>
      <c r="OGH25" s="88"/>
      <c r="OGI25" s="88"/>
      <c r="OGJ25" s="88"/>
      <c r="OGK25" s="88"/>
      <c r="OGL25" s="88"/>
      <c r="OGM25" s="88"/>
      <c r="OGN25" s="88"/>
      <c r="OGO25" s="88"/>
      <c r="OGP25" s="88"/>
      <c r="OGQ25" s="88"/>
      <c r="OGR25" s="88"/>
      <c r="OGS25" s="88"/>
      <c r="OGT25" s="88"/>
      <c r="OGU25" s="88"/>
      <c r="OGV25" s="88"/>
      <c r="OGW25" s="88"/>
      <c r="OGX25" s="88"/>
      <c r="OGY25" s="88"/>
      <c r="OGZ25" s="88"/>
      <c r="OHA25" s="88"/>
      <c r="OHB25" s="88"/>
      <c r="OHC25" s="88"/>
      <c r="OHD25" s="88"/>
      <c r="OHE25" s="88"/>
      <c r="OHF25" s="88"/>
      <c r="OHG25" s="88"/>
      <c r="OHH25" s="88"/>
      <c r="OHI25" s="88"/>
      <c r="OHJ25" s="88"/>
      <c r="OHK25" s="88"/>
      <c r="OHL25" s="88"/>
      <c r="OHM25" s="88"/>
      <c r="OHN25" s="88"/>
      <c r="OHO25" s="88"/>
      <c r="OHP25" s="88"/>
      <c r="OHQ25" s="88"/>
      <c r="OHR25" s="88"/>
      <c r="OHS25" s="88"/>
      <c r="OHT25" s="88"/>
      <c r="OHU25" s="88"/>
      <c r="OHV25" s="88"/>
      <c r="OHW25" s="88"/>
      <c r="OHX25" s="88"/>
      <c r="OHY25" s="88"/>
      <c r="OHZ25" s="88"/>
      <c r="OIA25" s="88"/>
      <c r="OIB25" s="88"/>
      <c r="OIC25" s="88"/>
      <c r="OID25" s="88"/>
      <c r="OIE25" s="88"/>
      <c r="OIF25" s="88"/>
      <c r="OIG25" s="88"/>
      <c r="OIH25" s="88"/>
      <c r="OII25" s="88"/>
      <c r="OIJ25" s="88"/>
      <c r="OIK25" s="88"/>
      <c r="OIL25" s="88"/>
      <c r="OIM25" s="88"/>
      <c r="OIN25" s="88"/>
      <c r="OIO25" s="88"/>
      <c r="OIP25" s="88"/>
      <c r="OIQ25" s="88"/>
      <c r="OIR25" s="88"/>
      <c r="OIS25" s="88"/>
      <c r="OIT25" s="88"/>
      <c r="OIU25" s="88"/>
      <c r="OIV25" s="88"/>
      <c r="OIW25" s="88"/>
      <c r="OIX25" s="88"/>
      <c r="OIY25" s="88"/>
      <c r="OIZ25" s="88"/>
      <c r="OJA25" s="88"/>
      <c r="OJB25" s="88"/>
      <c r="OJC25" s="88"/>
      <c r="OJD25" s="88"/>
      <c r="OJE25" s="88"/>
      <c r="OJF25" s="88"/>
      <c r="OJG25" s="88"/>
      <c r="OJH25" s="88"/>
      <c r="OJI25" s="88"/>
      <c r="OJJ25" s="88"/>
      <c r="OJK25" s="88"/>
      <c r="OJL25" s="88"/>
      <c r="OJM25" s="88"/>
      <c r="OJN25" s="88"/>
      <c r="OJO25" s="88"/>
      <c r="OJP25" s="88"/>
      <c r="OJQ25" s="88"/>
      <c r="OJR25" s="88"/>
      <c r="OJS25" s="88"/>
      <c r="OJT25" s="88"/>
      <c r="OJU25" s="88"/>
      <c r="OJV25" s="88"/>
      <c r="OJW25" s="88"/>
      <c r="OJX25" s="88"/>
      <c r="OJY25" s="88"/>
      <c r="OJZ25" s="88"/>
      <c r="OKA25" s="88"/>
      <c r="OKB25" s="88"/>
      <c r="OKC25" s="88"/>
      <c r="OKD25" s="88"/>
      <c r="OKE25" s="88"/>
      <c r="OKF25" s="88"/>
      <c r="OKG25" s="88"/>
      <c r="OKH25" s="88"/>
      <c r="OKI25" s="88"/>
      <c r="OKJ25" s="88"/>
      <c r="OKK25" s="88"/>
      <c r="OKL25" s="88"/>
      <c r="OKM25" s="88"/>
      <c r="OKN25" s="88"/>
      <c r="OKO25" s="88"/>
      <c r="OKP25" s="88"/>
      <c r="OKQ25" s="88"/>
      <c r="OKR25" s="88"/>
      <c r="OKS25" s="88"/>
      <c r="OKT25" s="88"/>
      <c r="OKU25" s="88"/>
      <c r="OKV25" s="88"/>
      <c r="OKW25" s="88"/>
      <c r="OKX25" s="88"/>
      <c r="OKY25" s="88"/>
      <c r="OKZ25" s="88"/>
      <c r="OLA25" s="88"/>
      <c r="OLB25" s="88"/>
      <c r="OLC25" s="88"/>
      <c r="OLD25" s="88"/>
      <c r="OLE25" s="88"/>
      <c r="OLF25" s="88"/>
      <c r="OLG25" s="88"/>
      <c r="OLH25" s="88"/>
      <c r="OLI25" s="88"/>
      <c r="OLJ25" s="88"/>
      <c r="OLK25" s="88"/>
      <c r="OLL25" s="88"/>
      <c r="OLM25" s="88"/>
      <c r="OLN25" s="88"/>
      <c r="OLO25" s="88"/>
      <c r="OLP25" s="88"/>
      <c r="OLQ25" s="88"/>
      <c r="OLR25" s="88"/>
      <c r="OLS25" s="88"/>
      <c r="OLT25" s="88"/>
      <c r="OLU25" s="88"/>
      <c r="OLV25" s="88"/>
      <c r="OLW25" s="88"/>
      <c r="OLX25" s="88"/>
      <c r="OLY25" s="88"/>
      <c r="OLZ25" s="88"/>
      <c r="OMA25" s="88"/>
      <c r="OMB25" s="88"/>
      <c r="OMC25" s="88"/>
      <c r="OMD25" s="88"/>
      <c r="OME25" s="88"/>
      <c r="OMF25" s="88"/>
      <c r="OMG25" s="88"/>
      <c r="OMH25" s="88"/>
      <c r="OMI25" s="88"/>
      <c r="OMJ25" s="88"/>
      <c r="OMK25" s="88"/>
      <c r="OML25" s="88"/>
      <c r="OMM25" s="88"/>
      <c r="OMN25" s="88"/>
      <c r="OMO25" s="88"/>
      <c r="OMP25" s="88"/>
      <c r="OMQ25" s="88"/>
      <c r="OMR25" s="88"/>
      <c r="OMS25" s="88"/>
      <c r="OMT25" s="88"/>
      <c r="OMU25" s="88"/>
      <c r="OMV25" s="88"/>
      <c r="OMW25" s="88"/>
      <c r="OMX25" s="88"/>
      <c r="OMY25" s="88"/>
      <c r="OMZ25" s="88"/>
      <c r="ONA25" s="88"/>
      <c r="ONB25" s="88"/>
      <c r="ONC25" s="88"/>
      <c r="OND25" s="88"/>
      <c r="ONE25" s="88"/>
      <c r="ONF25" s="88"/>
      <c r="ONG25" s="88"/>
      <c r="ONH25" s="88"/>
      <c r="ONI25" s="88"/>
      <c r="ONJ25" s="88"/>
      <c r="ONK25" s="88"/>
      <c r="ONL25" s="88"/>
      <c r="ONM25" s="88"/>
      <c r="ONN25" s="88"/>
      <c r="ONO25" s="88"/>
      <c r="ONP25" s="88"/>
      <c r="ONQ25" s="88"/>
      <c r="ONR25" s="88"/>
      <c r="ONS25" s="88"/>
      <c r="ONT25" s="88"/>
      <c r="ONU25" s="88"/>
      <c r="ONV25" s="88"/>
      <c r="ONW25" s="88"/>
      <c r="ONX25" s="88"/>
      <c r="ONY25" s="88"/>
      <c r="ONZ25" s="88"/>
      <c r="OOA25" s="88"/>
      <c r="OOB25" s="88"/>
      <c r="OOC25" s="88"/>
      <c r="OOD25" s="88"/>
      <c r="OOE25" s="88"/>
      <c r="OOF25" s="88"/>
      <c r="OOG25" s="88"/>
      <c r="OOH25" s="88"/>
      <c r="OOI25" s="88"/>
      <c r="OOJ25" s="88"/>
      <c r="OOK25" s="88"/>
      <c r="OOL25" s="88"/>
      <c r="OOM25" s="88"/>
      <c r="OON25" s="88"/>
      <c r="OOO25" s="88"/>
      <c r="OOP25" s="88"/>
      <c r="OOQ25" s="88"/>
      <c r="OOR25" s="88"/>
      <c r="OOS25" s="88"/>
      <c r="OOT25" s="88"/>
      <c r="OOU25" s="88"/>
      <c r="OOV25" s="88"/>
      <c r="OOW25" s="88"/>
      <c r="OOX25" s="88"/>
      <c r="OOY25" s="88"/>
      <c r="OOZ25" s="88"/>
      <c r="OPA25" s="88"/>
      <c r="OPB25" s="88"/>
      <c r="OPC25" s="88"/>
      <c r="OPD25" s="88"/>
      <c r="OPE25" s="88"/>
      <c r="OPF25" s="88"/>
      <c r="OPG25" s="88"/>
      <c r="OPH25" s="88"/>
      <c r="OPI25" s="88"/>
      <c r="OPJ25" s="88"/>
      <c r="OPK25" s="88"/>
      <c r="OPL25" s="88"/>
      <c r="OPM25" s="88"/>
      <c r="OPN25" s="88"/>
      <c r="OPO25" s="88"/>
      <c r="OPP25" s="88"/>
      <c r="OPQ25" s="88"/>
      <c r="OPR25" s="88"/>
      <c r="OPS25" s="88"/>
      <c r="OPT25" s="88"/>
      <c r="OPU25" s="88"/>
      <c r="OPV25" s="88"/>
      <c r="OPW25" s="88"/>
      <c r="OPX25" s="88"/>
      <c r="OPY25" s="88"/>
      <c r="OPZ25" s="88"/>
      <c r="OQA25" s="88"/>
      <c r="OQB25" s="88"/>
      <c r="OQC25" s="88"/>
      <c r="OQD25" s="88"/>
      <c r="OQE25" s="88"/>
      <c r="OQF25" s="88"/>
      <c r="OQG25" s="88"/>
      <c r="OQH25" s="88"/>
      <c r="OQI25" s="88"/>
      <c r="OQJ25" s="88"/>
      <c r="OQK25" s="88"/>
      <c r="OQL25" s="88"/>
      <c r="OQM25" s="88"/>
      <c r="OQN25" s="88"/>
      <c r="OQO25" s="88"/>
      <c r="OQP25" s="88"/>
      <c r="OQQ25" s="88"/>
      <c r="OQR25" s="88"/>
      <c r="OQS25" s="88"/>
      <c r="OQT25" s="88"/>
      <c r="OQU25" s="88"/>
      <c r="OQV25" s="88"/>
      <c r="OQW25" s="88"/>
      <c r="OQX25" s="88"/>
      <c r="OQY25" s="88"/>
      <c r="OQZ25" s="88"/>
      <c r="ORA25" s="88"/>
      <c r="ORB25" s="88"/>
      <c r="ORC25" s="88"/>
      <c r="ORD25" s="88"/>
      <c r="ORE25" s="88"/>
      <c r="ORF25" s="88"/>
      <c r="ORG25" s="88"/>
      <c r="ORH25" s="88"/>
      <c r="ORI25" s="88"/>
      <c r="ORJ25" s="88"/>
      <c r="ORK25" s="88"/>
      <c r="ORL25" s="88"/>
      <c r="ORM25" s="88"/>
      <c r="ORN25" s="88"/>
      <c r="ORO25" s="88"/>
      <c r="ORP25" s="88"/>
      <c r="ORQ25" s="88"/>
      <c r="ORR25" s="88"/>
      <c r="ORS25" s="88"/>
      <c r="ORT25" s="88"/>
      <c r="ORU25" s="88"/>
      <c r="ORV25" s="88"/>
      <c r="ORW25" s="88"/>
      <c r="ORX25" s="88"/>
      <c r="ORY25" s="88"/>
      <c r="ORZ25" s="88"/>
      <c r="OSA25" s="88"/>
      <c r="OSB25" s="88"/>
      <c r="OSC25" s="88"/>
      <c r="OSD25" s="88"/>
      <c r="OSE25" s="88"/>
      <c r="OSF25" s="88"/>
      <c r="OSG25" s="88"/>
      <c r="OSH25" s="88"/>
      <c r="OSI25" s="88"/>
      <c r="OSJ25" s="88"/>
      <c r="OSK25" s="88"/>
      <c r="OSL25" s="88"/>
      <c r="OSM25" s="88"/>
      <c r="OSN25" s="88"/>
      <c r="OSO25" s="88"/>
      <c r="OSP25" s="88"/>
      <c r="OSQ25" s="88"/>
      <c r="OSR25" s="88"/>
      <c r="OSS25" s="88"/>
      <c r="OST25" s="88"/>
      <c r="OSU25" s="88"/>
      <c r="OSV25" s="88"/>
      <c r="OSW25" s="88"/>
      <c r="OSX25" s="88"/>
      <c r="OSY25" s="88"/>
      <c r="OSZ25" s="88"/>
      <c r="OTA25" s="88"/>
      <c r="OTB25" s="88"/>
      <c r="OTC25" s="88"/>
      <c r="OTD25" s="88"/>
      <c r="OTE25" s="88"/>
      <c r="OTF25" s="88"/>
      <c r="OTG25" s="88"/>
      <c r="OTH25" s="88"/>
      <c r="OTI25" s="88"/>
      <c r="OTJ25" s="88"/>
      <c r="OTK25" s="88"/>
      <c r="OTL25" s="88"/>
      <c r="OTM25" s="88"/>
      <c r="OTN25" s="88"/>
      <c r="OTO25" s="88"/>
      <c r="OTP25" s="88"/>
      <c r="OTQ25" s="88"/>
      <c r="OTR25" s="88"/>
      <c r="OTS25" s="88"/>
      <c r="OTT25" s="88"/>
      <c r="OTU25" s="88"/>
      <c r="OTV25" s="88"/>
      <c r="OTW25" s="88"/>
      <c r="OTX25" s="88"/>
      <c r="OTY25" s="88"/>
      <c r="OTZ25" s="88"/>
      <c r="OUA25" s="88"/>
      <c r="OUB25" s="88"/>
      <c r="OUC25" s="88"/>
      <c r="OUD25" s="88"/>
      <c r="OUE25" s="88"/>
      <c r="OUF25" s="88"/>
      <c r="OUG25" s="88"/>
      <c r="OUH25" s="88"/>
      <c r="OUI25" s="88"/>
      <c r="OUJ25" s="88"/>
      <c r="OUK25" s="88"/>
      <c r="OUL25" s="88"/>
      <c r="OUM25" s="88"/>
      <c r="OUN25" s="88"/>
      <c r="OUO25" s="88"/>
      <c r="OUP25" s="88"/>
      <c r="OUQ25" s="88"/>
      <c r="OUR25" s="88"/>
      <c r="OUS25" s="88"/>
      <c r="OUT25" s="88"/>
      <c r="OUU25" s="88"/>
      <c r="OUV25" s="88"/>
      <c r="OUW25" s="88"/>
      <c r="OUX25" s="88"/>
      <c r="OUY25" s="88"/>
      <c r="OUZ25" s="88"/>
      <c r="OVA25" s="88"/>
      <c r="OVB25" s="88"/>
      <c r="OVC25" s="88"/>
      <c r="OVD25" s="88"/>
      <c r="OVE25" s="88"/>
      <c r="OVF25" s="88"/>
      <c r="OVG25" s="88"/>
      <c r="OVH25" s="88"/>
      <c r="OVI25" s="88"/>
      <c r="OVJ25" s="88"/>
      <c r="OVK25" s="88"/>
      <c r="OVL25" s="88"/>
      <c r="OVM25" s="88"/>
      <c r="OVN25" s="88"/>
      <c r="OVO25" s="88"/>
      <c r="OVP25" s="88"/>
      <c r="OVQ25" s="88"/>
      <c r="OVR25" s="88"/>
      <c r="OVS25" s="88"/>
      <c r="OVT25" s="88"/>
      <c r="OVU25" s="88"/>
      <c r="OVV25" s="88"/>
      <c r="OVW25" s="88"/>
      <c r="OVX25" s="88"/>
      <c r="OVY25" s="88"/>
      <c r="OVZ25" s="88"/>
      <c r="OWA25" s="88"/>
      <c r="OWB25" s="88"/>
      <c r="OWC25" s="88"/>
      <c r="OWD25" s="88"/>
      <c r="OWE25" s="88"/>
      <c r="OWF25" s="88"/>
      <c r="OWG25" s="88"/>
      <c r="OWH25" s="88"/>
      <c r="OWI25" s="88"/>
      <c r="OWJ25" s="88"/>
      <c r="OWK25" s="88"/>
      <c r="OWL25" s="88"/>
      <c r="OWM25" s="88"/>
      <c r="OWN25" s="88"/>
      <c r="OWO25" s="88"/>
      <c r="OWP25" s="88"/>
      <c r="OWQ25" s="88"/>
      <c r="OWR25" s="88"/>
      <c r="OWS25" s="88"/>
      <c r="OWT25" s="88"/>
      <c r="OWU25" s="88"/>
      <c r="OWV25" s="88"/>
      <c r="OWW25" s="88"/>
      <c r="OWX25" s="88"/>
      <c r="OWY25" s="88"/>
      <c r="OWZ25" s="88"/>
      <c r="OXA25" s="88"/>
      <c r="OXB25" s="88"/>
      <c r="OXC25" s="88"/>
      <c r="OXD25" s="88"/>
      <c r="OXE25" s="88"/>
      <c r="OXF25" s="88"/>
      <c r="OXG25" s="88"/>
      <c r="OXH25" s="88"/>
      <c r="OXI25" s="88"/>
      <c r="OXJ25" s="88"/>
      <c r="OXK25" s="88"/>
      <c r="OXL25" s="88"/>
      <c r="OXM25" s="88"/>
      <c r="OXN25" s="88"/>
      <c r="OXO25" s="88"/>
      <c r="OXP25" s="88"/>
      <c r="OXQ25" s="88"/>
      <c r="OXR25" s="88"/>
      <c r="OXS25" s="88"/>
      <c r="OXT25" s="88"/>
      <c r="OXU25" s="88"/>
      <c r="OXV25" s="88"/>
      <c r="OXW25" s="88"/>
      <c r="OXX25" s="88"/>
      <c r="OXY25" s="88"/>
      <c r="OXZ25" s="88"/>
      <c r="OYA25" s="88"/>
      <c r="OYB25" s="88"/>
      <c r="OYC25" s="88"/>
      <c r="OYD25" s="88"/>
      <c r="OYE25" s="88"/>
      <c r="OYF25" s="88"/>
      <c r="OYG25" s="88"/>
      <c r="OYH25" s="88"/>
      <c r="OYI25" s="88"/>
      <c r="OYJ25" s="88"/>
      <c r="OYK25" s="88"/>
      <c r="OYL25" s="88"/>
      <c r="OYM25" s="88"/>
      <c r="OYN25" s="88"/>
      <c r="OYO25" s="88"/>
      <c r="OYP25" s="88"/>
      <c r="OYQ25" s="88"/>
      <c r="OYR25" s="88"/>
      <c r="OYS25" s="88"/>
      <c r="OYT25" s="88"/>
      <c r="OYU25" s="88"/>
      <c r="OYV25" s="88"/>
      <c r="OYW25" s="88"/>
      <c r="OYX25" s="88"/>
      <c r="OYY25" s="88"/>
      <c r="OYZ25" s="88"/>
      <c r="OZA25" s="88"/>
      <c r="OZB25" s="88"/>
      <c r="OZC25" s="88"/>
      <c r="OZD25" s="88"/>
      <c r="OZE25" s="88"/>
      <c r="OZF25" s="88"/>
      <c r="OZG25" s="88"/>
      <c r="OZH25" s="88"/>
      <c r="OZI25" s="88"/>
      <c r="OZJ25" s="88"/>
      <c r="OZK25" s="88"/>
      <c r="OZL25" s="88"/>
      <c r="OZM25" s="88"/>
      <c r="OZN25" s="88"/>
      <c r="OZO25" s="88"/>
      <c r="OZP25" s="88"/>
      <c r="OZQ25" s="88"/>
      <c r="OZR25" s="88"/>
      <c r="OZS25" s="88"/>
      <c r="OZT25" s="88"/>
      <c r="OZU25" s="88"/>
      <c r="OZV25" s="88"/>
      <c r="OZW25" s="88"/>
      <c r="OZX25" s="88"/>
      <c r="OZY25" s="88"/>
      <c r="OZZ25" s="88"/>
      <c r="PAA25" s="88"/>
      <c r="PAB25" s="88"/>
      <c r="PAC25" s="88"/>
      <c r="PAD25" s="88"/>
      <c r="PAE25" s="88"/>
      <c r="PAF25" s="88"/>
      <c r="PAG25" s="88"/>
      <c r="PAH25" s="88"/>
      <c r="PAI25" s="88"/>
      <c r="PAJ25" s="88"/>
      <c r="PAK25" s="88"/>
      <c r="PAL25" s="88"/>
      <c r="PAM25" s="88"/>
      <c r="PAN25" s="88"/>
      <c r="PAO25" s="88"/>
      <c r="PAP25" s="88"/>
      <c r="PAQ25" s="88"/>
      <c r="PAR25" s="88"/>
      <c r="PAS25" s="88"/>
      <c r="PAT25" s="88"/>
      <c r="PAU25" s="88"/>
      <c r="PAV25" s="88"/>
      <c r="PAW25" s="88"/>
      <c r="PAX25" s="88"/>
      <c r="PAY25" s="88"/>
      <c r="PAZ25" s="88"/>
      <c r="PBA25" s="88"/>
      <c r="PBB25" s="88"/>
      <c r="PBC25" s="88"/>
      <c r="PBD25" s="88"/>
      <c r="PBE25" s="88"/>
      <c r="PBF25" s="88"/>
      <c r="PBG25" s="88"/>
      <c r="PBH25" s="88"/>
      <c r="PBI25" s="88"/>
      <c r="PBJ25" s="88"/>
      <c r="PBK25" s="88"/>
      <c r="PBL25" s="88"/>
      <c r="PBM25" s="88"/>
      <c r="PBN25" s="88"/>
      <c r="PBO25" s="88"/>
      <c r="PBP25" s="88"/>
      <c r="PBQ25" s="88"/>
      <c r="PBR25" s="88"/>
      <c r="PBS25" s="88"/>
      <c r="PBT25" s="88"/>
      <c r="PBU25" s="88"/>
      <c r="PBV25" s="88"/>
      <c r="PBW25" s="88"/>
      <c r="PBX25" s="88"/>
      <c r="PBY25" s="88"/>
      <c r="PBZ25" s="88"/>
      <c r="PCA25" s="88"/>
      <c r="PCB25" s="88"/>
      <c r="PCC25" s="88"/>
      <c r="PCD25" s="88"/>
      <c r="PCE25" s="88"/>
      <c r="PCF25" s="88"/>
      <c r="PCG25" s="88"/>
      <c r="PCH25" s="88"/>
      <c r="PCI25" s="88"/>
      <c r="PCJ25" s="88"/>
      <c r="PCK25" s="88"/>
      <c r="PCL25" s="88"/>
      <c r="PCM25" s="88"/>
      <c r="PCN25" s="88"/>
      <c r="PCO25" s="88"/>
      <c r="PCP25" s="88"/>
      <c r="PCQ25" s="88"/>
      <c r="PCR25" s="88"/>
      <c r="PCS25" s="88"/>
      <c r="PCT25" s="88"/>
      <c r="PCU25" s="88"/>
      <c r="PCV25" s="88"/>
      <c r="PCW25" s="88"/>
      <c r="PCX25" s="88"/>
      <c r="PCY25" s="88"/>
      <c r="PCZ25" s="88"/>
      <c r="PDA25" s="88"/>
      <c r="PDB25" s="88"/>
      <c r="PDC25" s="88"/>
      <c r="PDD25" s="88"/>
      <c r="PDE25" s="88"/>
      <c r="PDF25" s="88"/>
      <c r="PDG25" s="88"/>
      <c r="PDH25" s="88"/>
      <c r="PDI25" s="88"/>
      <c r="PDJ25" s="88"/>
      <c r="PDK25" s="88"/>
      <c r="PDL25" s="88"/>
      <c r="PDM25" s="88"/>
      <c r="PDN25" s="88"/>
      <c r="PDO25" s="88"/>
      <c r="PDP25" s="88"/>
      <c r="PDQ25" s="88"/>
      <c r="PDR25" s="88"/>
      <c r="PDS25" s="88"/>
      <c r="PDT25" s="88"/>
      <c r="PDU25" s="88"/>
      <c r="PDV25" s="88"/>
      <c r="PDW25" s="88"/>
      <c r="PDX25" s="88"/>
      <c r="PDY25" s="88"/>
      <c r="PDZ25" s="88"/>
      <c r="PEA25" s="88"/>
      <c r="PEB25" s="88"/>
      <c r="PEC25" s="88"/>
      <c r="PED25" s="88"/>
      <c r="PEE25" s="88"/>
      <c r="PEF25" s="88"/>
      <c r="PEG25" s="88"/>
      <c r="PEH25" s="88"/>
      <c r="PEI25" s="88"/>
      <c r="PEJ25" s="88"/>
      <c r="PEK25" s="88"/>
      <c r="PEL25" s="88"/>
      <c r="PEM25" s="88"/>
      <c r="PEN25" s="88"/>
      <c r="PEO25" s="88"/>
      <c r="PEP25" s="88"/>
      <c r="PEQ25" s="88"/>
      <c r="PER25" s="88"/>
      <c r="PES25" s="88"/>
      <c r="PET25" s="88"/>
      <c r="PEU25" s="88"/>
      <c r="PEV25" s="88"/>
      <c r="PEW25" s="88"/>
      <c r="PEX25" s="88"/>
      <c r="PEY25" s="88"/>
      <c r="PEZ25" s="88"/>
      <c r="PFA25" s="88"/>
      <c r="PFB25" s="88"/>
      <c r="PFC25" s="88"/>
      <c r="PFD25" s="88"/>
      <c r="PFE25" s="88"/>
      <c r="PFF25" s="88"/>
      <c r="PFG25" s="88"/>
      <c r="PFH25" s="88"/>
      <c r="PFI25" s="88"/>
      <c r="PFJ25" s="88"/>
      <c r="PFK25" s="88"/>
      <c r="PFL25" s="88"/>
      <c r="PFM25" s="88"/>
      <c r="PFN25" s="88"/>
      <c r="PFO25" s="88"/>
      <c r="PFP25" s="88"/>
      <c r="PFQ25" s="88"/>
      <c r="PFR25" s="88"/>
      <c r="PFS25" s="88"/>
      <c r="PFT25" s="88"/>
      <c r="PFU25" s="88"/>
      <c r="PFV25" s="88"/>
      <c r="PFW25" s="88"/>
      <c r="PFX25" s="88"/>
      <c r="PFY25" s="88"/>
      <c r="PFZ25" s="88"/>
      <c r="PGA25" s="88"/>
      <c r="PGB25" s="88"/>
      <c r="PGC25" s="88"/>
      <c r="PGD25" s="88"/>
      <c r="PGE25" s="88"/>
      <c r="PGF25" s="88"/>
      <c r="PGG25" s="88"/>
      <c r="PGH25" s="88"/>
      <c r="PGI25" s="88"/>
      <c r="PGJ25" s="88"/>
      <c r="PGK25" s="88"/>
      <c r="PGL25" s="88"/>
      <c r="PGM25" s="88"/>
      <c r="PGN25" s="88"/>
      <c r="PGO25" s="88"/>
      <c r="PGP25" s="88"/>
      <c r="PGQ25" s="88"/>
      <c r="PGR25" s="88"/>
      <c r="PGS25" s="88"/>
      <c r="PGT25" s="88"/>
      <c r="PGU25" s="88"/>
      <c r="PGV25" s="88"/>
      <c r="PGW25" s="88"/>
      <c r="PGX25" s="88"/>
      <c r="PGY25" s="88"/>
      <c r="PGZ25" s="88"/>
      <c r="PHA25" s="88"/>
      <c r="PHB25" s="88"/>
      <c r="PHC25" s="88"/>
      <c r="PHD25" s="88"/>
      <c r="PHE25" s="88"/>
      <c r="PHF25" s="88"/>
      <c r="PHG25" s="88"/>
      <c r="PHH25" s="88"/>
      <c r="PHI25" s="88"/>
      <c r="PHJ25" s="88"/>
      <c r="PHK25" s="88"/>
      <c r="PHL25" s="88"/>
      <c r="PHM25" s="88"/>
      <c r="PHN25" s="88"/>
      <c r="PHO25" s="88"/>
      <c r="PHP25" s="88"/>
      <c r="PHQ25" s="88"/>
      <c r="PHR25" s="88"/>
      <c r="PHS25" s="88"/>
      <c r="PHT25" s="88"/>
      <c r="PHU25" s="88"/>
      <c r="PHV25" s="88"/>
      <c r="PHW25" s="88"/>
      <c r="PHX25" s="88"/>
      <c r="PHY25" s="88"/>
      <c r="PHZ25" s="88"/>
      <c r="PIA25" s="88"/>
      <c r="PIB25" s="88"/>
      <c r="PIC25" s="88"/>
      <c r="PID25" s="88"/>
      <c r="PIE25" s="88"/>
      <c r="PIF25" s="88"/>
      <c r="PIG25" s="88"/>
      <c r="PIH25" s="88"/>
      <c r="PII25" s="88"/>
      <c r="PIJ25" s="88"/>
      <c r="PIK25" s="88"/>
      <c r="PIL25" s="88"/>
      <c r="PIM25" s="88"/>
      <c r="PIN25" s="88"/>
      <c r="PIO25" s="88"/>
      <c r="PIP25" s="88"/>
      <c r="PIQ25" s="88"/>
      <c r="PIR25" s="88"/>
      <c r="PIS25" s="88"/>
      <c r="PIT25" s="88"/>
      <c r="PIU25" s="88"/>
      <c r="PIV25" s="88"/>
      <c r="PIW25" s="88"/>
      <c r="PIX25" s="88"/>
      <c r="PIY25" s="88"/>
      <c r="PIZ25" s="88"/>
      <c r="PJA25" s="88"/>
      <c r="PJB25" s="88"/>
      <c r="PJC25" s="88"/>
      <c r="PJD25" s="88"/>
      <c r="PJE25" s="88"/>
      <c r="PJF25" s="88"/>
      <c r="PJG25" s="88"/>
      <c r="PJH25" s="88"/>
      <c r="PJI25" s="88"/>
      <c r="PJJ25" s="88"/>
      <c r="PJK25" s="88"/>
      <c r="PJL25" s="88"/>
      <c r="PJM25" s="88"/>
      <c r="PJN25" s="88"/>
      <c r="PJO25" s="88"/>
      <c r="PJP25" s="88"/>
      <c r="PJQ25" s="88"/>
      <c r="PJR25" s="88"/>
      <c r="PJS25" s="88"/>
      <c r="PJT25" s="88"/>
      <c r="PJU25" s="88"/>
      <c r="PJV25" s="88"/>
      <c r="PJW25" s="88"/>
      <c r="PJX25" s="88"/>
      <c r="PJY25" s="88"/>
      <c r="PJZ25" s="88"/>
      <c r="PKA25" s="88"/>
      <c r="PKB25" s="88"/>
      <c r="PKC25" s="88"/>
      <c r="PKD25" s="88"/>
      <c r="PKE25" s="88"/>
      <c r="PKF25" s="88"/>
      <c r="PKG25" s="88"/>
      <c r="PKH25" s="88"/>
      <c r="PKI25" s="88"/>
      <c r="PKJ25" s="88"/>
      <c r="PKK25" s="88"/>
      <c r="PKL25" s="88"/>
      <c r="PKM25" s="88"/>
      <c r="PKN25" s="88"/>
      <c r="PKO25" s="88"/>
      <c r="PKP25" s="88"/>
      <c r="PKQ25" s="88"/>
      <c r="PKR25" s="88"/>
      <c r="PKS25" s="88"/>
      <c r="PKT25" s="88"/>
      <c r="PKU25" s="88"/>
      <c r="PKV25" s="88"/>
      <c r="PKW25" s="88"/>
      <c r="PKX25" s="88"/>
      <c r="PKY25" s="88"/>
      <c r="PKZ25" s="88"/>
      <c r="PLA25" s="88"/>
      <c r="PLB25" s="88"/>
      <c r="PLC25" s="88"/>
      <c r="PLD25" s="88"/>
      <c r="PLE25" s="88"/>
      <c r="PLF25" s="88"/>
      <c r="PLG25" s="88"/>
      <c r="PLH25" s="88"/>
      <c r="PLI25" s="88"/>
      <c r="PLJ25" s="88"/>
      <c r="PLK25" s="88"/>
      <c r="PLL25" s="88"/>
      <c r="PLM25" s="88"/>
      <c r="PLN25" s="88"/>
      <c r="PLO25" s="88"/>
      <c r="PLP25" s="88"/>
      <c r="PLQ25" s="88"/>
      <c r="PLR25" s="88"/>
      <c r="PLS25" s="88"/>
      <c r="PLT25" s="88"/>
      <c r="PLU25" s="88"/>
      <c r="PLV25" s="88"/>
      <c r="PLW25" s="88"/>
      <c r="PLX25" s="88"/>
      <c r="PLY25" s="88"/>
      <c r="PLZ25" s="88"/>
      <c r="PMA25" s="88"/>
      <c r="PMB25" s="88"/>
      <c r="PMC25" s="88"/>
      <c r="PMD25" s="88"/>
      <c r="PME25" s="88"/>
      <c r="PMF25" s="88"/>
      <c r="PMG25" s="88"/>
      <c r="PMH25" s="88"/>
      <c r="PMI25" s="88"/>
      <c r="PMJ25" s="88"/>
      <c r="PMK25" s="88"/>
      <c r="PML25" s="88"/>
      <c r="PMM25" s="88"/>
      <c r="PMN25" s="88"/>
      <c r="PMO25" s="88"/>
      <c r="PMP25" s="88"/>
      <c r="PMQ25" s="88"/>
      <c r="PMR25" s="88"/>
      <c r="PMS25" s="88"/>
      <c r="PMT25" s="88"/>
      <c r="PMU25" s="88"/>
      <c r="PMV25" s="88"/>
      <c r="PMW25" s="88"/>
      <c r="PMX25" s="88"/>
      <c r="PMY25" s="88"/>
      <c r="PMZ25" s="88"/>
      <c r="PNA25" s="88"/>
      <c r="PNB25" s="88"/>
      <c r="PNC25" s="88"/>
      <c r="PND25" s="88"/>
      <c r="PNE25" s="88"/>
      <c r="PNF25" s="88"/>
      <c r="PNG25" s="88"/>
      <c r="PNH25" s="88"/>
      <c r="PNI25" s="88"/>
      <c r="PNJ25" s="88"/>
      <c r="PNK25" s="88"/>
      <c r="PNL25" s="88"/>
      <c r="PNM25" s="88"/>
      <c r="PNN25" s="88"/>
      <c r="PNO25" s="88"/>
      <c r="PNP25" s="88"/>
      <c r="PNQ25" s="88"/>
      <c r="PNR25" s="88"/>
      <c r="PNS25" s="88"/>
      <c r="PNT25" s="88"/>
      <c r="PNU25" s="88"/>
      <c r="PNV25" s="88"/>
      <c r="PNW25" s="88"/>
      <c r="PNX25" s="88"/>
      <c r="PNY25" s="88"/>
      <c r="PNZ25" s="88"/>
      <c r="POA25" s="88"/>
      <c r="POB25" s="88"/>
      <c r="POC25" s="88"/>
      <c r="POD25" s="88"/>
      <c r="POE25" s="88"/>
      <c r="POF25" s="88"/>
      <c r="POG25" s="88"/>
      <c r="POH25" s="88"/>
      <c r="POI25" s="88"/>
      <c r="POJ25" s="88"/>
      <c r="POK25" s="88"/>
      <c r="POL25" s="88"/>
      <c r="POM25" s="88"/>
      <c r="PON25" s="88"/>
      <c r="POO25" s="88"/>
      <c r="POP25" s="88"/>
      <c r="POQ25" s="88"/>
      <c r="POR25" s="88"/>
      <c r="POS25" s="88"/>
      <c r="POT25" s="88"/>
      <c r="POU25" s="88"/>
      <c r="POV25" s="88"/>
      <c r="POW25" s="88"/>
      <c r="POX25" s="88"/>
      <c r="POY25" s="88"/>
      <c r="POZ25" s="88"/>
      <c r="PPA25" s="88"/>
      <c r="PPB25" s="88"/>
      <c r="PPC25" s="88"/>
      <c r="PPD25" s="88"/>
      <c r="PPE25" s="88"/>
      <c r="PPF25" s="88"/>
      <c r="PPG25" s="88"/>
      <c r="PPH25" s="88"/>
      <c r="PPI25" s="88"/>
      <c r="PPJ25" s="88"/>
      <c r="PPK25" s="88"/>
      <c r="PPL25" s="88"/>
      <c r="PPM25" s="88"/>
      <c r="PPN25" s="88"/>
      <c r="PPO25" s="88"/>
      <c r="PPP25" s="88"/>
      <c r="PPQ25" s="88"/>
      <c r="PPR25" s="88"/>
      <c r="PPS25" s="88"/>
      <c r="PPT25" s="88"/>
      <c r="PPU25" s="88"/>
      <c r="PPV25" s="88"/>
      <c r="PPW25" s="88"/>
      <c r="PPX25" s="88"/>
      <c r="PPY25" s="88"/>
      <c r="PPZ25" s="88"/>
      <c r="PQA25" s="88"/>
      <c r="PQB25" s="88"/>
      <c r="PQC25" s="88"/>
      <c r="PQD25" s="88"/>
      <c r="PQE25" s="88"/>
      <c r="PQF25" s="88"/>
      <c r="PQG25" s="88"/>
      <c r="PQH25" s="88"/>
      <c r="PQI25" s="88"/>
      <c r="PQJ25" s="88"/>
      <c r="PQK25" s="88"/>
      <c r="PQL25" s="88"/>
      <c r="PQM25" s="88"/>
      <c r="PQN25" s="88"/>
      <c r="PQO25" s="88"/>
      <c r="PQP25" s="88"/>
      <c r="PQQ25" s="88"/>
      <c r="PQR25" s="88"/>
      <c r="PQS25" s="88"/>
      <c r="PQT25" s="88"/>
      <c r="PQU25" s="88"/>
      <c r="PQV25" s="88"/>
      <c r="PQW25" s="88"/>
      <c r="PQX25" s="88"/>
      <c r="PQY25" s="88"/>
      <c r="PQZ25" s="88"/>
      <c r="PRA25" s="88"/>
      <c r="PRB25" s="88"/>
      <c r="PRC25" s="88"/>
      <c r="PRD25" s="88"/>
      <c r="PRE25" s="88"/>
      <c r="PRF25" s="88"/>
      <c r="PRG25" s="88"/>
      <c r="PRH25" s="88"/>
      <c r="PRI25" s="88"/>
      <c r="PRJ25" s="88"/>
      <c r="PRK25" s="88"/>
      <c r="PRL25" s="88"/>
      <c r="PRM25" s="88"/>
      <c r="PRN25" s="88"/>
      <c r="PRO25" s="88"/>
      <c r="PRP25" s="88"/>
      <c r="PRQ25" s="88"/>
      <c r="PRR25" s="88"/>
      <c r="PRS25" s="88"/>
      <c r="PRT25" s="88"/>
      <c r="PRU25" s="88"/>
      <c r="PRV25" s="88"/>
      <c r="PRW25" s="88"/>
      <c r="PRX25" s="88"/>
      <c r="PRY25" s="88"/>
      <c r="PRZ25" s="88"/>
      <c r="PSA25" s="88"/>
      <c r="PSB25" s="88"/>
      <c r="PSC25" s="88"/>
      <c r="PSD25" s="88"/>
      <c r="PSE25" s="88"/>
      <c r="PSF25" s="88"/>
      <c r="PSG25" s="88"/>
      <c r="PSH25" s="88"/>
      <c r="PSI25" s="88"/>
      <c r="PSJ25" s="88"/>
      <c r="PSK25" s="88"/>
      <c r="PSL25" s="88"/>
      <c r="PSM25" s="88"/>
      <c r="PSN25" s="88"/>
      <c r="PSO25" s="88"/>
      <c r="PSP25" s="88"/>
      <c r="PSQ25" s="88"/>
      <c r="PSR25" s="88"/>
      <c r="PSS25" s="88"/>
      <c r="PST25" s="88"/>
      <c r="PSU25" s="88"/>
      <c r="PSV25" s="88"/>
      <c r="PSW25" s="88"/>
      <c r="PSX25" s="88"/>
      <c r="PSY25" s="88"/>
      <c r="PSZ25" s="88"/>
      <c r="PTA25" s="88"/>
      <c r="PTB25" s="88"/>
      <c r="PTC25" s="88"/>
      <c r="PTD25" s="88"/>
      <c r="PTE25" s="88"/>
      <c r="PTF25" s="88"/>
      <c r="PTG25" s="88"/>
      <c r="PTH25" s="88"/>
      <c r="PTI25" s="88"/>
      <c r="PTJ25" s="88"/>
      <c r="PTK25" s="88"/>
      <c r="PTL25" s="88"/>
      <c r="PTM25" s="88"/>
      <c r="PTN25" s="88"/>
      <c r="PTO25" s="88"/>
      <c r="PTP25" s="88"/>
      <c r="PTQ25" s="88"/>
      <c r="PTR25" s="88"/>
      <c r="PTS25" s="88"/>
      <c r="PTT25" s="88"/>
      <c r="PTU25" s="88"/>
      <c r="PTV25" s="88"/>
      <c r="PTW25" s="88"/>
      <c r="PTX25" s="88"/>
      <c r="PTY25" s="88"/>
      <c r="PTZ25" s="88"/>
      <c r="PUA25" s="88"/>
      <c r="PUB25" s="88"/>
      <c r="PUC25" s="88"/>
      <c r="PUD25" s="88"/>
      <c r="PUE25" s="88"/>
      <c r="PUF25" s="88"/>
      <c r="PUG25" s="88"/>
      <c r="PUH25" s="88"/>
      <c r="PUI25" s="88"/>
      <c r="PUJ25" s="88"/>
      <c r="PUK25" s="88"/>
      <c r="PUL25" s="88"/>
      <c r="PUM25" s="88"/>
      <c r="PUN25" s="88"/>
      <c r="PUO25" s="88"/>
      <c r="PUP25" s="88"/>
      <c r="PUQ25" s="88"/>
      <c r="PUR25" s="88"/>
      <c r="PUS25" s="88"/>
      <c r="PUT25" s="88"/>
      <c r="PUU25" s="88"/>
      <c r="PUV25" s="88"/>
      <c r="PUW25" s="88"/>
      <c r="PUX25" s="88"/>
      <c r="PUY25" s="88"/>
      <c r="PUZ25" s="88"/>
      <c r="PVA25" s="88"/>
      <c r="PVB25" s="88"/>
      <c r="PVC25" s="88"/>
      <c r="PVD25" s="88"/>
      <c r="PVE25" s="88"/>
      <c r="PVF25" s="88"/>
      <c r="PVG25" s="88"/>
      <c r="PVH25" s="88"/>
      <c r="PVI25" s="88"/>
      <c r="PVJ25" s="88"/>
      <c r="PVK25" s="88"/>
      <c r="PVL25" s="88"/>
      <c r="PVM25" s="88"/>
      <c r="PVN25" s="88"/>
      <c r="PVO25" s="88"/>
      <c r="PVP25" s="88"/>
      <c r="PVQ25" s="88"/>
      <c r="PVR25" s="88"/>
      <c r="PVS25" s="88"/>
      <c r="PVT25" s="88"/>
      <c r="PVU25" s="88"/>
      <c r="PVV25" s="88"/>
      <c r="PVW25" s="88"/>
      <c r="PVX25" s="88"/>
      <c r="PVY25" s="88"/>
      <c r="PVZ25" s="88"/>
      <c r="PWA25" s="88"/>
      <c r="PWB25" s="88"/>
      <c r="PWC25" s="88"/>
      <c r="PWD25" s="88"/>
      <c r="PWE25" s="88"/>
      <c r="PWF25" s="88"/>
      <c r="PWG25" s="88"/>
      <c r="PWH25" s="88"/>
      <c r="PWI25" s="88"/>
      <c r="PWJ25" s="88"/>
      <c r="PWK25" s="88"/>
      <c r="PWL25" s="88"/>
      <c r="PWM25" s="88"/>
      <c r="PWN25" s="88"/>
      <c r="PWO25" s="88"/>
      <c r="PWP25" s="88"/>
      <c r="PWQ25" s="88"/>
      <c r="PWR25" s="88"/>
      <c r="PWS25" s="88"/>
      <c r="PWT25" s="88"/>
      <c r="PWU25" s="88"/>
      <c r="PWV25" s="88"/>
      <c r="PWW25" s="88"/>
      <c r="PWX25" s="88"/>
      <c r="PWY25" s="88"/>
      <c r="PWZ25" s="88"/>
      <c r="PXA25" s="88"/>
      <c r="PXB25" s="88"/>
      <c r="PXC25" s="88"/>
      <c r="PXD25" s="88"/>
      <c r="PXE25" s="88"/>
      <c r="PXF25" s="88"/>
      <c r="PXG25" s="88"/>
      <c r="PXH25" s="88"/>
      <c r="PXI25" s="88"/>
      <c r="PXJ25" s="88"/>
      <c r="PXK25" s="88"/>
      <c r="PXL25" s="88"/>
      <c r="PXM25" s="88"/>
      <c r="PXN25" s="88"/>
      <c r="PXO25" s="88"/>
      <c r="PXP25" s="88"/>
      <c r="PXQ25" s="88"/>
      <c r="PXR25" s="88"/>
      <c r="PXS25" s="88"/>
      <c r="PXT25" s="88"/>
      <c r="PXU25" s="88"/>
      <c r="PXV25" s="88"/>
      <c r="PXW25" s="88"/>
      <c r="PXX25" s="88"/>
      <c r="PXY25" s="88"/>
      <c r="PXZ25" s="88"/>
      <c r="PYA25" s="88"/>
      <c r="PYB25" s="88"/>
      <c r="PYC25" s="88"/>
      <c r="PYD25" s="88"/>
      <c r="PYE25" s="88"/>
      <c r="PYF25" s="88"/>
      <c r="PYG25" s="88"/>
      <c r="PYH25" s="88"/>
      <c r="PYI25" s="88"/>
      <c r="PYJ25" s="88"/>
      <c r="PYK25" s="88"/>
      <c r="PYL25" s="88"/>
      <c r="PYM25" s="88"/>
      <c r="PYN25" s="88"/>
      <c r="PYO25" s="88"/>
      <c r="PYP25" s="88"/>
      <c r="PYQ25" s="88"/>
      <c r="PYR25" s="88"/>
      <c r="PYS25" s="88"/>
      <c r="PYT25" s="88"/>
      <c r="PYU25" s="88"/>
      <c r="PYV25" s="88"/>
      <c r="PYW25" s="88"/>
      <c r="PYX25" s="88"/>
      <c r="PYY25" s="88"/>
      <c r="PYZ25" s="88"/>
      <c r="PZA25" s="88"/>
      <c r="PZB25" s="88"/>
      <c r="PZC25" s="88"/>
      <c r="PZD25" s="88"/>
      <c r="PZE25" s="88"/>
      <c r="PZF25" s="88"/>
      <c r="PZG25" s="88"/>
      <c r="PZH25" s="88"/>
      <c r="PZI25" s="88"/>
      <c r="PZJ25" s="88"/>
      <c r="PZK25" s="88"/>
      <c r="PZL25" s="88"/>
      <c r="PZM25" s="88"/>
      <c r="PZN25" s="88"/>
      <c r="PZO25" s="88"/>
      <c r="PZP25" s="88"/>
      <c r="PZQ25" s="88"/>
      <c r="PZR25" s="88"/>
      <c r="PZS25" s="88"/>
      <c r="PZT25" s="88"/>
      <c r="PZU25" s="88"/>
      <c r="PZV25" s="88"/>
      <c r="PZW25" s="88"/>
      <c r="PZX25" s="88"/>
      <c r="PZY25" s="88"/>
      <c r="PZZ25" s="88"/>
      <c r="QAA25" s="88"/>
      <c r="QAB25" s="88"/>
      <c r="QAC25" s="88"/>
      <c r="QAD25" s="88"/>
      <c r="QAE25" s="88"/>
      <c r="QAF25" s="88"/>
      <c r="QAG25" s="88"/>
      <c r="QAH25" s="88"/>
      <c r="QAI25" s="88"/>
      <c r="QAJ25" s="88"/>
      <c r="QAK25" s="88"/>
      <c r="QAL25" s="88"/>
      <c r="QAM25" s="88"/>
      <c r="QAN25" s="88"/>
      <c r="QAO25" s="88"/>
      <c r="QAP25" s="88"/>
      <c r="QAQ25" s="88"/>
      <c r="QAR25" s="88"/>
      <c r="QAS25" s="88"/>
      <c r="QAT25" s="88"/>
      <c r="QAU25" s="88"/>
      <c r="QAV25" s="88"/>
      <c r="QAW25" s="88"/>
      <c r="QAX25" s="88"/>
      <c r="QAY25" s="88"/>
      <c r="QAZ25" s="88"/>
      <c r="QBA25" s="88"/>
      <c r="QBB25" s="88"/>
      <c r="QBC25" s="88"/>
      <c r="QBD25" s="88"/>
      <c r="QBE25" s="88"/>
      <c r="QBF25" s="88"/>
      <c r="QBG25" s="88"/>
      <c r="QBH25" s="88"/>
      <c r="QBI25" s="88"/>
      <c r="QBJ25" s="88"/>
      <c r="QBK25" s="88"/>
      <c r="QBL25" s="88"/>
      <c r="QBM25" s="88"/>
      <c r="QBN25" s="88"/>
      <c r="QBO25" s="88"/>
      <c r="QBP25" s="88"/>
      <c r="QBQ25" s="88"/>
      <c r="QBR25" s="88"/>
      <c r="QBS25" s="88"/>
      <c r="QBT25" s="88"/>
      <c r="QBU25" s="88"/>
      <c r="QBV25" s="88"/>
      <c r="QBW25" s="88"/>
      <c r="QBX25" s="88"/>
      <c r="QBY25" s="88"/>
      <c r="QBZ25" s="88"/>
      <c r="QCA25" s="88"/>
      <c r="QCB25" s="88"/>
      <c r="QCC25" s="88"/>
      <c r="QCD25" s="88"/>
      <c r="QCE25" s="88"/>
      <c r="QCF25" s="88"/>
      <c r="QCG25" s="88"/>
      <c r="QCH25" s="88"/>
      <c r="QCI25" s="88"/>
      <c r="QCJ25" s="88"/>
      <c r="QCK25" s="88"/>
      <c r="QCL25" s="88"/>
      <c r="QCM25" s="88"/>
      <c r="QCN25" s="88"/>
      <c r="QCO25" s="88"/>
      <c r="QCP25" s="88"/>
      <c r="QCQ25" s="88"/>
      <c r="QCR25" s="88"/>
      <c r="QCS25" s="88"/>
      <c r="QCT25" s="88"/>
      <c r="QCU25" s="88"/>
      <c r="QCV25" s="88"/>
      <c r="QCW25" s="88"/>
      <c r="QCX25" s="88"/>
      <c r="QCY25" s="88"/>
      <c r="QCZ25" s="88"/>
      <c r="QDA25" s="88"/>
      <c r="QDB25" s="88"/>
      <c r="QDC25" s="88"/>
      <c r="QDD25" s="88"/>
      <c r="QDE25" s="88"/>
      <c r="QDF25" s="88"/>
      <c r="QDG25" s="88"/>
      <c r="QDH25" s="88"/>
      <c r="QDI25" s="88"/>
      <c r="QDJ25" s="88"/>
      <c r="QDK25" s="88"/>
      <c r="QDL25" s="88"/>
      <c r="QDM25" s="88"/>
      <c r="QDN25" s="88"/>
      <c r="QDO25" s="88"/>
      <c r="QDP25" s="88"/>
      <c r="QDQ25" s="88"/>
      <c r="QDR25" s="88"/>
      <c r="QDS25" s="88"/>
      <c r="QDT25" s="88"/>
      <c r="QDU25" s="88"/>
      <c r="QDV25" s="88"/>
      <c r="QDW25" s="88"/>
      <c r="QDX25" s="88"/>
      <c r="QDY25" s="88"/>
      <c r="QDZ25" s="88"/>
      <c r="QEA25" s="88"/>
      <c r="QEB25" s="88"/>
      <c r="QEC25" s="88"/>
      <c r="QED25" s="88"/>
      <c r="QEE25" s="88"/>
      <c r="QEF25" s="88"/>
      <c r="QEG25" s="88"/>
      <c r="QEH25" s="88"/>
      <c r="QEI25" s="88"/>
      <c r="QEJ25" s="88"/>
      <c r="QEK25" s="88"/>
      <c r="QEL25" s="88"/>
      <c r="QEM25" s="88"/>
      <c r="QEN25" s="88"/>
      <c r="QEO25" s="88"/>
      <c r="QEP25" s="88"/>
      <c r="QEQ25" s="88"/>
      <c r="QER25" s="88"/>
      <c r="QES25" s="88"/>
      <c r="QET25" s="88"/>
      <c r="QEU25" s="88"/>
      <c r="QEV25" s="88"/>
      <c r="QEW25" s="88"/>
      <c r="QEX25" s="88"/>
      <c r="QEY25" s="88"/>
      <c r="QEZ25" s="88"/>
      <c r="QFA25" s="88"/>
      <c r="QFB25" s="88"/>
      <c r="QFC25" s="88"/>
      <c r="QFD25" s="88"/>
      <c r="QFE25" s="88"/>
      <c r="QFF25" s="88"/>
      <c r="QFG25" s="88"/>
      <c r="QFH25" s="88"/>
      <c r="QFI25" s="88"/>
      <c r="QFJ25" s="88"/>
      <c r="QFK25" s="88"/>
      <c r="QFL25" s="88"/>
      <c r="QFM25" s="88"/>
      <c r="QFN25" s="88"/>
      <c r="QFO25" s="88"/>
      <c r="QFP25" s="88"/>
      <c r="QFQ25" s="88"/>
      <c r="QFR25" s="88"/>
      <c r="QFS25" s="88"/>
      <c r="QFT25" s="88"/>
      <c r="QFU25" s="88"/>
      <c r="QFV25" s="88"/>
      <c r="QFW25" s="88"/>
      <c r="QFX25" s="88"/>
      <c r="QFY25" s="88"/>
      <c r="QFZ25" s="88"/>
      <c r="QGA25" s="88"/>
      <c r="QGB25" s="88"/>
      <c r="QGC25" s="88"/>
      <c r="QGD25" s="88"/>
      <c r="QGE25" s="88"/>
      <c r="QGF25" s="88"/>
      <c r="QGG25" s="88"/>
      <c r="QGH25" s="88"/>
      <c r="QGI25" s="88"/>
      <c r="QGJ25" s="88"/>
      <c r="QGK25" s="88"/>
      <c r="QGL25" s="88"/>
      <c r="QGM25" s="88"/>
      <c r="QGN25" s="88"/>
      <c r="QGO25" s="88"/>
      <c r="QGP25" s="88"/>
      <c r="QGQ25" s="88"/>
      <c r="QGR25" s="88"/>
      <c r="QGS25" s="88"/>
      <c r="QGT25" s="88"/>
      <c r="QGU25" s="88"/>
      <c r="QGV25" s="88"/>
      <c r="QGW25" s="88"/>
      <c r="QGX25" s="88"/>
      <c r="QGY25" s="88"/>
      <c r="QGZ25" s="88"/>
      <c r="QHA25" s="88"/>
      <c r="QHB25" s="88"/>
      <c r="QHC25" s="88"/>
      <c r="QHD25" s="88"/>
      <c r="QHE25" s="88"/>
      <c r="QHF25" s="88"/>
      <c r="QHG25" s="88"/>
      <c r="QHH25" s="88"/>
      <c r="QHI25" s="88"/>
      <c r="QHJ25" s="88"/>
      <c r="QHK25" s="88"/>
      <c r="QHL25" s="88"/>
      <c r="QHM25" s="88"/>
      <c r="QHN25" s="88"/>
      <c r="QHO25" s="88"/>
      <c r="QHP25" s="88"/>
      <c r="QHQ25" s="88"/>
      <c r="QHR25" s="88"/>
      <c r="QHS25" s="88"/>
      <c r="QHT25" s="88"/>
      <c r="QHU25" s="88"/>
      <c r="QHV25" s="88"/>
      <c r="QHW25" s="88"/>
      <c r="QHX25" s="88"/>
      <c r="QHY25" s="88"/>
      <c r="QHZ25" s="88"/>
      <c r="QIA25" s="88"/>
      <c r="QIB25" s="88"/>
      <c r="QIC25" s="88"/>
      <c r="QID25" s="88"/>
      <c r="QIE25" s="88"/>
      <c r="QIF25" s="88"/>
      <c r="QIG25" s="88"/>
      <c r="QIH25" s="88"/>
      <c r="QII25" s="88"/>
      <c r="QIJ25" s="88"/>
      <c r="QIK25" s="88"/>
      <c r="QIL25" s="88"/>
      <c r="QIM25" s="88"/>
      <c r="QIN25" s="88"/>
      <c r="QIO25" s="88"/>
      <c r="QIP25" s="88"/>
      <c r="QIQ25" s="88"/>
      <c r="QIR25" s="88"/>
      <c r="QIS25" s="88"/>
      <c r="QIT25" s="88"/>
      <c r="QIU25" s="88"/>
      <c r="QIV25" s="88"/>
      <c r="QIW25" s="88"/>
      <c r="QIX25" s="88"/>
      <c r="QIY25" s="88"/>
      <c r="QIZ25" s="88"/>
      <c r="QJA25" s="88"/>
      <c r="QJB25" s="88"/>
      <c r="QJC25" s="88"/>
      <c r="QJD25" s="88"/>
      <c r="QJE25" s="88"/>
      <c r="QJF25" s="88"/>
      <c r="QJG25" s="88"/>
      <c r="QJH25" s="88"/>
      <c r="QJI25" s="88"/>
      <c r="QJJ25" s="88"/>
      <c r="QJK25" s="88"/>
      <c r="QJL25" s="88"/>
      <c r="QJM25" s="88"/>
      <c r="QJN25" s="88"/>
      <c r="QJO25" s="88"/>
      <c r="QJP25" s="88"/>
      <c r="QJQ25" s="88"/>
      <c r="QJR25" s="88"/>
      <c r="QJS25" s="88"/>
      <c r="QJT25" s="88"/>
      <c r="QJU25" s="88"/>
      <c r="QJV25" s="88"/>
      <c r="QJW25" s="88"/>
      <c r="QJX25" s="88"/>
      <c r="QJY25" s="88"/>
      <c r="QJZ25" s="88"/>
      <c r="QKA25" s="88"/>
      <c r="QKB25" s="88"/>
      <c r="QKC25" s="88"/>
      <c r="QKD25" s="88"/>
      <c r="QKE25" s="88"/>
      <c r="QKF25" s="88"/>
      <c r="QKG25" s="88"/>
      <c r="QKH25" s="88"/>
      <c r="QKI25" s="88"/>
      <c r="QKJ25" s="88"/>
      <c r="QKK25" s="88"/>
      <c r="QKL25" s="88"/>
      <c r="QKM25" s="88"/>
      <c r="QKN25" s="88"/>
      <c r="QKO25" s="88"/>
      <c r="QKP25" s="88"/>
      <c r="QKQ25" s="88"/>
      <c r="QKR25" s="88"/>
      <c r="QKS25" s="88"/>
      <c r="QKT25" s="88"/>
      <c r="QKU25" s="88"/>
      <c r="QKV25" s="88"/>
      <c r="QKW25" s="88"/>
      <c r="QKX25" s="88"/>
      <c r="QKY25" s="88"/>
      <c r="QKZ25" s="88"/>
      <c r="QLA25" s="88"/>
      <c r="QLB25" s="88"/>
      <c r="QLC25" s="88"/>
      <c r="QLD25" s="88"/>
      <c r="QLE25" s="88"/>
      <c r="QLF25" s="88"/>
      <c r="QLG25" s="88"/>
      <c r="QLH25" s="88"/>
      <c r="QLI25" s="88"/>
      <c r="QLJ25" s="88"/>
      <c r="QLK25" s="88"/>
      <c r="QLL25" s="88"/>
      <c r="QLM25" s="88"/>
      <c r="QLN25" s="88"/>
      <c r="QLO25" s="88"/>
      <c r="QLP25" s="88"/>
      <c r="QLQ25" s="88"/>
      <c r="QLR25" s="88"/>
      <c r="QLS25" s="88"/>
      <c r="QLT25" s="88"/>
      <c r="QLU25" s="88"/>
      <c r="QLV25" s="88"/>
      <c r="QLW25" s="88"/>
      <c r="QLX25" s="88"/>
      <c r="QLY25" s="88"/>
      <c r="QLZ25" s="88"/>
      <c r="QMA25" s="88"/>
      <c r="QMB25" s="88"/>
      <c r="QMC25" s="88"/>
      <c r="QMD25" s="88"/>
      <c r="QME25" s="88"/>
      <c r="QMF25" s="88"/>
      <c r="QMG25" s="88"/>
      <c r="QMH25" s="88"/>
      <c r="QMI25" s="88"/>
      <c r="QMJ25" s="88"/>
      <c r="QMK25" s="88"/>
      <c r="QML25" s="88"/>
      <c r="QMM25" s="88"/>
      <c r="QMN25" s="88"/>
      <c r="QMO25" s="88"/>
      <c r="QMP25" s="88"/>
      <c r="QMQ25" s="88"/>
      <c r="QMR25" s="88"/>
      <c r="QMS25" s="88"/>
      <c r="QMT25" s="88"/>
      <c r="QMU25" s="88"/>
      <c r="QMV25" s="88"/>
      <c r="QMW25" s="88"/>
      <c r="QMX25" s="88"/>
      <c r="QMY25" s="88"/>
      <c r="QMZ25" s="88"/>
      <c r="QNA25" s="88"/>
      <c r="QNB25" s="88"/>
      <c r="QNC25" s="88"/>
      <c r="QND25" s="88"/>
      <c r="QNE25" s="88"/>
      <c r="QNF25" s="88"/>
      <c r="QNG25" s="88"/>
      <c r="QNH25" s="88"/>
      <c r="QNI25" s="88"/>
      <c r="QNJ25" s="88"/>
      <c r="QNK25" s="88"/>
      <c r="QNL25" s="88"/>
      <c r="QNM25" s="88"/>
      <c r="QNN25" s="88"/>
      <c r="QNO25" s="88"/>
      <c r="QNP25" s="88"/>
      <c r="QNQ25" s="88"/>
      <c r="QNR25" s="88"/>
      <c r="QNS25" s="88"/>
      <c r="QNT25" s="88"/>
      <c r="QNU25" s="88"/>
      <c r="QNV25" s="88"/>
      <c r="QNW25" s="88"/>
      <c r="QNX25" s="88"/>
      <c r="QNY25" s="88"/>
      <c r="QNZ25" s="88"/>
      <c r="QOA25" s="88"/>
      <c r="QOB25" s="88"/>
      <c r="QOC25" s="88"/>
      <c r="QOD25" s="88"/>
      <c r="QOE25" s="88"/>
      <c r="QOF25" s="88"/>
      <c r="QOG25" s="88"/>
      <c r="QOH25" s="88"/>
      <c r="QOI25" s="88"/>
      <c r="QOJ25" s="88"/>
      <c r="QOK25" s="88"/>
      <c r="QOL25" s="88"/>
      <c r="QOM25" s="88"/>
      <c r="QON25" s="88"/>
      <c r="QOO25" s="88"/>
      <c r="QOP25" s="88"/>
      <c r="QOQ25" s="88"/>
      <c r="QOR25" s="88"/>
      <c r="QOS25" s="88"/>
      <c r="QOT25" s="88"/>
      <c r="QOU25" s="88"/>
      <c r="QOV25" s="88"/>
      <c r="QOW25" s="88"/>
      <c r="QOX25" s="88"/>
      <c r="QOY25" s="88"/>
      <c r="QOZ25" s="88"/>
      <c r="QPA25" s="88"/>
      <c r="QPB25" s="88"/>
      <c r="QPC25" s="88"/>
      <c r="QPD25" s="88"/>
      <c r="QPE25" s="88"/>
      <c r="QPF25" s="88"/>
      <c r="QPG25" s="88"/>
      <c r="QPH25" s="88"/>
      <c r="QPI25" s="88"/>
      <c r="QPJ25" s="88"/>
      <c r="QPK25" s="88"/>
      <c r="QPL25" s="88"/>
      <c r="QPM25" s="88"/>
      <c r="QPN25" s="88"/>
      <c r="QPO25" s="88"/>
      <c r="QPP25" s="88"/>
      <c r="QPQ25" s="88"/>
      <c r="QPR25" s="88"/>
      <c r="QPS25" s="88"/>
      <c r="QPT25" s="88"/>
      <c r="QPU25" s="88"/>
      <c r="QPV25" s="88"/>
      <c r="QPW25" s="88"/>
      <c r="QPX25" s="88"/>
      <c r="QPY25" s="88"/>
      <c r="QPZ25" s="88"/>
      <c r="QQA25" s="88"/>
      <c r="QQB25" s="88"/>
      <c r="QQC25" s="88"/>
      <c r="QQD25" s="88"/>
      <c r="QQE25" s="88"/>
      <c r="QQF25" s="88"/>
      <c r="QQG25" s="88"/>
      <c r="QQH25" s="88"/>
      <c r="QQI25" s="88"/>
      <c r="QQJ25" s="88"/>
      <c r="QQK25" s="88"/>
      <c r="QQL25" s="88"/>
      <c r="QQM25" s="88"/>
      <c r="QQN25" s="88"/>
      <c r="QQO25" s="88"/>
      <c r="QQP25" s="88"/>
      <c r="QQQ25" s="88"/>
      <c r="QQR25" s="88"/>
      <c r="QQS25" s="88"/>
      <c r="QQT25" s="88"/>
      <c r="QQU25" s="88"/>
      <c r="QQV25" s="88"/>
      <c r="QQW25" s="88"/>
      <c r="QQX25" s="88"/>
      <c r="QQY25" s="88"/>
      <c r="QQZ25" s="88"/>
      <c r="QRA25" s="88"/>
      <c r="QRB25" s="88"/>
      <c r="QRC25" s="88"/>
      <c r="QRD25" s="88"/>
      <c r="QRE25" s="88"/>
      <c r="QRF25" s="88"/>
      <c r="QRG25" s="88"/>
      <c r="QRH25" s="88"/>
      <c r="QRI25" s="88"/>
      <c r="QRJ25" s="88"/>
      <c r="QRK25" s="88"/>
      <c r="QRL25" s="88"/>
      <c r="QRM25" s="88"/>
      <c r="QRN25" s="88"/>
      <c r="QRO25" s="88"/>
      <c r="QRP25" s="88"/>
      <c r="QRQ25" s="88"/>
      <c r="QRR25" s="88"/>
      <c r="QRS25" s="88"/>
      <c r="QRT25" s="88"/>
      <c r="QRU25" s="88"/>
      <c r="QRV25" s="88"/>
      <c r="QRW25" s="88"/>
      <c r="QRX25" s="88"/>
      <c r="QRY25" s="88"/>
      <c r="QRZ25" s="88"/>
      <c r="QSA25" s="88"/>
      <c r="QSB25" s="88"/>
      <c r="QSC25" s="88"/>
      <c r="QSD25" s="88"/>
      <c r="QSE25" s="88"/>
      <c r="QSF25" s="88"/>
      <c r="QSG25" s="88"/>
      <c r="QSH25" s="88"/>
      <c r="QSI25" s="88"/>
      <c r="QSJ25" s="88"/>
      <c r="QSK25" s="88"/>
      <c r="QSL25" s="88"/>
      <c r="QSM25" s="88"/>
      <c r="QSN25" s="88"/>
      <c r="QSO25" s="88"/>
      <c r="QSP25" s="88"/>
      <c r="QSQ25" s="88"/>
      <c r="QSR25" s="88"/>
      <c r="QSS25" s="88"/>
      <c r="QST25" s="88"/>
      <c r="QSU25" s="88"/>
      <c r="QSV25" s="88"/>
      <c r="QSW25" s="88"/>
      <c r="QSX25" s="88"/>
      <c r="QSY25" s="88"/>
      <c r="QSZ25" s="88"/>
      <c r="QTA25" s="88"/>
      <c r="QTB25" s="88"/>
      <c r="QTC25" s="88"/>
      <c r="QTD25" s="88"/>
      <c r="QTE25" s="88"/>
      <c r="QTF25" s="88"/>
      <c r="QTG25" s="88"/>
      <c r="QTH25" s="88"/>
      <c r="QTI25" s="88"/>
      <c r="QTJ25" s="88"/>
      <c r="QTK25" s="88"/>
      <c r="QTL25" s="88"/>
      <c r="QTM25" s="88"/>
      <c r="QTN25" s="88"/>
      <c r="QTO25" s="88"/>
      <c r="QTP25" s="88"/>
      <c r="QTQ25" s="88"/>
      <c r="QTR25" s="88"/>
      <c r="QTS25" s="88"/>
      <c r="QTT25" s="88"/>
      <c r="QTU25" s="88"/>
      <c r="QTV25" s="88"/>
      <c r="QTW25" s="88"/>
      <c r="QTX25" s="88"/>
      <c r="QTY25" s="88"/>
      <c r="QTZ25" s="88"/>
      <c r="QUA25" s="88"/>
      <c r="QUB25" s="88"/>
      <c r="QUC25" s="88"/>
      <c r="QUD25" s="88"/>
      <c r="QUE25" s="88"/>
      <c r="QUF25" s="88"/>
      <c r="QUG25" s="88"/>
      <c r="QUH25" s="88"/>
      <c r="QUI25" s="88"/>
      <c r="QUJ25" s="88"/>
      <c r="QUK25" s="88"/>
      <c r="QUL25" s="88"/>
      <c r="QUM25" s="88"/>
      <c r="QUN25" s="88"/>
      <c r="QUO25" s="88"/>
      <c r="QUP25" s="88"/>
      <c r="QUQ25" s="88"/>
      <c r="QUR25" s="88"/>
      <c r="QUS25" s="88"/>
      <c r="QUT25" s="88"/>
      <c r="QUU25" s="88"/>
      <c r="QUV25" s="88"/>
      <c r="QUW25" s="88"/>
      <c r="QUX25" s="88"/>
      <c r="QUY25" s="88"/>
      <c r="QUZ25" s="88"/>
      <c r="QVA25" s="88"/>
      <c r="QVB25" s="88"/>
      <c r="QVC25" s="88"/>
      <c r="QVD25" s="88"/>
      <c r="QVE25" s="88"/>
      <c r="QVF25" s="88"/>
      <c r="QVG25" s="88"/>
      <c r="QVH25" s="88"/>
      <c r="QVI25" s="88"/>
      <c r="QVJ25" s="88"/>
      <c r="QVK25" s="88"/>
      <c r="QVL25" s="88"/>
      <c r="QVM25" s="88"/>
      <c r="QVN25" s="88"/>
      <c r="QVO25" s="88"/>
      <c r="QVP25" s="88"/>
      <c r="QVQ25" s="88"/>
      <c r="QVR25" s="88"/>
      <c r="QVS25" s="88"/>
      <c r="QVT25" s="88"/>
      <c r="QVU25" s="88"/>
      <c r="QVV25" s="88"/>
      <c r="QVW25" s="88"/>
      <c r="QVX25" s="88"/>
      <c r="QVY25" s="88"/>
      <c r="QVZ25" s="88"/>
      <c r="QWA25" s="88"/>
      <c r="QWB25" s="88"/>
      <c r="QWC25" s="88"/>
      <c r="QWD25" s="88"/>
      <c r="QWE25" s="88"/>
      <c r="QWF25" s="88"/>
      <c r="QWG25" s="88"/>
      <c r="QWH25" s="88"/>
      <c r="QWI25" s="88"/>
      <c r="QWJ25" s="88"/>
      <c r="QWK25" s="88"/>
      <c r="QWL25" s="88"/>
      <c r="QWM25" s="88"/>
      <c r="QWN25" s="88"/>
      <c r="QWO25" s="88"/>
      <c r="QWP25" s="88"/>
      <c r="QWQ25" s="88"/>
      <c r="QWR25" s="88"/>
      <c r="QWS25" s="88"/>
      <c r="QWT25" s="88"/>
      <c r="QWU25" s="88"/>
      <c r="QWV25" s="88"/>
      <c r="QWW25" s="88"/>
      <c r="QWX25" s="88"/>
      <c r="QWY25" s="88"/>
      <c r="QWZ25" s="88"/>
      <c r="QXA25" s="88"/>
      <c r="QXB25" s="88"/>
      <c r="QXC25" s="88"/>
      <c r="QXD25" s="88"/>
      <c r="QXE25" s="88"/>
      <c r="QXF25" s="88"/>
      <c r="QXG25" s="88"/>
      <c r="QXH25" s="88"/>
      <c r="QXI25" s="88"/>
      <c r="QXJ25" s="88"/>
      <c r="QXK25" s="88"/>
      <c r="QXL25" s="88"/>
      <c r="QXM25" s="88"/>
      <c r="QXN25" s="88"/>
      <c r="QXO25" s="88"/>
      <c r="QXP25" s="88"/>
      <c r="QXQ25" s="88"/>
      <c r="QXR25" s="88"/>
      <c r="QXS25" s="88"/>
      <c r="QXT25" s="88"/>
      <c r="QXU25" s="88"/>
      <c r="QXV25" s="88"/>
      <c r="QXW25" s="88"/>
      <c r="QXX25" s="88"/>
      <c r="QXY25" s="88"/>
      <c r="QXZ25" s="88"/>
      <c r="QYA25" s="88"/>
      <c r="QYB25" s="88"/>
      <c r="QYC25" s="88"/>
      <c r="QYD25" s="88"/>
      <c r="QYE25" s="88"/>
      <c r="QYF25" s="88"/>
      <c r="QYG25" s="88"/>
      <c r="QYH25" s="88"/>
      <c r="QYI25" s="88"/>
      <c r="QYJ25" s="88"/>
      <c r="QYK25" s="88"/>
      <c r="QYL25" s="88"/>
      <c r="QYM25" s="88"/>
      <c r="QYN25" s="88"/>
      <c r="QYO25" s="88"/>
      <c r="QYP25" s="88"/>
      <c r="QYQ25" s="88"/>
      <c r="QYR25" s="88"/>
      <c r="QYS25" s="88"/>
      <c r="QYT25" s="88"/>
      <c r="QYU25" s="88"/>
      <c r="QYV25" s="88"/>
      <c r="QYW25" s="88"/>
      <c r="QYX25" s="88"/>
      <c r="QYY25" s="88"/>
      <c r="QYZ25" s="88"/>
      <c r="QZA25" s="88"/>
      <c r="QZB25" s="88"/>
      <c r="QZC25" s="88"/>
      <c r="QZD25" s="88"/>
      <c r="QZE25" s="88"/>
      <c r="QZF25" s="88"/>
      <c r="QZG25" s="88"/>
      <c r="QZH25" s="88"/>
      <c r="QZI25" s="88"/>
      <c r="QZJ25" s="88"/>
      <c r="QZK25" s="88"/>
      <c r="QZL25" s="88"/>
      <c r="QZM25" s="88"/>
      <c r="QZN25" s="88"/>
      <c r="QZO25" s="88"/>
      <c r="QZP25" s="88"/>
      <c r="QZQ25" s="88"/>
      <c r="QZR25" s="88"/>
      <c r="QZS25" s="88"/>
      <c r="QZT25" s="88"/>
      <c r="QZU25" s="88"/>
      <c r="QZV25" s="88"/>
      <c r="QZW25" s="88"/>
      <c r="QZX25" s="88"/>
      <c r="QZY25" s="88"/>
      <c r="QZZ25" s="88"/>
      <c r="RAA25" s="88"/>
      <c r="RAB25" s="88"/>
      <c r="RAC25" s="88"/>
      <c r="RAD25" s="88"/>
      <c r="RAE25" s="88"/>
      <c r="RAF25" s="88"/>
      <c r="RAG25" s="88"/>
      <c r="RAH25" s="88"/>
      <c r="RAI25" s="88"/>
      <c r="RAJ25" s="88"/>
      <c r="RAK25" s="88"/>
      <c r="RAL25" s="88"/>
      <c r="RAM25" s="88"/>
      <c r="RAN25" s="88"/>
      <c r="RAO25" s="88"/>
      <c r="RAP25" s="88"/>
      <c r="RAQ25" s="88"/>
      <c r="RAR25" s="88"/>
      <c r="RAS25" s="88"/>
      <c r="RAT25" s="88"/>
      <c r="RAU25" s="88"/>
      <c r="RAV25" s="88"/>
      <c r="RAW25" s="88"/>
      <c r="RAX25" s="88"/>
      <c r="RAY25" s="88"/>
      <c r="RAZ25" s="88"/>
      <c r="RBA25" s="88"/>
      <c r="RBB25" s="88"/>
      <c r="RBC25" s="88"/>
      <c r="RBD25" s="88"/>
      <c r="RBE25" s="88"/>
      <c r="RBF25" s="88"/>
      <c r="RBG25" s="88"/>
      <c r="RBH25" s="88"/>
      <c r="RBI25" s="88"/>
      <c r="RBJ25" s="88"/>
      <c r="RBK25" s="88"/>
      <c r="RBL25" s="88"/>
      <c r="RBM25" s="88"/>
      <c r="RBN25" s="88"/>
      <c r="RBO25" s="88"/>
      <c r="RBP25" s="88"/>
      <c r="RBQ25" s="88"/>
      <c r="RBR25" s="88"/>
      <c r="RBS25" s="88"/>
      <c r="RBT25" s="88"/>
      <c r="RBU25" s="88"/>
      <c r="RBV25" s="88"/>
      <c r="RBW25" s="88"/>
      <c r="RBX25" s="88"/>
      <c r="RBY25" s="88"/>
      <c r="RBZ25" s="88"/>
      <c r="RCA25" s="88"/>
      <c r="RCB25" s="88"/>
      <c r="RCC25" s="88"/>
      <c r="RCD25" s="88"/>
      <c r="RCE25" s="88"/>
      <c r="RCF25" s="88"/>
      <c r="RCG25" s="88"/>
      <c r="RCH25" s="88"/>
      <c r="RCI25" s="88"/>
      <c r="RCJ25" s="88"/>
      <c r="RCK25" s="88"/>
      <c r="RCL25" s="88"/>
      <c r="RCM25" s="88"/>
      <c r="RCN25" s="88"/>
      <c r="RCO25" s="88"/>
      <c r="RCP25" s="88"/>
      <c r="RCQ25" s="88"/>
      <c r="RCR25" s="88"/>
      <c r="RCS25" s="88"/>
      <c r="RCT25" s="88"/>
      <c r="RCU25" s="88"/>
      <c r="RCV25" s="88"/>
      <c r="RCW25" s="88"/>
      <c r="RCX25" s="88"/>
      <c r="RCY25" s="88"/>
      <c r="RCZ25" s="88"/>
      <c r="RDA25" s="88"/>
      <c r="RDB25" s="88"/>
      <c r="RDC25" s="88"/>
      <c r="RDD25" s="88"/>
      <c r="RDE25" s="88"/>
      <c r="RDF25" s="88"/>
      <c r="RDG25" s="88"/>
      <c r="RDH25" s="88"/>
      <c r="RDI25" s="88"/>
      <c r="RDJ25" s="88"/>
      <c r="RDK25" s="88"/>
      <c r="RDL25" s="88"/>
      <c r="RDM25" s="88"/>
      <c r="RDN25" s="88"/>
      <c r="RDO25" s="88"/>
      <c r="RDP25" s="88"/>
      <c r="RDQ25" s="88"/>
      <c r="RDR25" s="88"/>
      <c r="RDS25" s="88"/>
      <c r="RDT25" s="88"/>
      <c r="RDU25" s="88"/>
      <c r="RDV25" s="88"/>
      <c r="RDW25" s="88"/>
      <c r="RDX25" s="88"/>
      <c r="RDY25" s="88"/>
      <c r="RDZ25" s="88"/>
      <c r="REA25" s="88"/>
      <c r="REB25" s="88"/>
      <c r="REC25" s="88"/>
      <c r="RED25" s="88"/>
      <c r="REE25" s="88"/>
      <c r="REF25" s="88"/>
      <c r="REG25" s="88"/>
      <c r="REH25" s="88"/>
      <c r="REI25" s="88"/>
      <c r="REJ25" s="88"/>
      <c r="REK25" s="88"/>
      <c r="REL25" s="88"/>
      <c r="REM25" s="88"/>
      <c r="REN25" s="88"/>
      <c r="REO25" s="88"/>
      <c r="REP25" s="88"/>
      <c r="REQ25" s="88"/>
      <c r="RER25" s="88"/>
      <c r="RES25" s="88"/>
      <c r="RET25" s="88"/>
      <c r="REU25" s="88"/>
      <c r="REV25" s="88"/>
      <c r="REW25" s="88"/>
      <c r="REX25" s="88"/>
      <c r="REY25" s="88"/>
      <c r="REZ25" s="88"/>
      <c r="RFA25" s="88"/>
      <c r="RFB25" s="88"/>
      <c r="RFC25" s="88"/>
      <c r="RFD25" s="88"/>
      <c r="RFE25" s="88"/>
      <c r="RFF25" s="88"/>
      <c r="RFG25" s="88"/>
      <c r="RFH25" s="88"/>
      <c r="RFI25" s="88"/>
      <c r="RFJ25" s="88"/>
      <c r="RFK25" s="88"/>
      <c r="RFL25" s="88"/>
      <c r="RFM25" s="88"/>
      <c r="RFN25" s="88"/>
      <c r="RFO25" s="88"/>
      <c r="RFP25" s="88"/>
      <c r="RFQ25" s="88"/>
      <c r="RFR25" s="88"/>
      <c r="RFS25" s="88"/>
      <c r="RFT25" s="88"/>
      <c r="RFU25" s="88"/>
      <c r="RFV25" s="88"/>
      <c r="RFW25" s="88"/>
      <c r="RFX25" s="88"/>
      <c r="RFY25" s="88"/>
      <c r="RFZ25" s="88"/>
      <c r="RGA25" s="88"/>
      <c r="RGB25" s="88"/>
      <c r="RGC25" s="88"/>
      <c r="RGD25" s="88"/>
      <c r="RGE25" s="88"/>
      <c r="RGF25" s="88"/>
      <c r="RGG25" s="88"/>
      <c r="RGH25" s="88"/>
      <c r="RGI25" s="88"/>
      <c r="RGJ25" s="88"/>
      <c r="RGK25" s="88"/>
      <c r="RGL25" s="88"/>
      <c r="RGM25" s="88"/>
      <c r="RGN25" s="88"/>
      <c r="RGO25" s="88"/>
      <c r="RGP25" s="88"/>
      <c r="RGQ25" s="88"/>
      <c r="RGR25" s="88"/>
      <c r="RGS25" s="88"/>
      <c r="RGT25" s="88"/>
      <c r="RGU25" s="88"/>
      <c r="RGV25" s="88"/>
      <c r="RGW25" s="88"/>
      <c r="RGX25" s="88"/>
      <c r="RGY25" s="88"/>
      <c r="RGZ25" s="88"/>
      <c r="RHA25" s="88"/>
      <c r="RHB25" s="88"/>
      <c r="RHC25" s="88"/>
      <c r="RHD25" s="88"/>
      <c r="RHE25" s="88"/>
      <c r="RHF25" s="88"/>
      <c r="RHG25" s="88"/>
      <c r="RHH25" s="88"/>
      <c r="RHI25" s="88"/>
      <c r="RHJ25" s="88"/>
      <c r="RHK25" s="88"/>
      <c r="RHL25" s="88"/>
      <c r="RHM25" s="88"/>
      <c r="RHN25" s="88"/>
      <c r="RHO25" s="88"/>
      <c r="RHP25" s="88"/>
      <c r="RHQ25" s="88"/>
      <c r="RHR25" s="88"/>
      <c r="RHS25" s="88"/>
      <c r="RHT25" s="88"/>
      <c r="RHU25" s="88"/>
      <c r="RHV25" s="88"/>
      <c r="RHW25" s="88"/>
      <c r="RHX25" s="88"/>
      <c r="RHY25" s="88"/>
      <c r="RHZ25" s="88"/>
      <c r="RIA25" s="88"/>
      <c r="RIB25" s="88"/>
      <c r="RIC25" s="88"/>
      <c r="RID25" s="88"/>
      <c r="RIE25" s="88"/>
      <c r="RIF25" s="88"/>
      <c r="RIG25" s="88"/>
      <c r="RIH25" s="88"/>
      <c r="RII25" s="88"/>
      <c r="RIJ25" s="88"/>
      <c r="RIK25" s="88"/>
      <c r="RIL25" s="88"/>
      <c r="RIM25" s="88"/>
      <c r="RIN25" s="88"/>
      <c r="RIO25" s="88"/>
      <c r="RIP25" s="88"/>
      <c r="RIQ25" s="88"/>
      <c r="RIR25" s="88"/>
      <c r="RIS25" s="88"/>
      <c r="RIT25" s="88"/>
      <c r="RIU25" s="88"/>
      <c r="RIV25" s="88"/>
      <c r="RIW25" s="88"/>
      <c r="RIX25" s="88"/>
      <c r="RIY25" s="88"/>
      <c r="RIZ25" s="88"/>
      <c r="RJA25" s="88"/>
      <c r="RJB25" s="88"/>
      <c r="RJC25" s="88"/>
      <c r="RJD25" s="88"/>
      <c r="RJE25" s="88"/>
      <c r="RJF25" s="88"/>
      <c r="RJG25" s="88"/>
      <c r="RJH25" s="88"/>
      <c r="RJI25" s="88"/>
      <c r="RJJ25" s="88"/>
      <c r="RJK25" s="88"/>
      <c r="RJL25" s="88"/>
      <c r="RJM25" s="88"/>
      <c r="RJN25" s="88"/>
      <c r="RJO25" s="88"/>
      <c r="RJP25" s="88"/>
      <c r="RJQ25" s="88"/>
      <c r="RJR25" s="88"/>
      <c r="RJS25" s="88"/>
      <c r="RJT25" s="88"/>
      <c r="RJU25" s="88"/>
      <c r="RJV25" s="88"/>
      <c r="RJW25" s="88"/>
      <c r="RJX25" s="88"/>
      <c r="RJY25" s="88"/>
      <c r="RJZ25" s="88"/>
      <c r="RKA25" s="88"/>
      <c r="RKB25" s="88"/>
      <c r="RKC25" s="88"/>
      <c r="RKD25" s="88"/>
      <c r="RKE25" s="88"/>
      <c r="RKF25" s="88"/>
      <c r="RKG25" s="88"/>
      <c r="RKH25" s="88"/>
      <c r="RKI25" s="88"/>
      <c r="RKJ25" s="88"/>
      <c r="RKK25" s="88"/>
      <c r="RKL25" s="88"/>
      <c r="RKM25" s="88"/>
      <c r="RKN25" s="88"/>
      <c r="RKO25" s="88"/>
      <c r="RKP25" s="88"/>
      <c r="RKQ25" s="88"/>
      <c r="RKR25" s="88"/>
      <c r="RKS25" s="88"/>
      <c r="RKT25" s="88"/>
      <c r="RKU25" s="88"/>
      <c r="RKV25" s="88"/>
      <c r="RKW25" s="88"/>
      <c r="RKX25" s="88"/>
      <c r="RKY25" s="88"/>
      <c r="RKZ25" s="88"/>
      <c r="RLA25" s="88"/>
      <c r="RLB25" s="88"/>
      <c r="RLC25" s="88"/>
      <c r="RLD25" s="88"/>
      <c r="RLE25" s="88"/>
      <c r="RLF25" s="88"/>
      <c r="RLG25" s="88"/>
      <c r="RLH25" s="88"/>
      <c r="RLI25" s="88"/>
      <c r="RLJ25" s="88"/>
      <c r="RLK25" s="88"/>
      <c r="RLL25" s="88"/>
      <c r="RLM25" s="88"/>
      <c r="RLN25" s="88"/>
      <c r="RLO25" s="88"/>
      <c r="RLP25" s="88"/>
      <c r="RLQ25" s="88"/>
      <c r="RLR25" s="88"/>
      <c r="RLS25" s="88"/>
      <c r="RLT25" s="88"/>
      <c r="RLU25" s="88"/>
      <c r="RLV25" s="88"/>
      <c r="RLW25" s="88"/>
      <c r="RLX25" s="88"/>
      <c r="RLY25" s="88"/>
      <c r="RLZ25" s="88"/>
      <c r="RMA25" s="88"/>
      <c r="RMB25" s="88"/>
      <c r="RMC25" s="88"/>
      <c r="RMD25" s="88"/>
      <c r="RME25" s="88"/>
      <c r="RMF25" s="88"/>
      <c r="RMG25" s="88"/>
      <c r="RMH25" s="88"/>
      <c r="RMI25" s="88"/>
      <c r="RMJ25" s="88"/>
      <c r="RMK25" s="88"/>
      <c r="RML25" s="88"/>
      <c r="RMM25" s="88"/>
      <c r="RMN25" s="88"/>
      <c r="RMO25" s="88"/>
      <c r="RMP25" s="88"/>
      <c r="RMQ25" s="88"/>
      <c r="RMR25" s="88"/>
      <c r="RMS25" s="88"/>
      <c r="RMT25" s="88"/>
      <c r="RMU25" s="88"/>
      <c r="RMV25" s="88"/>
      <c r="RMW25" s="88"/>
      <c r="RMX25" s="88"/>
      <c r="RMY25" s="88"/>
      <c r="RMZ25" s="88"/>
      <c r="RNA25" s="88"/>
      <c r="RNB25" s="88"/>
      <c r="RNC25" s="88"/>
      <c r="RND25" s="88"/>
      <c r="RNE25" s="88"/>
      <c r="RNF25" s="88"/>
      <c r="RNG25" s="88"/>
      <c r="RNH25" s="88"/>
      <c r="RNI25" s="88"/>
      <c r="RNJ25" s="88"/>
      <c r="RNK25" s="88"/>
      <c r="RNL25" s="88"/>
      <c r="RNM25" s="88"/>
      <c r="RNN25" s="88"/>
      <c r="RNO25" s="88"/>
      <c r="RNP25" s="88"/>
      <c r="RNQ25" s="88"/>
      <c r="RNR25" s="88"/>
      <c r="RNS25" s="88"/>
      <c r="RNT25" s="88"/>
      <c r="RNU25" s="88"/>
      <c r="RNV25" s="88"/>
      <c r="RNW25" s="88"/>
      <c r="RNX25" s="88"/>
      <c r="RNY25" s="88"/>
      <c r="RNZ25" s="88"/>
      <c r="ROA25" s="88"/>
      <c r="ROB25" s="88"/>
      <c r="ROC25" s="88"/>
      <c r="ROD25" s="88"/>
      <c r="ROE25" s="88"/>
      <c r="ROF25" s="88"/>
      <c r="ROG25" s="88"/>
      <c r="ROH25" s="88"/>
      <c r="ROI25" s="88"/>
      <c r="ROJ25" s="88"/>
      <c r="ROK25" s="88"/>
      <c r="ROL25" s="88"/>
      <c r="ROM25" s="88"/>
      <c r="RON25" s="88"/>
      <c r="ROO25" s="88"/>
      <c r="ROP25" s="88"/>
      <c r="ROQ25" s="88"/>
      <c r="ROR25" s="88"/>
      <c r="ROS25" s="88"/>
      <c r="ROT25" s="88"/>
      <c r="ROU25" s="88"/>
      <c r="ROV25" s="88"/>
      <c r="ROW25" s="88"/>
      <c r="ROX25" s="88"/>
      <c r="ROY25" s="88"/>
      <c r="ROZ25" s="88"/>
      <c r="RPA25" s="88"/>
      <c r="RPB25" s="88"/>
      <c r="RPC25" s="88"/>
      <c r="RPD25" s="88"/>
      <c r="RPE25" s="88"/>
      <c r="RPF25" s="88"/>
      <c r="RPG25" s="88"/>
      <c r="RPH25" s="88"/>
      <c r="RPI25" s="88"/>
      <c r="RPJ25" s="88"/>
      <c r="RPK25" s="88"/>
      <c r="RPL25" s="88"/>
      <c r="RPM25" s="88"/>
      <c r="RPN25" s="88"/>
      <c r="RPO25" s="88"/>
      <c r="RPP25" s="88"/>
      <c r="RPQ25" s="88"/>
      <c r="RPR25" s="88"/>
      <c r="RPS25" s="88"/>
      <c r="RPT25" s="88"/>
      <c r="RPU25" s="88"/>
      <c r="RPV25" s="88"/>
      <c r="RPW25" s="88"/>
      <c r="RPX25" s="88"/>
      <c r="RPY25" s="88"/>
      <c r="RPZ25" s="88"/>
      <c r="RQA25" s="88"/>
      <c r="RQB25" s="88"/>
      <c r="RQC25" s="88"/>
      <c r="RQD25" s="88"/>
      <c r="RQE25" s="88"/>
      <c r="RQF25" s="88"/>
      <c r="RQG25" s="88"/>
      <c r="RQH25" s="88"/>
      <c r="RQI25" s="88"/>
      <c r="RQJ25" s="88"/>
      <c r="RQK25" s="88"/>
      <c r="RQL25" s="88"/>
      <c r="RQM25" s="88"/>
      <c r="RQN25" s="88"/>
      <c r="RQO25" s="88"/>
      <c r="RQP25" s="88"/>
      <c r="RQQ25" s="88"/>
      <c r="RQR25" s="88"/>
      <c r="RQS25" s="88"/>
      <c r="RQT25" s="88"/>
      <c r="RQU25" s="88"/>
      <c r="RQV25" s="88"/>
      <c r="RQW25" s="88"/>
      <c r="RQX25" s="88"/>
      <c r="RQY25" s="88"/>
      <c r="RQZ25" s="88"/>
      <c r="RRA25" s="88"/>
      <c r="RRB25" s="88"/>
      <c r="RRC25" s="88"/>
      <c r="RRD25" s="88"/>
      <c r="RRE25" s="88"/>
      <c r="RRF25" s="88"/>
      <c r="RRG25" s="88"/>
      <c r="RRH25" s="88"/>
      <c r="RRI25" s="88"/>
      <c r="RRJ25" s="88"/>
      <c r="RRK25" s="88"/>
      <c r="RRL25" s="88"/>
      <c r="RRM25" s="88"/>
      <c r="RRN25" s="88"/>
      <c r="RRO25" s="88"/>
      <c r="RRP25" s="88"/>
      <c r="RRQ25" s="88"/>
      <c r="RRR25" s="88"/>
      <c r="RRS25" s="88"/>
      <c r="RRT25" s="88"/>
      <c r="RRU25" s="88"/>
      <c r="RRV25" s="88"/>
      <c r="RRW25" s="88"/>
      <c r="RRX25" s="88"/>
      <c r="RRY25" s="88"/>
      <c r="RRZ25" s="88"/>
      <c r="RSA25" s="88"/>
      <c r="RSB25" s="88"/>
      <c r="RSC25" s="88"/>
      <c r="RSD25" s="88"/>
      <c r="RSE25" s="88"/>
      <c r="RSF25" s="88"/>
      <c r="RSG25" s="88"/>
      <c r="RSH25" s="88"/>
      <c r="RSI25" s="88"/>
      <c r="RSJ25" s="88"/>
      <c r="RSK25" s="88"/>
      <c r="RSL25" s="88"/>
      <c r="RSM25" s="88"/>
      <c r="RSN25" s="88"/>
      <c r="RSO25" s="88"/>
      <c r="RSP25" s="88"/>
      <c r="RSQ25" s="88"/>
      <c r="RSR25" s="88"/>
      <c r="RSS25" s="88"/>
      <c r="RST25" s="88"/>
      <c r="RSU25" s="88"/>
      <c r="RSV25" s="88"/>
      <c r="RSW25" s="88"/>
      <c r="RSX25" s="88"/>
      <c r="RSY25" s="88"/>
      <c r="RSZ25" s="88"/>
      <c r="RTA25" s="88"/>
      <c r="RTB25" s="88"/>
      <c r="RTC25" s="88"/>
      <c r="RTD25" s="88"/>
      <c r="RTE25" s="88"/>
      <c r="RTF25" s="88"/>
      <c r="RTG25" s="88"/>
      <c r="RTH25" s="88"/>
      <c r="RTI25" s="88"/>
      <c r="RTJ25" s="88"/>
      <c r="RTK25" s="88"/>
      <c r="RTL25" s="88"/>
      <c r="RTM25" s="88"/>
      <c r="RTN25" s="88"/>
      <c r="RTO25" s="88"/>
      <c r="RTP25" s="88"/>
      <c r="RTQ25" s="88"/>
      <c r="RTR25" s="88"/>
      <c r="RTS25" s="88"/>
      <c r="RTT25" s="88"/>
      <c r="RTU25" s="88"/>
      <c r="RTV25" s="88"/>
      <c r="RTW25" s="88"/>
      <c r="RTX25" s="88"/>
      <c r="RTY25" s="88"/>
      <c r="RTZ25" s="88"/>
      <c r="RUA25" s="88"/>
      <c r="RUB25" s="88"/>
      <c r="RUC25" s="88"/>
      <c r="RUD25" s="88"/>
      <c r="RUE25" s="88"/>
      <c r="RUF25" s="88"/>
      <c r="RUG25" s="88"/>
      <c r="RUH25" s="88"/>
      <c r="RUI25" s="88"/>
      <c r="RUJ25" s="88"/>
      <c r="RUK25" s="88"/>
      <c r="RUL25" s="88"/>
      <c r="RUM25" s="88"/>
      <c r="RUN25" s="88"/>
      <c r="RUO25" s="88"/>
      <c r="RUP25" s="88"/>
      <c r="RUQ25" s="88"/>
      <c r="RUR25" s="88"/>
      <c r="RUS25" s="88"/>
      <c r="RUT25" s="88"/>
      <c r="RUU25" s="88"/>
      <c r="RUV25" s="88"/>
      <c r="RUW25" s="88"/>
      <c r="RUX25" s="88"/>
      <c r="RUY25" s="88"/>
      <c r="RUZ25" s="88"/>
      <c r="RVA25" s="88"/>
      <c r="RVB25" s="88"/>
      <c r="RVC25" s="88"/>
      <c r="RVD25" s="88"/>
      <c r="RVE25" s="88"/>
      <c r="RVF25" s="88"/>
      <c r="RVG25" s="88"/>
      <c r="RVH25" s="88"/>
      <c r="RVI25" s="88"/>
      <c r="RVJ25" s="88"/>
      <c r="RVK25" s="88"/>
      <c r="RVL25" s="88"/>
      <c r="RVM25" s="88"/>
      <c r="RVN25" s="88"/>
      <c r="RVO25" s="88"/>
      <c r="RVP25" s="88"/>
      <c r="RVQ25" s="88"/>
      <c r="RVR25" s="88"/>
      <c r="RVS25" s="88"/>
      <c r="RVT25" s="88"/>
      <c r="RVU25" s="88"/>
      <c r="RVV25" s="88"/>
      <c r="RVW25" s="88"/>
      <c r="RVX25" s="88"/>
      <c r="RVY25" s="88"/>
      <c r="RVZ25" s="88"/>
      <c r="RWA25" s="88"/>
      <c r="RWB25" s="88"/>
      <c r="RWC25" s="88"/>
      <c r="RWD25" s="88"/>
      <c r="RWE25" s="88"/>
      <c r="RWF25" s="88"/>
      <c r="RWG25" s="88"/>
      <c r="RWH25" s="88"/>
      <c r="RWI25" s="88"/>
      <c r="RWJ25" s="88"/>
      <c r="RWK25" s="88"/>
      <c r="RWL25" s="88"/>
      <c r="RWM25" s="88"/>
      <c r="RWN25" s="88"/>
      <c r="RWO25" s="88"/>
      <c r="RWP25" s="88"/>
      <c r="RWQ25" s="88"/>
      <c r="RWR25" s="88"/>
      <c r="RWS25" s="88"/>
      <c r="RWT25" s="88"/>
      <c r="RWU25" s="88"/>
      <c r="RWV25" s="88"/>
      <c r="RWW25" s="88"/>
      <c r="RWX25" s="88"/>
      <c r="RWY25" s="88"/>
      <c r="RWZ25" s="88"/>
      <c r="RXA25" s="88"/>
      <c r="RXB25" s="88"/>
      <c r="RXC25" s="88"/>
      <c r="RXD25" s="88"/>
      <c r="RXE25" s="88"/>
      <c r="RXF25" s="88"/>
      <c r="RXG25" s="88"/>
      <c r="RXH25" s="88"/>
      <c r="RXI25" s="88"/>
      <c r="RXJ25" s="88"/>
      <c r="RXK25" s="88"/>
      <c r="RXL25" s="88"/>
      <c r="RXM25" s="88"/>
      <c r="RXN25" s="88"/>
      <c r="RXO25" s="88"/>
      <c r="RXP25" s="88"/>
      <c r="RXQ25" s="88"/>
      <c r="RXR25" s="88"/>
      <c r="RXS25" s="88"/>
      <c r="RXT25" s="88"/>
      <c r="RXU25" s="88"/>
      <c r="RXV25" s="88"/>
      <c r="RXW25" s="88"/>
      <c r="RXX25" s="88"/>
      <c r="RXY25" s="88"/>
      <c r="RXZ25" s="88"/>
      <c r="RYA25" s="88"/>
      <c r="RYB25" s="88"/>
      <c r="RYC25" s="88"/>
      <c r="RYD25" s="88"/>
      <c r="RYE25" s="88"/>
      <c r="RYF25" s="88"/>
      <c r="RYG25" s="88"/>
      <c r="RYH25" s="88"/>
      <c r="RYI25" s="88"/>
      <c r="RYJ25" s="88"/>
      <c r="RYK25" s="88"/>
      <c r="RYL25" s="88"/>
      <c r="RYM25" s="88"/>
      <c r="RYN25" s="88"/>
      <c r="RYO25" s="88"/>
      <c r="RYP25" s="88"/>
      <c r="RYQ25" s="88"/>
      <c r="RYR25" s="88"/>
      <c r="RYS25" s="88"/>
      <c r="RYT25" s="88"/>
      <c r="RYU25" s="88"/>
      <c r="RYV25" s="88"/>
      <c r="RYW25" s="88"/>
      <c r="RYX25" s="88"/>
      <c r="RYY25" s="88"/>
      <c r="RYZ25" s="88"/>
      <c r="RZA25" s="88"/>
      <c r="RZB25" s="88"/>
      <c r="RZC25" s="88"/>
      <c r="RZD25" s="88"/>
      <c r="RZE25" s="88"/>
      <c r="RZF25" s="88"/>
      <c r="RZG25" s="88"/>
      <c r="RZH25" s="88"/>
      <c r="RZI25" s="88"/>
      <c r="RZJ25" s="88"/>
      <c r="RZK25" s="88"/>
      <c r="RZL25" s="88"/>
      <c r="RZM25" s="88"/>
      <c r="RZN25" s="88"/>
      <c r="RZO25" s="88"/>
      <c r="RZP25" s="88"/>
      <c r="RZQ25" s="88"/>
      <c r="RZR25" s="88"/>
      <c r="RZS25" s="88"/>
      <c r="RZT25" s="88"/>
      <c r="RZU25" s="88"/>
      <c r="RZV25" s="88"/>
      <c r="RZW25" s="88"/>
      <c r="RZX25" s="88"/>
      <c r="RZY25" s="88"/>
      <c r="RZZ25" s="88"/>
      <c r="SAA25" s="88"/>
      <c r="SAB25" s="88"/>
      <c r="SAC25" s="88"/>
      <c r="SAD25" s="88"/>
      <c r="SAE25" s="88"/>
      <c r="SAF25" s="88"/>
      <c r="SAG25" s="88"/>
      <c r="SAH25" s="88"/>
      <c r="SAI25" s="88"/>
      <c r="SAJ25" s="88"/>
      <c r="SAK25" s="88"/>
      <c r="SAL25" s="88"/>
      <c r="SAM25" s="88"/>
      <c r="SAN25" s="88"/>
      <c r="SAO25" s="88"/>
      <c r="SAP25" s="88"/>
      <c r="SAQ25" s="88"/>
      <c r="SAR25" s="88"/>
      <c r="SAS25" s="88"/>
      <c r="SAT25" s="88"/>
      <c r="SAU25" s="88"/>
      <c r="SAV25" s="88"/>
      <c r="SAW25" s="88"/>
      <c r="SAX25" s="88"/>
      <c r="SAY25" s="88"/>
      <c r="SAZ25" s="88"/>
      <c r="SBA25" s="88"/>
      <c r="SBB25" s="88"/>
      <c r="SBC25" s="88"/>
      <c r="SBD25" s="88"/>
      <c r="SBE25" s="88"/>
      <c r="SBF25" s="88"/>
      <c r="SBG25" s="88"/>
      <c r="SBH25" s="88"/>
      <c r="SBI25" s="88"/>
      <c r="SBJ25" s="88"/>
      <c r="SBK25" s="88"/>
      <c r="SBL25" s="88"/>
      <c r="SBM25" s="88"/>
      <c r="SBN25" s="88"/>
      <c r="SBO25" s="88"/>
      <c r="SBP25" s="88"/>
      <c r="SBQ25" s="88"/>
      <c r="SBR25" s="88"/>
      <c r="SBS25" s="88"/>
      <c r="SBT25" s="88"/>
      <c r="SBU25" s="88"/>
      <c r="SBV25" s="88"/>
      <c r="SBW25" s="88"/>
      <c r="SBX25" s="88"/>
      <c r="SBY25" s="88"/>
      <c r="SBZ25" s="88"/>
      <c r="SCA25" s="88"/>
      <c r="SCB25" s="88"/>
      <c r="SCC25" s="88"/>
      <c r="SCD25" s="88"/>
      <c r="SCE25" s="88"/>
      <c r="SCF25" s="88"/>
      <c r="SCG25" s="88"/>
      <c r="SCH25" s="88"/>
      <c r="SCI25" s="88"/>
      <c r="SCJ25" s="88"/>
      <c r="SCK25" s="88"/>
      <c r="SCL25" s="88"/>
      <c r="SCM25" s="88"/>
      <c r="SCN25" s="88"/>
      <c r="SCO25" s="88"/>
      <c r="SCP25" s="88"/>
      <c r="SCQ25" s="88"/>
      <c r="SCR25" s="88"/>
      <c r="SCS25" s="88"/>
      <c r="SCT25" s="88"/>
      <c r="SCU25" s="88"/>
      <c r="SCV25" s="88"/>
      <c r="SCW25" s="88"/>
      <c r="SCX25" s="88"/>
      <c r="SCY25" s="88"/>
      <c r="SCZ25" s="88"/>
      <c r="SDA25" s="88"/>
      <c r="SDB25" s="88"/>
      <c r="SDC25" s="88"/>
      <c r="SDD25" s="88"/>
      <c r="SDE25" s="88"/>
      <c r="SDF25" s="88"/>
      <c r="SDG25" s="88"/>
      <c r="SDH25" s="88"/>
      <c r="SDI25" s="88"/>
      <c r="SDJ25" s="88"/>
      <c r="SDK25" s="88"/>
      <c r="SDL25" s="88"/>
      <c r="SDM25" s="88"/>
      <c r="SDN25" s="88"/>
      <c r="SDO25" s="88"/>
      <c r="SDP25" s="88"/>
      <c r="SDQ25" s="88"/>
      <c r="SDR25" s="88"/>
      <c r="SDS25" s="88"/>
      <c r="SDT25" s="88"/>
      <c r="SDU25" s="88"/>
      <c r="SDV25" s="88"/>
      <c r="SDW25" s="88"/>
      <c r="SDX25" s="88"/>
      <c r="SDY25" s="88"/>
      <c r="SDZ25" s="88"/>
      <c r="SEA25" s="88"/>
      <c r="SEB25" s="88"/>
      <c r="SEC25" s="88"/>
      <c r="SED25" s="88"/>
      <c r="SEE25" s="88"/>
      <c r="SEF25" s="88"/>
      <c r="SEG25" s="88"/>
      <c r="SEH25" s="88"/>
      <c r="SEI25" s="88"/>
      <c r="SEJ25" s="88"/>
      <c r="SEK25" s="88"/>
      <c r="SEL25" s="88"/>
      <c r="SEM25" s="88"/>
      <c r="SEN25" s="88"/>
      <c r="SEO25" s="88"/>
      <c r="SEP25" s="88"/>
      <c r="SEQ25" s="88"/>
      <c r="SER25" s="88"/>
      <c r="SES25" s="88"/>
      <c r="SET25" s="88"/>
      <c r="SEU25" s="88"/>
      <c r="SEV25" s="88"/>
      <c r="SEW25" s="88"/>
      <c r="SEX25" s="88"/>
      <c r="SEY25" s="88"/>
      <c r="SEZ25" s="88"/>
      <c r="SFA25" s="88"/>
      <c r="SFB25" s="88"/>
      <c r="SFC25" s="88"/>
      <c r="SFD25" s="88"/>
      <c r="SFE25" s="88"/>
      <c r="SFF25" s="88"/>
      <c r="SFG25" s="88"/>
      <c r="SFH25" s="88"/>
      <c r="SFI25" s="88"/>
      <c r="SFJ25" s="88"/>
      <c r="SFK25" s="88"/>
      <c r="SFL25" s="88"/>
      <c r="SFM25" s="88"/>
      <c r="SFN25" s="88"/>
      <c r="SFO25" s="88"/>
      <c r="SFP25" s="88"/>
      <c r="SFQ25" s="88"/>
      <c r="SFR25" s="88"/>
      <c r="SFS25" s="88"/>
      <c r="SFT25" s="88"/>
      <c r="SFU25" s="88"/>
      <c r="SFV25" s="88"/>
      <c r="SFW25" s="88"/>
      <c r="SFX25" s="88"/>
      <c r="SFY25" s="88"/>
      <c r="SFZ25" s="88"/>
      <c r="SGA25" s="88"/>
      <c r="SGB25" s="88"/>
      <c r="SGC25" s="88"/>
      <c r="SGD25" s="88"/>
      <c r="SGE25" s="88"/>
      <c r="SGF25" s="88"/>
      <c r="SGG25" s="88"/>
      <c r="SGH25" s="88"/>
      <c r="SGI25" s="88"/>
      <c r="SGJ25" s="88"/>
      <c r="SGK25" s="88"/>
      <c r="SGL25" s="88"/>
      <c r="SGM25" s="88"/>
      <c r="SGN25" s="88"/>
      <c r="SGO25" s="88"/>
      <c r="SGP25" s="88"/>
      <c r="SGQ25" s="88"/>
      <c r="SGR25" s="88"/>
      <c r="SGS25" s="88"/>
      <c r="SGT25" s="88"/>
      <c r="SGU25" s="88"/>
      <c r="SGV25" s="88"/>
      <c r="SGW25" s="88"/>
      <c r="SGX25" s="88"/>
      <c r="SGY25" s="88"/>
      <c r="SGZ25" s="88"/>
      <c r="SHA25" s="88"/>
      <c r="SHB25" s="88"/>
      <c r="SHC25" s="88"/>
      <c r="SHD25" s="88"/>
      <c r="SHE25" s="88"/>
      <c r="SHF25" s="88"/>
      <c r="SHG25" s="88"/>
      <c r="SHH25" s="88"/>
      <c r="SHI25" s="88"/>
      <c r="SHJ25" s="88"/>
      <c r="SHK25" s="88"/>
      <c r="SHL25" s="88"/>
      <c r="SHM25" s="88"/>
      <c r="SHN25" s="88"/>
      <c r="SHO25" s="88"/>
      <c r="SHP25" s="88"/>
      <c r="SHQ25" s="88"/>
      <c r="SHR25" s="88"/>
      <c r="SHS25" s="88"/>
      <c r="SHT25" s="88"/>
      <c r="SHU25" s="88"/>
      <c r="SHV25" s="88"/>
      <c r="SHW25" s="88"/>
      <c r="SHX25" s="88"/>
      <c r="SHY25" s="88"/>
      <c r="SHZ25" s="88"/>
      <c r="SIA25" s="88"/>
      <c r="SIB25" s="88"/>
      <c r="SIC25" s="88"/>
      <c r="SID25" s="88"/>
      <c r="SIE25" s="88"/>
      <c r="SIF25" s="88"/>
      <c r="SIG25" s="88"/>
      <c r="SIH25" s="88"/>
      <c r="SII25" s="88"/>
      <c r="SIJ25" s="88"/>
      <c r="SIK25" s="88"/>
      <c r="SIL25" s="88"/>
      <c r="SIM25" s="88"/>
      <c r="SIN25" s="88"/>
      <c r="SIO25" s="88"/>
      <c r="SIP25" s="88"/>
      <c r="SIQ25" s="88"/>
      <c r="SIR25" s="88"/>
      <c r="SIS25" s="88"/>
      <c r="SIT25" s="88"/>
      <c r="SIU25" s="88"/>
      <c r="SIV25" s="88"/>
      <c r="SIW25" s="88"/>
      <c r="SIX25" s="88"/>
      <c r="SIY25" s="88"/>
      <c r="SIZ25" s="88"/>
      <c r="SJA25" s="88"/>
      <c r="SJB25" s="88"/>
      <c r="SJC25" s="88"/>
      <c r="SJD25" s="88"/>
      <c r="SJE25" s="88"/>
      <c r="SJF25" s="88"/>
      <c r="SJG25" s="88"/>
      <c r="SJH25" s="88"/>
      <c r="SJI25" s="88"/>
      <c r="SJJ25" s="88"/>
      <c r="SJK25" s="88"/>
      <c r="SJL25" s="88"/>
      <c r="SJM25" s="88"/>
      <c r="SJN25" s="88"/>
      <c r="SJO25" s="88"/>
      <c r="SJP25" s="88"/>
      <c r="SJQ25" s="88"/>
      <c r="SJR25" s="88"/>
      <c r="SJS25" s="88"/>
      <c r="SJT25" s="88"/>
      <c r="SJU25" s="88"/>
      <c r="SJV25" s="88"/>
      <c r="SJW25" s="88"/>
      <c r="SJX25" s="88"/>
      <c r="SJY25" s="88"/>
      <c r="SJZ25" s="88"/>
      <c r="SKA25" s="88"/>
      <c r="SKB25" s="88"/>
      <c r="SKC25" s="88"/>
      <c r="SKD25" s="88"/>
      <c r="SKE25" s="88"/>
      <c r="SKF25" s="88"/>
      <c r="SKG25" s="88"/>
      <c r="SKH25" s="88"/>
      <c r="SKI25" s="88"/>
      <c r="SKJ25" s="88"/>
      <c r="SKK25" s="88"/>
      <c r="SKL25" s="88"/>
      <c r="SKM25" s="88"/>
      <c r="SKN25" s="88"/>
      <c r="SKO25" s="88"/>
      <c r="SKP25" s="88"/>
      <c r="SKQ25" s="88"/>
      <c r="SKR25" s="88"/>
      <c r="SKS25" s="88"/>
      <c r="SKT25" s="88"/>
      <c r="SKU25" s="88"/>
      <c r="SKV25" s="88"/>
      <c r="SKW25" s="88"/>
      <c r="SKX25" s="88"/>
      <c r="SKY25" s="88"/>
      <c r="SKZ25" s="88"/>
      <c r="SLA25" s="88"/>
      <c r="SLB25" s="88"/>
      <c r="SLC25" s="88"/>
      <c r="SLD25" s="88"/>
      <c r="SLE25" s="88"/>
      <c r="SLF25" s="88"/>
      <c r="SLG25" s="88"/>
      <c r="SLH25" s="88"/>
      <c r="SLI25" s="88"/>
      <c r="SLJ25" s="88"/>
      <c r="SLK25" s="88"/>
      <c r="SLL25" s="88"/>
      <c r="SLM25" s="88"/>
      <c r="SLN25" s="88"/>
      <c r="SLO25" s="88"/>
      <c r="SLP25" s="88"/>
      <c r="SLQ25" s="88"/>
      <c r="SLR25" s="88"/>
      <c r="SLS25" s="88"/>
      <c r="SLT25" s="88"/>
      <c r="SLU25" s="88"/>
      <c r="SLV25" s="88"/>
      <c r="SLW25" s="88"/>
      <c r="SLX25" s="88"/>
      <c r="SLY25" s="88"/>
      <c r="SLZ25" s="88"/>
      <c r="SMA25" s="88"/>
      <c r="SMB25" s="88"/>
      <c r="SMC25" s="88"/>
      <c r="SMD25" s="88"/>
      <c r="SME25" s="88"/>
      <c r="SMF25" s="88"/>
      <c r="SMG25" s="88"/>
      <c r="SMH25" s="88"/>
      <c r="SMI25" s="88"/>
      <c r="SMJ25" s="88"/>
      <c r="SMK25" s="88"/>
      <c r="SML25" s="88"/>
      <c r="SMM25" s="88"/>
      <c r="SMN25" s="88"/>
      <c r="SMO25" s="88"/>
      <c r="SMP25" s="88"/>
      <c r="SMQ25" s="88"/>
      <c r="SMR25" s="88"/>
      <c r="SMS25" s="88"/>
      <c r="SMT25" s="88"/>
      <c r="SMU25" s="88"/>
      <c r="SMV25" s="88"/>
      <c r="SMW25" s="88"/>
      <c r="SMX25" s="88"/>
      <c r="SMY25" s="88"/>
      <c r="SMZ25" s="88"/>
      <c r="SNA25" s="88"/>
      <c r="SNB25" s="88"/>
      <c r="SNC25" s="88"/>
      <c r="SND25" s="88"/>
      <c r="SNE25" s="88"/>
      <c r="SNF25" s="88"/>
      <c r="SNG25" s="88"/>
      <c r="SNH25" s="88"/>
      <c r="SNI25" s="88"/>
      <c r="SNJ25" s="88"/>
      <c r="SNK25" s="88"/>
      <c r="SNL25" s="88"/>
      <c r="SNM25" s="88"/>
      <c r="SNN25" s="88"/>
      <c r="SNO25" s="88"/>
      <c r="SNP25" s="88"/>
      <c r="SNQ25" s="88"/>
      <c r="SNR25" s="88"/>
      <c r="SNS25" s="88"/>
      <c r="SNT25" s="88"/>
      <c r="SNU25" s="88"/>
      <c r="SNV25" s="88"/>
      <c r="SNW25" s="88"/>
      <c r="SNX25" s="88"/>
      <c r="SNY25" s="88"/>
      <c r="SNZ25" s="88"/>
      <c r="SOA25" s="88"/>
      <c r="SOB25" s="88"/>
      <c r="SOC25" s="88"/>
      <c r="SOD25" s="88"/>
      <c r="SOE25" s="88"/>
      <c r="SOF25" s="88"/>
      <c r="SOG25" s="88"/>
      <c r="SOH25" s="88"/>
      <c r="SOI25" s="88"/>
      <c r="SOJ25" s="88"/>
      <c r="SOK25" s="88"/>
      <c r="SOL25" s="88"/>
      <c r="SOM25" s="88"/>
      <c r="SON25" s="88"/>
      <c r="SOO25" s="88"/>
      <c r="SOP25" s="88"/>
      <c r="SOQ25" s="88"/>
      <c r="SOR25" s="88"/>
      <c r="SOS25" s="88"/>
      <c r="SOT25" s="88"/>
      <c r="SOU25" s="88"/>
      <c r="SOV25" s="88"/>
      <c r="SOW25" s="88"/>
      <c r="SOX25" s="88"/>
      <c r="SOY25" s="88"/>
      <c r="SOZ25" s="88"/>
      <c r="SPA25" s="88"/>
      <c r="SPB25" s="88"/>
      <c r="SPC25" s="88"/>
      <c r="SPD25" s="88"/>
      <c r="SPE25" s="88"/>
      <c r="SPF25" s="88"/>
      <c r="SPG25" s="88"/>
      <c r="SPH25" s="88"/>
      <c r="SPI25" s="88"/>
      <c r="SPJ25" s="88"/>
      <c r="SPK25" s="88"/>
      <c r="SPL25" s="88"/>
      <c r="SPM25" s="88"/>
      <c r="SPN25" s="88"/>
      <c r="SPO25" s="88"/>
      <c r="SPP25" s="88"/>
      <c r="SPQ25" s="88"/>
      <c r="SPR25" s="88"/>
      <c r="SPS25" s="88"/>
      <c r="SPT25" s="88"/>
      <c r="SPU25" s="88"/>
      <c r="SPV25" s="88"/>
      <c r="SPW25" s="88"/>
      <c r="SPX25" s="88"/>
      <c r="SPY25" s="88"/>
      <c r="SPZ25" s="88"/>
      <c r="SQA25" s="88"/>
      <c r="SQB25" s="88"/>
      <c r="SQC25" s="88"/>
      <c r="SQD25" s="88"/>
      <c r="SQE25" s="88"/>
      <c r="SQF25" s="88"/>
      <c r="SQG25" s="88"/>
      <c r="SQH25" s="88"/>
      <c r="SQI25" s="88"/>
      <c r="SQJ25" s="88"/>
      <c r="SQK25" s="88"/>
      <c r="SQL25" s="88"/>
      <c r="SQM25" s="88"/>
      <c r="SQN25" s="88"/>
      <c r="SQO25" s="88"/>
      <c r="SQP25" s="88"/>
      <c r="SQQ25" s="88"/>
      <c r="SQR25" s="88"/>
      <c r="SQS25" s="88"/>
      <c r="SQT25" s="88"/>
      <c r="SQU25" s="88"/>
      <c r="SQV25" s="88"/>
      <c r="SQW25" s="88"/>
      <c r="SQX25" s="88"/>
      <c r="SQY25" s="88"/>
      <c r="SQZ25" s="88"/>
      <c r="SRA25" s="88"/>
      <c r="SRB25" s="88"/>
      <c r="SRC25" s="88"/>
      <c r="SRD25" s="88"/>
      <c r="SRE25" s="88"/>
      <c r="SRF25" s="88"/>
      <c r="SRG25" s="88"/>
      <c r="SRH25" s="88"/>
      <c r="SRI25" s="88"/>
      <c r="SRJ25" s="88"/>
      <c r="SRK25" s="88"/>
      <c r="SRL25" s="88"/>
      <c r="SRM25" s="88"/>
      <c r="SRN25" s="88"/>
      <c r="SRO25" s="88"/>
      <c r="SRP25" s="88"/>
      <c r="SRQ25" s="88"/>
      <c r="SRR25" s="88"/>
      <c r="SRS25" s="88"/>
      <c r="SRT25" s="88"/>
      <c r="SRU25" s="88"/>
      <c r="SRV25" s="88"/>
      <c r="SRW25" s="88"/>
      <c r="SRX25" s="88"/>
      <c r="SRY25" s="88"/>
      <c r="SRZ25" s="88"/>
      <c r="SSA25" s="88"/>
      <c r="SSB25" s="88"/>
      <c r="SSC25" s="88"/>
      <c r="SSD25" s="88"/>
      <c r="SSE25" s="88"/>
      <c r="SSF25" s="88"/>
      <c r="SSG25" s="88"/>
      <c r="SSH25" s="88"/>
      <c r="SSI25" s="88"/>
      <c r="SSJ25" s="88"/>
      <c r="SSK25" s="88"/>
      <c r="SSL25" s="88"/>
      <c r="SSM25" s="88"/>
      <c r="SSN25" s="88"/>
      <c r="SSO25" s="88"/>
      <c r="SSP25" s="88"/>
      <c r="SSQ25" s="88"/>
      <c r="SSR25" s="88"/>
      <c r="SSS25" s="88"/>
      <c r="SST25" s="88"/>
      <c r="SSU25" s="88"/>
      <c r="SSV25" s="88"/>
      <c r="SSW25" s="88"/>
      <c r="SSX25" s="88"/>
      <c r="SSY25" s="88"/>
      <c r="SSZ25" s="88"/>
      <c r="STA25" s="88"/>
      <c r="STB25" s="88"/>
      <c r="STC25" s="88"/>
      <c r="STD25" s="88"/>
      <c r="STE25" s="88"/>
      <c r="STF25" s="88"/>
      <c r="STG25" s="88"/>
      <c r="STH25" s="88"/>
      <c r="STI25" s="88"/>
      <c r="STJ25" s="88"/>
      <c r="STK25" s="88"/>
      <c r="STL25" s="88"/>
      <c r="STM25" s="88"/>
      <c r="STN25" s="88"/>
      <c r="STO25" s="88"/>
      <c r="STP25" s="88"/>
      <c r="STQ25" s="88"/>
      <c r="STR25" s="88"/>
      <c r="STS25" s="88"/>
      <c r="STT25" s="88"/>
      <c r="STU25" s="88"/>
      <c r="STV25" s="88"/>
      <c r="STW25" s="88"/>
      <c r="STX25" s="88"/>
      <c r="STY25" s="88"/>
      <c r="STZ25" s="88"/>
      <c r="SUA25" s="88"/>
      <c r="SUB25" s="88"/>
      <c r="SUC25" s="88"/>
      <c r="SUD25" s="88"/>
      <c r="SUE25" s="88"/>
      <c r="SUF25" s="88"/>
      <c r="SUG25" s="88"/>
      <c r="SUH25" s="88"/>
      <c r="SUI25" s="88"/>
      <c r="SUJ25" s="88"/>
      <c r="SUK25" s="88"/>
      <c r="SUL25" s="88"/>
      <c r="SUM25" s="88"/>
      <c r="SUN25" s="88"/>
      <c r="SUO25" s="88"/>
      <c r="SUP25" s="88"/>
      <c r="SUQ25" s="88"/>
      <c r="SUR25" s="88"/>
      <c r="SUS25" s="88"/>
      <c r="SUT25" s="88"/>
      <c r="SUU25" s="88"/>
      <c r="SUV25" s="88"/>
      <c r="SUW25" s="88"/>
      <c r="SUX25" s="88"/>
      <c r="SUY25" s="88"/>
      <c r="SUZ25" s="88"/>
      <c r="SVA25" s="88"/>
      <c r="SVB25" s="88"/>
      <c r="SVC25" s="88"/>
      <c r="SVD25" s="88"/>
      <c r="SVE25" s="88"/>
      <c r="SVF25" s="88"/>
      <c r="SVG25" s="88"/>
      <c r="SVH25" s="88"/>
      <c r="SVI25" s="88"/>
      <c r="SVJ25" s="88"/>
      <c r="SVK25" s="88"/>
      <c r="SVL25" s="88"/>
      <c r="SVM25" s="88"/>
      <c r="SVN25" s="88"/>
      <c r="SVO25" s="88"/>
      <c r="SVP25" s="88"/>
      <c r="SVQ25" s="88"/>
      <c r="SVR25" s="88"/>
      <c r="SVS25" s="88"/>
      <c r="SVT25" s="88"/>
      <c r="SVU25" s="88"/>
      <c r="SVV25" s="88"/>
      <c r="SVW25" s="88"/>
      <c r="SVX25" s="88"/>
      <c r="SVY25" s="88"/>
      <c r="SVZ25" s="88"/>
      <c r="SWA25" s="88"/>
      <c r="SWB25" s="88"/>
      <c r="SWC25" s="88"/>
      <c r="SWD25" s="88"/>
      <c r="SWE25" s="88"/>
      <c r="SWF25" s="88"/>
      <c r="SWG25" s="88"/>
      <c r="SWH25" s="88"/>
      <c r="SWI25" s="88"/>
      <c r="SWJ25" s="88"/>
      <c r="SWK25" s="88"/>
      <c r="SWL25" s="88"/>
      <c r="SWM25" s="88"/>
      <c r="SWN25" s="88"/>
      <c r="SWO25" s="88"/>
      <c r="SWP25" s="88"/>
      <c r="SWQ25" s="88"/>
      <c r="SWR25" s="88"/>
      <c r="SWS25" s="88"/>
      <c r="SWT25" s="88"/>
      <c r="SWU25" s="88"/>
      <c r="SWV25" s="88"/>
      <c r="SWW25" s="88"/>
      <c r="SWX25" s="88"/>
      <c r="SWY25" s="88"/>
      <c r="SWZ25" s="88"/>
      <c r="SXA25" s="88"/>
      <c r="SXB25" s="88"/>
      <c r="SXC25" s="88"/>
      <c r="SXD25" s="88"/>
      <c r="SXE25" s="88"/>
      <c r="SXF25" s="88"/>
      <c r="SXG25" s="88"/>
      <c r="SXH25" s="88"/>
      <c r="SXI25" s="88"/>
      <c r="SXJ25" s="88"/>
      <c r="SXK25" s="88"/>
      <c r="SXL25" s="88"/>
      <c r="SXM25" s="88"/>
      <c r="SXN25" s="88"/>
      <c r="SXO25" s="88"/>
      <c r="SXP25" s="88"/>
      <c r="SXQ25" s="88"/>
      <c r="SXR25" s="88"/>
      <c r="SXS25" s="88"/>
      <c r="SXT25" s="88"/>
      <c r="SXU25" s="88"/>
      <c r="SXV25" s="88"/>
      <c r="SXW25" s="88"/>
      <c r="SXX25" s="88"/>
      <c r="SXY25" s="88"/>
      <c r="SXZ25" s="88"/>
      <c r="SYA25" s="88"/>
      <c r="SYB25" s="88"/>
      <c r="SYC25" s="88"/>
      <c r="SYD25" s="88"/>
      <c r="SYE25" s="88"/>
      <c r="SYF25" s="88"/>
      <c r="SYG25" s="88"/>
      <c r="SYH25" s="88"/>
      <c r="SYI25" s="88"/>
      <c r="SYJ25" s="88"/>
      <c r="SYK25" s="88"/>
      <c r="SYL25" s="88"/>
      <c r="SYM25" s="88"/>
      <c r="SYN25" s="88"/>
      <c r="SYO25" s="88"/>
      <c r="SYP25" s="88"/>
      <c r="SYQ25" s="88"/>
      <c r="SYR25" s="88"/>
      <c r="SYS25" s="88"/>
      <c r="SYT25" s="88"/>
      <c r="SYU25" s="88"/>
      <c r="SYV25" s="88"/>
      <c r="SYW25" s="88"/>
      <c r="SYX25" s="88"/>
      <c r="SYY25" s="88"/>
      <c r="SYZ25" s="88"/>
      <c r="SZA25" s="88"/>
      <c r="SZB25" s="88"/>
      <c r="SZC25" s="88"/>
      <c r="SZD25" s="88"/>
      <c r="SZE25" s="88"/>
      <c r="SZF25" s="88"/>
      <c r="SZG25" s="88"/>
      <c r="SZH25" s="88"/>
      <c r="SZI25" s="88"/>
      <c r="SZJ25" s="88"/>
      <c r="SZK25" s="88"/>
      <c r="SZL25" s="88"/>
      <c r="SZM25" s="88"/>
      <c r="SZN25" s="88"/>
      <c r="SZO25" s="88"/>
      <c r="SZP25" s="88"/>
      <c r="SZQ25" s="88"/>
      <c r="SZR25" s="88"/>
      <c r="SZS25" s="88"/>
      <c r="SZT25" s="88"/>
      <c r="SZU25" s="88"/>
      <c r="SZV25" s="88"/>
      <c r="SZW25" s="88"/>
      <c r="SZX25" s="88"/>
      <c r="SZY25" s="88"/>
      <c r="SZZ25" s="88"/>
      <c r="TAA25" s="88"/>
      <c r="TAB25" s="88"/>
      <c r="TAC25" s="88"/>
      <c r="TAD25" s="88"/>
      <c r="TAE25" s="88"/>
      <c r="TAF25" s="88"/>
      <c r="TAG25" s="88"/>
      <c r="TAH25" s="88"/>
      <c r="TAI25" s="88"/>
      <c r="TAJ25" s="88"/>
      <c r="TAK25" s="88"/>
      <c r="TAL25" s="88"/>
      <c r="TAM25" s="88"/>
      <c r="TAN25" s="88"/>
      <c r="TAO25" s="88"/>
      <c r="TAP25" s="88"/>
      <c r="TAQ25" s="88"/>
      <c r="TAR25" s="88"/>
      <c r="TAS25" s="88"/>
      <c r="TAT25" s="88"/>
      <c r="TAU25" s="88"/>
      <c r="TAV25" s="88"/>
      <c r="TAW25" s="88"/>
      <c r="TAX25" s="88"/>
      <c r="TAY25" s="88"/>
      <c r="TAZ25" s="88"/>
      <c r="TBA25" s="88"/>
      <c r="TBB25" s="88"/>
      <c r="TBC25" s="88"/>
      <c r="TBD25" s="88"/>
      <c r="TBE25" s="88"/>
      <c r="TBF25" s="88"/>
      <c r="TBG25" s="88"/>
      <c r="TBH25" s="88"/>
      <c r="TBI25" s="88"/>
      <c r="TBJ25" s="88"/>
      <c r="TBK25" s="88"/>
      <c r="TBL25" s="88"/>
      <c r="TBM25" s="88"/>
      <c r="TBN25" s="88"/>
      <c r="TBO25" s="88"/>
      <c r="TBP25" s="88"/>
      <c r="TBQ25" s="88"/>
      <c r="TBR25" s="88"/>
      <c r="TBS25" s="88"/>
      <c r="TBT25" s="88"/>
      <c r="TBU25" s="88"/>
      <c r="TBV25" s="88"/>
      <c r="TBW25" s="88"/>
      <c r="TBX25" s="88"/>
      <c r="TBY25" s="88"/>
      <c r="TBZ25" s="88"/>
      <c r="TCA25" s="88"/>
      <c r="TCB25" s="88"/>
      <c r="TCC25" s="88"/>
      <c r="TCD25" s="88"/>
      <c r="TCE25" s="88"/>
      <c r="TCF25" s="88"/>
      <c r="TCG25" s="88"/>
      <c r="TCH25" s="88"/>
      <c r="TCI25" s="88"/>
      <c r="TCJ25" s="88"/>
      <c r="TCK25" s="88"/>
      <c r="TCL25" s="88"/>
      <c r="TCM25" s="88"/>
      <c r="TCN25" s="88"/>
      <c r="TCO25" s="88"/>
      <c r="TCP25" s="88"/>
      <c r="TCQ25" s="88"/>
      <c r="TCR25" s="88"/>
      <c r="TCS25" s="88"/>
      <c r="TCT25" s="88"/>
      <c r="TCU25" s="88"/>
      <c r="TCV25" s="88"/>
      <c r="TCW25" s="88"/>
      <c r="TCX25" s="88"/>
      <c r="TCY25" s="88"/>
      <c r="TCZ25" s="88"/>
      <c r="TDA25" s="88"/>
      <c r="TDB25" s="88"/>
      <c r="TDC25" s="88"/>
      <c r="TDD25" s="88"/>
      <c r="TDE25" s="88"/>
      <c r="TDF25" s="88"/>
      <c r="TDG25" s="88"/>
      <c r="TDH25" s="88"/>
      <c r="TDI25" s="88"/>
      <c r="TDJ25" s="88"/>
      <c r="TDK25" s="88"/>
      <c r="TDL25" s="88"/>
      <c r="TDM25" s="88"/>
      <c r="TDN25" s="88"/>
      <c r="TDO25" s="88"/>
      <c r="TDP25" s="88"/>
      <c r="TDQ25" s="88"/>
      <c r="TDR25" s="88"/>
      <c r="TDS25" s="88"/>
      <c r="TDT25" s="88"/>
      <c r="TDU25" s="88"/>
      <c r="TDV25" s="88"/>
      <c r="TDW25" s="88"/>
      <c r="TDX25" s="88"/>
      <c r="TDY25" s="88"/>
      <c r="TDZ25" s="88"/>
      <c r="TEA25" s="88"/>
      <c r="TEB25" s="88"/>
      <c r="TEC25" s="88"/>
      <c r="TED25" s="88"/>
      <c r="TEE25" s="88"/>
      <c r="TEF25" s="88"/>
      <c r="TEG25" s="88"/>
      <c r="TEH25" s="88"/>
      <c r="TEI25" s="88"/>
      <c r="TEJ25" s="88"/>
      <c r="TEK25" s="88"/>
      <c r="TEL25" s="88"/>
      <c r="TEM25" s="88"/>
      <c r="TEN25" s="88"/>
      <c r="TEO25" s="88"/>
      <c r="TEP25" s="88"/>
      <c r="TEQ25" s="88"/>
      <c r="TER25" s="88"/>
      <c r="TES25" s="88"/>
      <c r="TET25" s="88"/>
      <c r="TEU25" s="88"/>
      <c r="TEV25" s="88"/>
      <c r="TEW25" s="88"/>
      <c r="TEX25" s="88"/>
      <c r="TEY25" s="88"/>
      <c r="TEZ25" s="88"/>
      <c r="TFA25" s="88"/>
      <c r="TFB25" s="88"/>
      <c r="TFC25" s="88"/>
      <c r="TFD25" s="88"/>
      <c r="TFE25" s="88"/>
      <c r="TFF25" s="88"/>
      <c r="TFG25" s="88"/>
      <c r="TFH25" s="88"/>
      <c r="TFI25" s="88"/>
      <c r="TFJ25" s="88"/>
      <c r="TFK25" s="88"/>
      <c r="TFL25" s="88"/>
      <c r="TFM25" s="88"/>
      <c r="TFN25" s="88"/>
      <c r="TFO25" s="88"/>
      <c r="TFP25" s="88"/>
      <c r="TFQ25" s="88"/>
      <c r="TFR25" s="88"/>
      <c r="TFS25" s="88"/>
      <c r="TFT25" s="88"/>
      <c r="TFU25" s="88"/>
      <c r="TFV25" s="88"/>
      <c r="TFW25" s="88"/>
      <c r="TFX25" s="88"/>
      <c r="TFY25" s="88"/>
      <c r="TFZ25" s="88"/>
      <c r="TGA25" s="88"/>
      <c r="TGB25" s="88"/>
      <c r="TGC25" s="88"/>
      <c r="TGD25" s="88"/>
      <c r="TGE25" s="88"/>
      <c r="TGF25" s="88"/>
      <c r="TGG25" s="88"/>
      <c r="TGH25" s="88"/>
      <c r="TGI25" s="88"/>
      <c r="TGJ25" s="88"/>
      <c r="TGK25" s="88"/>
      <c r="TGL25" s="88"/>
      <c r="TGM25" s="88"/>
      <c r="TGN25" s="88"/>
      <c r="TGO25" s="88"/>
      <c r="TGP25" s="88"/>
      <c r="TGQ25" s="88"/>
      <c r="TGR25" s="88"/>
      <c r="TGS25" s="88"/>
      <c r="TGT25" s="88"/>
      <c r="TGU25" s="88"/>
      <c r="TGV25" s="88"/>
      <c r="TGW25" s="88"/>
      <c r="TGX25" s="88"/>
      <c r="TGY25" s="88"/>
      <c r="TGZ25" s="88"/>
      <c r="THA25" s="88"/>
      <c r="THB25" s="88"/>
      <c r="THC25" s="88"/>
      <c r="THD25" s="88"/>
      <c r="THE25" s="88"/>
      <c r="THF25" s="88"/>
      <c r="THG25" s="88"/>
      <c r="THH25" s="88"/>
      <c r="THI25" s="88"/>
      <c r="THJ25" s="88"/>
      <c r="THK25" s="88"/>
      <c r="THL25" s="88"/>
      <c r="THM25" s="88"/>
      <c r="THN25" s="88"/>
      <c r="THO25" s="88"/>
      <c r="THP25" s="88"/>
      <c r="THQ25" s="88"/>
      <c r="THR25" s="88"/>
      <c r="THS25" s="88"/>
      <c r="THT25" s="88"/>
      <c r="THU25" s="88"/>
      <c r="THV25" s="88"/>
      <c r="THW25" s="88"/>
      <c r="THX25" s="88"/>
      <c r="THY25" s="88"/>
      <c r="THZ25" s="88"/>
      <c r="TIA25" s="88"/>
      <c r="TIB25" s="88"/>
      <c r="TIC25" s="88"/>
      <c r="TID25" s="88"/>
      <c r="TIE25" s="88"/>
      <c r="TIF25" s="88"/>
      <c r="TIG25" s="88"/>
      <c r="TIH25" s="88"/>
      <c r="TII25" s="88"/>
      <c r="TIJ25" s="88"/>
      <c r="TIK25" s="88"/>
      <c r="TIL25" s="88"/>
      <c r="TIM25" s="88"/>
      <c r="TIN25" s="88"/>
      <c r="TIO25" s="88"/>
      <c r="TIP25" s="88"/>
      <c r="TIQ25" s="88"/>
      <c r="TIR25" s="88"/>
      <c r="TIS25" s="88"/>
      <c r="TIT25" s="88"/>
      <c r="TIU25" s="88"/>
      <c r="TIV25" s="88"/>
      <c r="TIW25" s="88"/>
      <c r="TIX25" s="88"/>
      <c r="TIY25" s="88"/>
      <c r="TIZ25" s="88"/>
      <c r="TJA25" s="88"/>
      <c r="TJB25" s="88"/>
      <c r="TJC25" s="88"/>
      <c r="TJD25" s="88"/>
      <c r="TJE25" s="88"/>
      <c r="TJF25" s="88"/>
      <c r="TJG25" s="88"/>
      <c r="TJH25" s="88"/>
      <c r="TJI25" s="88"/>
      <c r="TJJ25" s="88"/>
      <c r="TJK25" s="88"/>
      <c r="TJL25" s="88"/>
      <c r="TJM25" s="88"/>
      <c r="TJN25" s="88"/>
      <c r="TJO25" s="88"/>
      <c r="TJP25" s="88"/>
      <c r="TJQ25" s="88"/>
      <c r="TJR25" s="88"/>
      <c r="TJS25" s="88"/>
      <c r="TJT25" s="88"/>
      <c r="TJU25" s="88"/>
      <c r="TJV25" s="88"/>
      <c r="TJW25" s="88"/>
      <c r="TJX25" s="88"/>
      <c r="TJY25" s="88"/>
      <c r="TJZ25" s="88"/>
      <c r="TKA25" s="88"/>
      <c r="TKB25" s="88"/>
      <c r="TKC25" s="88"/>
      <c r="TKD25" s="88"/>
      <c r="TKE25" s="88"/>
      <c r="TKF25" s="88"/>
      <c r="TKG25" s="88"/>
      <c r="TKH25" s="88"/>
      <c r="TKI25" s="88"/>
      <c r="TKJ25" s="88"/>
      <c r="TKK25" s="88"/>
      <c r="TKL25" s="88"/>
      <c r="TKM25" s="88"/>
      <c r="TKN25" s="88"/>
      <c r="TKO25" s="88"/>
      <c r="TKP25" s="88"/>
      <c r="TKQ25" s="88"/>
      <c r="TKR25" s="88"/>
      <c r="TKS25" s="88"/>
      <c r="TKT25" s="88"/>
      <c r="TKU25" s="88"/>
      <c r="TKV25" s="88"/>
      <c r="TKW25" s="88"/>
      <c r="TKX25" s="88"/>
      <c r="TKY25" s="88"/>
      <c r="TKZ25" s="88"/>
      <c r="TLA25" s="88"/>
      <c r="TLB25" s="88"/>
      <c r="TLC25" s="88"/>
      <c r="TLD25" s="88"/>
      <c r="TLE25" s="88"/>
      <c r="TLF25" s="88"/>
      <c r="TLG25" s="88"/>
      <c r="TLH25" s="88"/>
      <c r="TLI25" s="88"/>
      <c r="TLJ25" s="88"/>
      <c r="TLK25" s="88"/>
      <c r="TLL25" s="88"/>
      <c r="TLM25" s="88"/>
      <c r="TLN25" s="88"/>
      <c r="TLO25" s="88"/>
      <c r="TLP25" s="88"/>
      <c r="TLQ25" s="88"/>
      <c r="TLR25" s="88"/>
      <c r="TLS25" s="88"/>
      <c r="TLT25" s="88"/>
      <c r="TLU25" s="88"/>
      <c r="TLV25" s="88"/>
      <c r="TLW25" s="88"/>
      <c r="TLX25" s="88"/>
      <c r="TLY25" s="88"/>
      <c r="TLZ25" s="88"/>
      <c r="TMA25" s="88"/>
      <c r="TMB25" s="88"/>
      <c r="TMC25" s="88"/>
      <c r="TMD25" s="88"/>
      <c r="TME25" s="88"/>
      <c r="TMF25" s="88"/>
      <c r="TMG25" s="88"/>
      <c r="TMH25" s="88"/>
      <c r="TMI25" s="88"/>
      <c r="TMJ25" s="88"/>
      <c r="TMK25" s="88"/>
      <c r="TML25" s="88"/>
      <c r="TMM25" s="88"/>
      <c r="TMN25" s="88"/>
      <c r="TMO25" s="88"/>
      <c r="TMP25" s="88"/>
      <c r="TMQ25" s="88"/>
      <c r="TMR25" s="88"/>
      <c r="TMS25" s="88"/>
      <c r="TMT25" s="88"/>
      <c r="TMU25" s="88"/>
      <c r="TMV25" s="88"/>
      <c r="TMW25" s="88"/>
      <c r="TMX25" s="88"/>
      <c r="TMY25" s="88"/>
      <c r="TMZ25" s="88"/>
      <c r="TNA25" s="88"/>
      <c r="TNB25" s="88"/>
      <c r="TNC25" s="88"/>
      <c r="TND25" s="88"/>
      <c r="TNE25" s="88"/>
      <c r="TNF25" s="88"/>
      <c r="TNG25" s="88"/>
      <c r="TNH25" s="88"/>
      <c r="TNI25" s="88"/>
      <c r="TNJ25" s="88"/>
      <c r="TNK25" s="88"/>
      <c r="TNL25" s="88"/>
      <c r="TNM25" s="88"/>
      <c r="TNN25" s="88"/>
      <c r="TNO25" s="88"/>
      <c r="TNP25" s="88"/>
      <c r="TNQ25" s="88"/>
      <c r="TNR25" s="88"/>
      <c r="TNS25" s="88"/>
      <c r="TNT25" s="88"/>
      <c r="TNU25" s="88"/>
      <c r="TNV25" s="88"/>
      <c r="TNW25" s="88"/>
      <c r="TNX25" s="88"/>
      <c r="TNY25" s="88"/>
      <c r="TNZ25" s="88"/>
      <c r="TOA25" s="88"/>
      <c r="TOB25" s="88"/>
      <c r="TOC25" s="88"/>
      <c r="TOD25" s="88"/>
      <c r="TOE25" s="88"/>
      <c r="TOF25" s="88"/>
      <c r="TOG25" s="88"/>
      <c r="TOH25" s="88"/>
      <c r="TOI25" s="88"/>
      <c r="TOJ25" s="88"/>
      <c r="TOK25" s="88"/>
      <c r="TOL25" s="88"/>
      <c r="TOM25" s="88"/>
      <c r="TON25" s="88"/>
      <c r="TOO25" s="88"/>
      <c r="TOP25" s="88"/>
      <c r="TOQ25" s="88"/>
      <c r="TOR25" s="88"/>
      <c r="TOS25" s="88"/>
      <c r="TOT25" s="88"/>
      <c r="TOU25" s="88"/>
      <c r="TOV25" s="88"/>
      <c r="TOW25" s="88"/>
      <c r="TOX25" s="88"/>
      <c r="TOY25" s="88"/>
      <c r="TOZ25" s="88"/>
      <c r="TPA25" s="88"/>
      <c r="TPB25" s="88"/>
      <c r="TPC25" s="88"/>
      <c r="TPD25" s="88"/>
      <c r="TPE25" s="88"/>
      <c r="TPF25" s="88"/>
      <c r="TPG25" s="88"/>
      <c r="TPH25" s="88"/>
      <c r="TPI25" s="88"/>
      <c r="TPJ25" s="88"/>
      <c r="TPK25" s="88"/>
      <c r="TPL25" s="88"/>
      <c r="TPM25" s="88"/>
      <c r="TPN25" s="88"/>
      <c r="TPO25" s="88"/>
      <c r="TPP25" s="88"/>
      <c r="TPQ25" s="88"/>
      <c r="TPR25" s="88"/>
      <c r="TPS25" s="88"/>
      <c r="TPT25" s="88"/>
      <c r="TPU25" s="88"/>
      <c r="TPV25" s="88"/>
      <c r="TPW25" s="88"/>
      <c r="TPX25" s="88"/>
      <c r="TPY25" s="88"/>
      <c r="TPZ25" s="88"/>
      <c r="TQA25" s="88"/>
      <c r="TQB25" s="88"/>
      <c r="TQC25" s="88"/>
      <c r="TQD25" s="88"/>
      <c r="TQE25" s="88"/>
      <c r="TQF25" s="88"/>
      <c r="TQG25" s="88"/>
      <c r="TQH25" s="88"/>
      <c r="TQI25" s="88"/>
      <c r="TQJ25" s="88"/>
      <c r="TQK25" s="88"/>
      <c r="TQL25" s="88"/>
      <c r="TQM25" s="88"/>
      <c r="TQN25" s="88"/>
      <c r="TQO25" s="88"/>
      <c r="TQP25" s="88"/>
      <c r="TQQ25" s="88"/>
      <c r="TQR25" s="88"/>
      <c r="TQS25" s="88"/>
      <c r="TQT25" s="88"/>
      <c r="TQU25" s="88"/>
      <c r="TQV25" s="88"/>
      <c r="TQW25" s="88"/>
      <c r="TQX25" s="88"/>
      <c r="TQY25" s="88"/>
      <c r="TQZ25" s="88"/>
      <c r="TRA25" s="88"/>
      <c r="TRB25" s="88"/>
      <c r="TRC25" s="88"/>
      <c r="TRD25" s="88"/>
      <c r="TRE25" s="88"/>
      <c r="TRF25" s="88"/>
      <c r="TRG25" s="88"/>
      <c r="TRH25" s="88"/>
      <c r="TRI25" s="88"/>
      <c r="TRJ25" s="88"/>
      <c r="TRK25" s="88"/>
      <c r="TRL25" s="88"/>
      <c r="TRM25" s="88"/>
      <c r="TRN25" s="88"/>
      <c r="TRO25" s="88"/>
      <c r="TRP25" s="88"/>
      <c r="TRQ25" s="88"/>
      <c r="TRR25" s="88"/>
      <c r="TRS25" s="88"/>
      <c r="TRT25" s="88"/>
      <c r="TRU25" s="88"/>
      <c r="TRV25" s="88"/>
      <c r="TRW25" s="88"/>
      <c r="TRX25" s="88"/>
      <c r="TRY25" s="88"/>
      <c r="TRZ25" s="88"/>
      <c r="TSA25" s="88"/>
      <c r="TSB25" s="88"/>
      <c r="TSC25" s="88"/>
      <c r="TSD25" s="88"/>
      <c r="TSE25" s="88"/>
      <c r="TSF25" s="88"/>
      <c r="TSG25" s="88"/>
      <c r="TSH25" s="88"/>
      <c r="TSI25" s="88"/>
      <c r="TSJ25" s="88"/>
      <c r="TSK25" s="88"/>
      <c r="TSL25" s="88"/>
      <c r="TSM25" s="88"/>
      <c r="TSN25" s="88"/>
      <c r="TSO25" s="88"/>
      <c r="TSP25" s="88"/>
      <c r="TSQ25" s="88"/>
      <c r="TSR25" s="88"/>
      <c r="TSS25" s="88"/>
      <c r="TST25" s="88"/>
      <c r="TSU25" s="88"/>
      <c r="TSV25" s="88"/>
      <c r="TSW25" s="88"/>
      <c r="TSX25" s="88"/>
      <c r="TSY25" s="88"/>
      <c r="TSZ25" s="88"/>
      <c r="TTA25" s="88"/>
      <c r="TTB25" s="88"/>
      <c r="TTC25" s="88"/>
      <c r="TTD25" s="88"/>
      <c r="TTE25" s="88"/>
      <c r="TTF25" s="88"/>
      <c r="TTG25" s="88"/>
      <c r="TTH25" s="88"/>
      <c r="TTI25" s="88"/>
      <c r="TTJ25" s="88"/>
      <c r="TTK25" s="88"/>
      <c r="TTL25" s="88"/>
      <c r="TTM25" s="88"/>
      <c r="TTN25" s="88"/>
      <c r="TTO25" s="88"/>
      <c r="TTP25" s="88"/>
      <c r="TTQ25" s="88"/>
      <c r="TTR25" s="88"/>
      <c r="TTS25" s="88"/>
      <c r="TTT25" s="88"/>
      <c r="TTU25" s="88"/>
      <c r="TTV25" s="88"/>
      <c r="TTW25" s="88"/>
      <c r="TTX25" s="88"/>
      <c r="TTY25" s="88"/>
      <c r="TTZ25" s="88"/>
      <c r="TUA25" s="88"/>
      <c r="TUB25" s="88"/>
      <c r="TUC25" s="88"/>
      <c r="TUD25" s="88"/>
      <c r="TUE25" s="88"/>
      <c r="TUF25" s="88"/>
      <c r="TUG25" s="88"/>
      <c r="TUH25" s="88"/>
      <c r="TUI25" s="88"/>
      <c r="TUJ25" s="88"/>
      <c r="TUK25" s="88"/>
      <c r="TUL25" s="88"/>
      <c r="TUM25" s="88"/>
      <c r="TUN25" s="88"/>
      <c r="TUO25" s="88"/>
      <c r="TUP25" s="88"/>
      <c r="TUQ25" s="88"/>
      <c r="TUR25" s="88"/>
      <c r="TUS25" s="88"/>
      <c r="TUT25" s="88"/>
      <c r="TUU25" s="88"/>
      <c r="TUV25" s="88"/>
      <c r="TUW25" s="88"/>
      <c r="TUX25" s="88"/>
      <c r="TUY25" s="88"/>
      <c r="TUZ25" s="88"/>
      <c r="TVA25" s="88"/>
      <c r="TVB25" s="88"/>
      <c r="TVC25" s="88"/>
      <c r="TVD25" s="88"/>
      <c r="TVE25" s="88"/>
      <c r="TVF25" s="88"/>
      <c r="TVG25" s="88"/>
      <c r="TVH25" s="88"/>
      <c r="TVI25" s="88"/>
      <c r="TVJ25" s="88"/>
      <c r="TVK25" s="88"/>
      <c r="TVL25" s="88"/>
      <c r="TVM25" s="88"/>
      <c r="TVN25" s="88"/>
      <c r="TVO25" s="88"/>
      <c r="TVP25" s="88"/>
      <c r="TVQ25" s="88"/>
      <c r="TVR25" s="88"/>
      <c r="TVS25" s="88"/>
      <c r="TVT25" s="88"/>
      <c r="TVU25" s="88"/>
      <c r="TVV25" s="88"/>
      <c r="TVW25" s="88"/>
      <c r="TVX25" s="88"/>
      <c r="TVY25" s="88"/>
      <c r="TVZ25" s="88"/>
      <c r="TWA25" s="88"/>
      <c r="TWB25" s="88"/>
      <c r="TWC25" s="88"/>
      <c r="TWD25" s="88"/>
      <c r="TWE25" s="88"/>
      <c r="TWF25" s="88"/>
      <c r="TWG25" s="88"/>
      <c r="TWH25" s="88"/>
      <c r="TWI25" s="88"/>
      <c r="TWJ25" s="88"/>
      <c r="TWK25" s="88"/>
      <c r="TWL25" s="88"/>
      <c r="TWM25" s="88"/>
      <c r="TWN25" s="88"/>
      <c r="TWO25" s="88"/>
      <c r="TWP25" s="88"/>
      <c r="TWQ25" s="88"/>
      <c r="TWR25" s="88"/>
      <c r="TWS25" s="88"/>
      <c r="TWT25" s="88"/>
      <c r="TWU25" s="88"/>
      <c r="TWV25" s="88"/>
      <c r="TWW25" s="88"/>
      <c r="TWX25" s="88"/>
      <c r="TWY25" s="88"/>
      <c r="TWZ25" s="88"/>
      <c r="TXA25" s="88"/>
      <c r="TXB25" s="88"/>
      <c r="TXC25" s="88"/>
      <c r="TXD25" s="88"/>
      <c r="TXE25" s="88"/>
      <c r="TXF25" s="88"/>
      <c r="TXG25" s="88"/>
      <c r="TXH25" s="88"/>
      <c r="TXI25" s="88"/>
      <c r="TXJ25" s="88"/>
      <c r="TXK25" s="88"/>
      <c r="TXL25" s="88"/>
      <c r="TXM25" s="88"/>
      <c r="TXN25" s="88"/>
      <c r="TXO25" s="88"/>
      <c r="TXP25" s="88"/>
      <c r="TXQ25" s="88"/>
      <c r="TXR25" s="88"/>
      <c r="TXS25" s="88"/>
      <c r="TXT25" s="88"/>
      <c r="TXU25" s="88"/>
      <c r="TXV25" s="88"/>
      <c r="TXW25" s="88"/>
      <c r="TXX25" s="88"/>
      <c r="TXY25" s="88"/>
      <c r="TXZ25" s="88"/>
      <c r="TYA25" s="88"/>
      <c r="TYB25" s="88"/>
      <c r="TYC25" s="88"/>
      <c r="TYD25" s="88"/>
      <c r="TYE25" s="88"/>
      <c r="TYF25" s="88"/>
      <c r="TYG25" s="88"/>
      <c r="TYH25" s="88"/>
      <c r="TYI25" s="88"/>
      <c r="TYJ25" s="88"/>
      <c r="TYK25" s="88"/>
      <c r="TYL25" s="88"/>
      <c r="TYM25" s="88"/>
      <c r="TYN25" s="88"/>
      <c r="TYO25" s="88"/>
      <c r="TYP25" s="88"/>
      <c r="TYQ25" s="88"/>
      <c r="TYR25" s="88"/>
      <c r="TYS25" s="88"/>
      <c r="TYT25" s="88"/>
      <c r="TYU25" s="88"/>
      <c r="TYV25" s="88"/>
      <c r="TYW25" s="88"/>
      <c r="TYX25" s="88"/>
      <c r="TYY25" s="88"/>
      <c r="TYZ25" s="88"/>
      <c r="TZA25" s="88"/>
      <c r="TZB25" s="88"/>
      <c r="TZC25" s="88"/>
      <c r="TZD25" s="88"/>
      <c r="TZE25" s="88"/>
      <c r="TZF25" s="88"/>
      <c r="TZG25" s="88"/>
      <c r="TZH25" s="88"/>
      <c r="TZI25" s="88"/>
      <c r="TZJ25" s="88"/>
      <c r="TZK25" s="88"/>
      <c r="TZL25" s="88"/>
      <c r="TZM25" s="88"/>
      <c r="TZN25" s="88"/>
      <c r="TZO25" s="88"/>
      <c r="TZP25" s="88"/>
      <c r="TZQ25" s="88"/>
      <c r="TZR25" s="88"/>
      <c r="TZS25" s="88"/>
      <c r="TZT25" s="88"/>
      <c r="TZU25" s="88"/>
      <c r="TZV25" s="88"/>
      <c r="TZW25" s="88"/>
      <c r="TZX25" s="88"/>
      <c r="TZY25" s="88"/>
      <c r="TZZ25" s="88"/>
      <c r="UAA25" s="88"/>
      <c r="UAB25" s="88"/>
      <c r="UAC25" s="88"/>
      <c r="UAD25" s="88"/>
      <c r="UAE25" s="88"/>
      <c r="UAF25" s="88"/>
      <c r="UAG25" s="88"/>
      <c r="UAH25" s="88"/>
      <c r="UAI25" s="88"/>
      <c r="UAJ25" s="88"/>
      <c r="UAK25" s="88"/>
      <c r="UAL25" s="88"/>
      <c r="UAM25" s="88"/>
      <c r="UAN25" s="88"/>
      <c r="UAO25" s="88"/>
      <c r="UAP25" s="88"/>
      <c r="UAQ25" s="88"/>
      <c r="UAR25" s="88"/>
      <c r="UAS25" s="88"/>
      <c r="UAT25" s="88"/>
      <c r="UAU25" s="88"/>
      <c r="UAV25" s="88"/>
      <c r="UAW25" s="88"/>
      <c r="UAX25" s="88"/>
      <c r="UAY25" s="88"/>
      <c r="UAZ25" s="88"/>
      <c r="UBA25" s="88"/>
      <c r="UBB25" s="88"/>
      <c r="UBC25" s="88"/>
      <c r="UBD25" s="88"/>
      <c r="UBE25" s="88"/>
      <c r="UBF25" s="88"/>
      <c r="UBG25" s="88"/>
      <c r="UBH25" s="88"/>
      <c r="UBI25" s="88"/>
      <c r="UBJ25" s="88"/>
      <c r="UBK25" s="88"/>
      <c r="UBL25" s="88"/>
      <c r="UBM25" s="88"/>
      <c r="UBN25" s="88"/>
      <c r="UBO25" s="88"/>
      <c r="UBP25" s="88"/>
      <c r="UBQ25" s="88"/>
      <c r="UBR25" s="88"/>
      <c r="UBS25" s="88"/>
      <c r="UBT25" s="88"/>
      <c r="UBU25" s="88"/>
      <c r="UBV25" s="88"/>
      <c r="UBW25" s="88"/>
      <c r="UBX25" s="88"/>
      <c r="UBY25" s="88"/>
      <c r="UBZ25" s="88"/>
      <c r="UCA25" s="88"/>
      <c r="UCB25" s="88"/>
      <c r="UCC25" s="88"/>
      <c r="UCD25" s="88"/>
      <c r="UCE25" s="88"/>
      <c r="UCF25" s="88"/>
      <c r="UCG25" s="88"/>
      <c r="UCH25" s="88"/>
      <c r="UCI25" s="88"/>
      <c r="UCJ25" s="88"/>
      <c r="UCK25" s="88"/>
      <c r="UCL25" s="88"/>
      <c r="UCM25" s="88"/>
      <c r="UCN25" s="88"/>
      <c r="UCO25" s="88"/>
      <c r="UCP25" s="88"/>
      <c r="UCQ25" s="88"/>
      <c r="UCR25" s="88"/>
      <c r="UCS25" s="88"/>
      <c r="UCT25" s="88"/>
      <c r="UCU25" s="88"/>
      <c r="UCV25" s="88"/>
      <c r="UCW25" s="88"/>
      <c r="UCX25" s="88"/>
      <c r="UCY25" s="88"/>
      <c r="UCZ25" s="88"/>
      <c r="UDA25" s="88"/>
      <c r="UDB25" s="88"/>
      <c r="UDC25" s="88"/>
      <c r="UDD25" s="88"/>
      <c r="UDE25" s="88"/>
      <c r="UDF25" s="88"/>
      <c r="UDG25" s="88"/>
      <c r="UDH25" s="88"/>
      <c r="UDI25" s="88"/>
      <c r="UDJ25" s="88"/>
      <c r="UDK25" s="88"/>
      <c r="UDL25" s="88"/>
      <c r="UDM25" s="88"/>
      <c r="UDN25" s="88"/>
      <c r="UDO25" s="88"/>
      <c r="UDP25" s="88"/>
      <c r="UDQ25" s="88"/>
      <c r="UDR25" s="88"/>
      <c r="UDS25" s="88"/>
      <c r="UDT25" s="88"/>
      <c r="UDU25" s="88"/>
      <c r="UDV25" s="88"/>
      <c r="UDW25" s="88"/>
      <c r="UDX25" s="88"/>
      <c r="UDY25" s="88"/>
      <c r="UDZ25" s="88"/>
      <c r="UEA25" s="88"/>
      <c r="UEB25" s="88"/>
      <c r="UEC25" s="88"/>
      <c r="UED25" s="88"/>
      <c r="UEE25" s="88"/>
      <c r="UEF25" s="88"/>
      <c r="UEG25" s="88"/>
      <c r="UEH25" s="88"/>
      <c r="UEI25" s="88"/>
      <c r="UEJ25" s="88"/>
      <c r="UEK25" s="88"/>
      <c r="UEL25" s="88"/>
      <c r="UEM25" s="88"/>
      <c r="UEN25" s="88"/>
      <c r="UEO25" s="88"/>
      <c r="UEP25" s="88"/>
      <c r="UEQ25" s="88"/>
      <c r="UER25" s="88"/>
      <c r="UES25" s="88"/>
      <c r="UET25" s="88"/>
      <c r="UEU25" s="88"/>
      <c r="UEV25" s="88"/>
      <c r="UEW25" s="88"/>
      <c r="UEX25" s="88"/>
      <c r="UEY25" s="88"/>
      <c r="UEZ25" s="88"/>
      <c r="UFA25" s="88"/>
      <c r="UFB25" s="88"/>
      <c r="UFC25" s="88"/>
      <c r="UFD25" s="88"/>
      <c r="UFE25" s="88"/>
      <c r="UFF25" s="88"/>
      <c r="UFG25" s="88"/>
      <c r="UFH25" s="88"/>
      <c r="UFI25" s="88"/>
      <c r="UFJ25" s="88"/>
      <c r="UFK25" s="88"/>
      <c r="UFL25" s="88"/>
      <c r="UFM25" s="88"/>
      <c r="UFN25" s="88"/>
      <c r="UFO25" s="88"/>
      <c r="UFP25" s="88"/>
      <c r="UFQ25" s="88"/>
      <c r="UFR25" s="88"/>
      <c r="UFS25" s="88"/>
      <c r="UFT25" s="88"/>
      <c r="UFU25" s="88"/>
      <c r="UFV25" s="88"/>
      <c r="UFW25" s="88"/>
      <c r="UFX25" s="88"/>
      <c r="UFY25" s="88"/>
      <c r="UFZ25" s="88"/>
      <c r="UGA25" s="88"/>
      <c r="UGB25" s="88"/>
      <c r="UGC25" s="88"/>
      <c r="UGD25" s="88"/>
      <c r="UGE25" s="88"/>
      <c r="UGF25" s="88"/>
      <c r="UGG25" s="88"/>
      <c r="UGH25" s="88"/>
      <c r="UGI25" s="88"/>
      <c r="UGJ25" s="88"/>
      <c r="UGK25" s="88"/>
      <c r="UGL25" s="88"/>
      <c r="UGM25" s="88"/>
      <c r="UGN25" s="88"/>
      <c r="UGO25" s="88"/>
      <c r="UGP25" s="88"/>
      <c r="UGQ25" s="88"/>
      <c r="UGR25" s="88"/>
      <c r="UGS25" s="88"/>
      <c r="UGT25" s="88"/>
      <c r="UGU25" s="88"/>
      <c r="UGV25" s="88"/>
      <c r="UGW25" s="88"/>
      <c r="UGX25" s="88"/>
      <c r="UGY25" s="88"/>
      <c r="UGZ25" s="88"/>
      <c r="UHA25" s="88"/>
      <c r="UHB25" s="88"/>
      <c r="UHC25" s="88"/>
      <c r="UHD25" s="88"/>
      <c r="UHE25" s="88"/>
      <c r="UHF25" s="88"/>
      <c r="UHG25" s="88"/>
      <c r="UHH25" s="88"/>
      <c r="UHI25" s="88"/>
      <c r="UHJ25" s="88"/>
      <c r="UHK25" s="88"/>
      <c r="UHL25" s="88"/>
      <c r="UHM25" s="88"/>
      <c r="UHN25" s="88"/>
      <c r="UHO25" s="88"/>
      <c r="UHP25" s="88"/>
      <c r="UHQ25" s="88"/>
      <c r="UHR25" s="88"/>
      <c r="UHS25" s="88"/>
      <c r="UHT25" s="88"/>
      <c r="UHU25" s="88"/>
      <c r="UHV25" s="88"/>
      <c r="UHW25" s="88"/>
      <c r="UHX25" s="88"/>
      <c r="UHY25" s="88"/>
      <c r="UHZ25" s="88"/>
      <c r="UIA25" s="88"/>
      <c r="UIB25" s="88"/>
      <c r="UIC25" s="88"/>
      <c r="UID25" s="88"/>
      <c r="UIE25" s="88"/>
      <c r="UIF25" s="88"/>
      <c r="UIG25" s="88"/>
      <c r="UIH25" s="88"/>
      <c r="UII25" s="88"/>
      <c r="UIJ25" s="88"/>
      <c r="UIK25" s="88"/>
      <c r="UIL25" s="88"/>
      <c r="UIM25" s="88"/>
      <c r="UIN25" s="88"/>
      <c r="UIO25" s="88"/>
      <c r="UIP25" s="88"/>
      <c r="UIQ25" s="88"/>
      <c r="UIR25" s="88"/>
      <c r="UIS25" s="88"/>
      <c r="UIT25" s="88"/>
      <c r="UIU25" s="88"/>
      <c r="UIV25" s="88"/>
      <c r="UIW25" s="88"/>
      <c r="UIX25" s="88"/>
      <c r="UIY25" s="88"/>
      <c r="UIZ25" s="88"/>
      <c r="UJA25" s="88"/>
      <c r="UJB25" s="88"/>
      <c r="UJC25" s="88"/>
      <c r="UJD25" s="88"/>
      <c r="UJE25" s="88"/>
      <c r="UJF25" s="88"/>
      <c r="UJG25" s="88"/>
      <c r="UJH25" s="88"/>
      <c r="UJI25" s="88"/>
      <c r="UJJ25" s="88"/>
      <c r="UJK25" s="88"/>
      <c r="UJL25" s="88"/>
      <c r="UJM25" s="88"/>
      <c r="UJN25" s="88"/>
      <c r="UJO25" s="88"/>
      <c r="UJP25" s="88"/>
      <c r="UJQ25" s="88"/>
      <c r="UJR25" s="88"/>
      <c r="UJS25" s="88"/>
      <c r="UJT25" s="88"/>
      <c r="UJU25" s="88"/>
      <c r="UJV25" s="88"/>
      <c r="UJW25" s="88"/>
      <c r="UJX25" s="88"/>
      <c r="UJY25" s="88"/>
      <c r="UJZ25" s="88"/>
      <c r="UKA25" s="88"/>
      <c r="UKB25" s="88"/>
      <c r="UKC25" s="88"/>
      <c r="UKD25" s="88"/>
      <c r="UKE25" s="88"/>
      <c r="UKF25" s="88"/>
      <c r="UKG25" s="88"/>
      <c r="UKH25" s="88"/>
      <c r="UKI25" s="88"/>
      <c r="UKJ25" s="88"/>
      <c r="UKK25" s="88"/>
      <c r="UKL25" s="88"/>
      <c r="UKM25" s="88"/>
      <c r="UKN25" s="88"/>
      <c r="UKO25" s="88"/>
      <c r="UKP25" s="88"/>
      <c r="UKQ25" s="88"/>
      <c r="UKR25" s="88"/>
      <c r="UKS25" s="88"/>
      <c r="UKT25" s="88"/>
      <c r="UKU25" s="88"/>
      <c r="UKV25" s="88"/>
      <c r="UKW25" s="88"/>
      <c r="UKX25" s="88"/>
      <c r="UKY25" s="88"/>
      <c r="UKZ25" s="88"/>
      <c r="ULA25" s="88"/>
      <c r="ULB25" s="88"/>
      <c r="ULC25" s="88"/>
      <c r="ULD25" s="88"/>
      <c r="ULE25" s="88"/>
      <c r="ULF25" s="88"/>
      <c r="ULG25" s="88"/>
      <c r="ULH25" s="88"/>
      <c r="ULI25" s="88"/>
      <c r="ULJ25" s="88"/>
      <c r="ULK25" s="88"/>
      <c r="ULL25" s="88"/>
      <c r="ULM25" s="88"/>
      <c r="ULN25" s="88"/>
      <c r="ULO25" s="88"/>
      <c r="ULP25" s="88"/>
      <c r="ULQ25" s="88"/>
      <c r="ULR25" s="88"/>
      <c r="ULS25" s="88"/>
      <c r="ULT25" s="88"/>
      <c r="ULU25" s="88"/>
      <c r="ULV25" s="88"/>
      <c r="ULW25" s="88"/>
      <c r="ULX25" s="88"/>
      <c r="ULY25" s="88"/>
      <c r="ULZ25" s="88"/>
      <c r="UMA25" s="88"/>
      <c r="UMB25" s="88"/>
      <c r="UMC25" s="88"/>
      <c r="UMD25" s="88"/>
      <c r="UME25" s="88"/>
      <c r="UMF25" s="88"/>
      <c r="UMG25" s="88"/>
      <c r="UMH25" s="88"/>
      <c r="UMI25" s="88"/>
      <c r="UMJ25" s="88"/>
      <c r="UMK25" s="88"/>
      <c r="UML25" s="88"/>
      <c r="UMM25" s="88"/>
      <c r="UMN25" s="88"/>
      <c r="UMO25" s="88"/>
      <c r="UMP25" s="88"/>
      <c r="UMQ25" s="88"/>
      <c r="UMR25" s="88"/>
      <c r="UMS25" s="88"/>
      <c r="UMT25" s="88"/>
      <c r="UMU25" s="88"/>
      <c r="UMV25" s="88"/>
      <c r="UMW25" s="88"/>
      <c r="UMX25" s="88"/>
      <c r="UMY25" s="88"/>
      <c r="UMZ25" s="88"/>
      <c r="UNA25" s="88"/>
      <c r="UNB25" s="88"/>
      <c r="UNC25" s="88"/>
      <c r="UND25" s="88"/>
      <c r="UNE25" s="88"/>
      <c r="UNF25" s="88"/>
      <c r="UNG25" s="88"/>
      <c r="UNH25" s="88"/>
      <c r="UNI25" s="88"/>
      <c r="UNJ25" s="88"/>
      <c r="UNK25" s="88"/>
      <c r="UNL25" s="88"/>
      <c r="UNM25" s="88"/>
      <c r="UNN25" s="88"/>
      <c r="UNO25" s="88"/>
      <c r="UNP25" s="88"/>
      <c r="UNQ25" s="88"/>
      <c r="UNR25" s="88"/>
      <c r="UNS25" s="88"/>
      <c r="UNT25" s="88"/>
      <c r="UNU25" s="88"/>
      <c r="UNV25" s="88"/>
      <c r="UNW25" s="88"/>
      <c r="UNX25" s="88"/>
      <c r="UNY25" s="88"/>
      <c r="UNZ25" s="88"/>
      <c r="UOA25" s="88"/>
      <c r="UOB25" s="88"/>
      <c r="UOC25" s="88"/>
      <c r="UOD25" s="88"/>
      <c r="UOE25" s="88"/>
      <c r="UOF25" s="88"/>
      <c r="UOG25" s="88"/>
      <c r="UOH25" s="88"/>
      <c r="UOI25" s="88"/>
      <c r="UOJ25" s="88"/>
      <c r="UOK25" s="88"/>
      <c r="UOL25" s="88"/>
      <c r="UOM25" s="88"/>
      <c r="UON25" s="88"/>
      <c r="UOO25" s="88"/>
      <c r="UOP25" s="88"/>
      <c r="UOQ25" s="88"/>
      <c r="UOR25" s="88"/>
      <c r="UOS25" s="88"/>
      <c r="UOT25" s="88"/>
      <c r="UOU25" s="88"/>
      <c r="UOV25" s="88"/>
      <c r="UOW25" s="88"/>
      <c r="UOX25" s="88"/>
      <c r="UOY25" s="88"/>
      <c r="UOZ25" s="88"/>
      <c r="UPA25" s="88"/>
      <c r="UPB25" s="88"/>
      <c r="UPC25" s="88"/>
      <c r="UPD25" s="88"/>
      <c r="UPE25" s="88"/>
      <c r="UPF25" s="88"/>
      <c r="UPG25" s="88"/>
      <c r="UPH25" s="88"/>
      <c r="UPI25" s="88"/>
      <c r="UPJ25" s="88"/>
      <c r="UPK25" s="88"/>
      <c r="UPL25" s="88"/>
      <c r="UPM25" s="88"/>
      <c r="UPN25" s="88"/>
      <c r="UPO25" s="88"/>
      <c r="UPP25" s="88"/>
      <c r="UPQ25" s="88"/>
      <c r="UPR25" s="88"/>
      <c r="UPS25" s="88"/>
      <c r="UPT25" s="88"/>
      <c r="UPU25" s="88"/>
      <c r="UPV25" s="88"/>
      <c r="UPW25" s="88"/>
      <c r="UPX25" s="88"/>
      <c r="UPY25" s="88"/>
      <c r="UPZ25" s="88"/>
      <c r="UQA25" s="88"/>
      <c r="UQB25" s="88"/>
      <c r="UQC25" s="88"/>
      <c r="UQD25" s="88"/>
      <c r="UQE25" s="88"/>
      <c r="UQF25" s="88"/>
      <c r="UQG25" s="88"/>
      <c r="UQH25" s="88"/>
      <c r="UQI25" s="88"/>
      <c r="UQJ25" s="88"/>
      <c r="UQK25" s="88"/>
      <c r="UQL25" s="88"/>
      <c r="UQM25" s="88"/>
      <c r="UQN25" s="88"/>
      <c r="UQO25" s="88"/>
      <c r="UQP25" s="88"/>
      <c r="UQQ25" s="88"/>
      <c r="UQR25" s="88"/>
      <c r="UQS25" s="88"/>
      <c r="UQT25" s="88"/>
      <c r="UQU25" s="88"/>
      <c r="UQV25" s="88"/>
      <c r="UQW25" s="88"/>
      <c r="UQX25" s="88"/>
      <c r="UQY25" s="88"/>
      <c r="UQZ25" s="88"/>
      <c r="URA25" s="88"/>
      <c r="URB25" s="88"/>
      <c r="URC25" s="88"/>
      <c r="URD25" s="88"/>
      <c r="URE25" s="88"/>
      <c r="URF25" s="88"/>
      <c r="URG25" s="88"/>
      <c r="URH25" s="88"/>
      <c r="URI25" s="88"/>
      <c r="URJ25" s="88"/>
      <c r="URK25" s="88"/>
      <c r="URL25" s="88"/>
      <c r="URM25" s="88"/>
      <c r="URN25" s="88"/>
      <c r="URO25" s="88"/>
      <c r="URP25" s="88"/>
      <c r="URQ25" s="88"/>
      <c r="URR25" s="88"/>
      <c r="URS25" s="88"/>
      <c r="URT25" s="88"/>
      <c r="URU25" s="88"/>
      <c r="URV25" s="88"/>
      <c r="URW25" s="88"/>
      <c r="URX25" s="88"/>
      <c r="URY25" s="88"/>
      <c r="URZ25" s="88"/>
      <c r="USA25" s="88"/>
      <c r="USB25" s="88"/>
      <c r="USC25" s="88"/>
      <c r="USD25" s="88"/>
      <c r="USE25" s="88"/>
      <c r="USF25" s="88"/>
      <c r="USG25" s="88"/>
      <c r="USH25" s="88"/>
      <c r="USI25" s="88"/>
      <c r="USJ25" s="88"/>
      <c r="USK25" s="88"/>
      <c r="USL25" s="88"/>
      <c r="USM25" s="88"/>
      <c r="USN25" s="88"/>
      <c r="USO25" s="88"/>
      <c r="USP25" s="88"/>
      <c r="USQ25" s="88"/>
      <c r="USR25" s="88"/>
      <c r="USS25" s="88"/>
      <c r="UST25" s="88"/>
      <c r="USU25" s="88"/>
      <c r="USV25" s="88"/>
      <c r="USW25" s="88"/>
      <c r="USX25" s="88"/>
      <c r="USY25" s="88"/>
      <c r="USZ25" s="88"/>
      <c r="UTA25" s="88"/>
      <c r="UTB25" s="88"/>
      <c r="UTC25" s="88"/>
      <c r="UTD25" s="88"/>
      <c r="UTE25" s="88"/>
      <c r="UTF25" s="88"/>
      <c r="UTG25" s="88"/>
      <c r="UTH25" s="88"/>
      <c r="UTI25" s="88"/>
      <c r="UTJ25" s="88"/>
      <c r="UTK25" s="88"/>
      <c r="UTL25" s="88"/>
      <c r="UTM25" s="88"/>
      <c r="UTN25" s="88"/>
      <c r="UTO25" s="88"/>
      <c r="UTP25" s="88"/>
      <c r="UTQ25" s="88"/>
      <c r="UTR25" s="88"/>
      <c r="UTS25" s="88"/>
      <c r="UTT25" s="88"/>
      <c r="UTU25" s="88"/>
      <c r="UTV25" s="88"/>
      <c r="UTW25" s="88"/>
      <c r="UTX25" s="88"/>
      <c r="UTY25" s="88"/>
      <c r="UTZ25" s="88"/>
      <c r="UUA25" s="88"/>
      <c r="UUB25" s="88"/>
      <c r="UUC25" s="88"/>
      <c r="UUD25" s="88"/>
      <c r="UUE25" s="88"/>
      <c r="UUF25" s="88"/>
      <c r="UUG25" s="88"/>
      <c r="UUH25" s="88"/>
      <c r="UUI25" s="88"/>
      <c r="UUJ25" s="88"/>
      <c r="UUK25" s="88"/>
      <c r="UUL25" s="88"/>
      <c r="UUM25" s="88"/>
      <c r="UUN25" s="88"/>
      <c r="UUO25" s="88"/>
      <c r="UUP25" s="88"/>
      <c r="UUQ25" s="88"/>
      <c r="UUR25" s="88"/>
      <c r="UUS25" s="88"/>
      <c r="UUT25" s="88"/>
      <c r="UUU25" s="88"/>
      <c r="UUV25" s="88"/>
      <c r="UUW25" s="88"/>
      <c r="UUX25" s="88"/>
      <c r="UUY25" s="88"/>
      <c r="UUZ25" s="88"/>
      <c r="UVA25" s="88"/>
      <c r="UVB25" s="88"/>
      <c r="UVC25" s="88"/>
      <c r="UVD25" s="88"/>
      <c r="UVE25" s="88"/>
      <c r="UVF25" s="88"/>
      <c r="UVG25" s="88"/>
      <c r="UVH25" s="88"/>
      <c r="UVI25" s="88"/>
      <c r="UVJ25" s="88"/>
      <c r="UVK25" s="88"/>
      <c r="UVL25" s="88"/>
      <c r="UVM25" s="88"/>
      <c r="UVN25" s="88"/>
      <c r="UVO25" s="88"/>
      <c r="UVP25" s="88"/>
      <c r="UVQ25" s="88"/>
      <c r="UVR25" s="88"/>
      <c r="UVS25" s="88"/>
      <c r="UVT25" s="88"/>
      <c r="UVU25" s="88"/>
      <c r="UVV25" s="88"/>
      <c r="UVW25" s="88"/>
      <c r="UVX25" s="88"/>
      <c r="UVY25" s="88"/>
      <c r="UVZ25" s="88"/>
      <c r="UWA25" s="88"/>
      <c r="UWB25" s="88"/>
      <c r="UWC25" s="88"/>
      <c r="UWD25" s="88"/>
      <c r="UWE25" s="88"/>
      <c r="UWF25" s="88"/>
      <c r="UWG25" s="88"/>
      <c r="UWH25" s="88"/>
      <c r="UWI25" s="88"/>
      <c r="UWJ25" s="88"/>
      <c r="UWK25" s="88"/>
      <c r="UWL25" s="88"/>
      <c r="UWM25" s="88"/>
      <c r="UWN25" s="88"/>
      <c r="UWO25" s="88"/>
      <c r="UWP25" s="88"/>
      <c r="UWQ25" s="88"/>
      <c r="UWR25" s="88"/>
      <c r="UWS25" s="88"/>
      <c r="UWT25" s="88"/>
      <c r="UWU25" s="88"/>
      <c r="UWV25" s="88"/>
      <c r="UWW25" s="88"/>
      <c r="UWX25" s="88"/>
      <c r="UWY25" s="88"/>
      <c r="UWZ25" s="88"/>
      <c r="UXA25" s="88"/>
      <c r="UXB25" s="88"/>
      <c r="UXC25" s="88"/>
      <c r="UXD25" s="88"/>
      <c r="UXE25" s="88"/>
      <c r="UXF25" s="88"/>
      <c r="UXG25" s="88"/>
      <c r="UXH25" s="88"/>
      <c r="UXI25" s="88"/>
      <c r="UXJ25" s="88"/>
      <c r="UXK25" s="88"/>
      <c r="UXL25" s="88"/>
      <c r="UXM25" s="88"/>
      <c r="UXN25" s="88"/>
      <c r="UXO25" s="88"/>
      <c r="UXP25" s="88"/>
      <c r="UXQ25" s="88"/>
      <c r="UXR25" s="88"/>
      <c r="UXS25" s="88"/>
      <c r="UXT25" s="88"/>
      <c r="UXU25" s="88"/>
      <c r="UXV25" s="88"/>
      <c r="UXW25" s="88"/>
      <c r="UXX25" s="88"/>
      <c r="UXY25" s="88"/>
      <c r="UXZ25" s="88"/>
      <c r="UYA25" s="88"/>
      <c r="UYB25" s="88"/>
      <c r="UYC25" s="88"/>
      <c r="UYD25" s="88"/>
      <c r="UYE25" s="88"/>
      <c r="UYF25" s="88"/>
      <c r="UYG25" s="88"/>
      <c r="UYH25" s="88"/>
      <c r="UYI25" s="88"/>
      <c r="UYJ25" s="88"/>
      <c r="UYK25" s="88"/>
      <c r="UYL25" s="88"/>
      <c r="UYM25" s="88"/>
      <c r="UYN25" s="88"/>
      <c r="UYO25" s="88"/>
      <c r="UYP25" s="88"/>
      <c r="UYQ25" s="88"/>
      <c r="UYR25" s="88"/>
      <c r="UYS25" s="88"/>
      <c r="UYT25" s="88"/>
      <c r="UYU25" s="88"/>
      <c r="UYV25" s="88"/>
      <c r="UYW25" s="88"/>
      <c r="UYX25" s="88"/>
      <c r="UYY25" s="88"/>
      <c r="UYZ25" s="88"/>
      <c r="UZA25" s="88"/>
      <c r="UZB25" s="88"/>
      <c r="UZC25" s="88"/>
      <c r="UZD25" s="88"/>
      <c r="UZE25" s="88"/>
      <c r="UZF25" s="88"/>
      <c r="UZG25" s="88"/>
      <c r="UZH25" s="88"/>
      <c r="UZI25" s="88"/>
      <c r="UZJ25" s="88"/>
      <c r="UZK25" s="88"/>
      <c r="UZL25" s="88"/>
      <c r="UZM25" s="88"/>
      <c r="UZN25" s="88"/>
      <c r="UZO25" s="88"/>
      <c r="UZP25" s="88"/>
      <c r="UZQ25" s="88"/>
      <c r="UZR25" s="88"/>
      <c r="UZS25" s="88"/>
      <c r="UZT25" s="88"/>
      <c r="UZU25" s="88"/>
      <c r="UZV25" s="88"/>
      <c r="UZW25" s="88"/>
      <c r="UZX25" s="88"/>
      <c r="UZY25" s="88"/>
      <c r="UZZ25" s="88"/>
      <c r="VAA25" s="88"/>
      <c r="VAB25" s="88"/>
      <c r="VAC25" s="88"/>
      <c r="VAD25" s="88"/>
      <c r="VAE25" s="88"/>
      <c r="VAF25" s="88"/>
      <c r="VAG25" s="88"/>
      <c r="VAH25" s="88"/>
      <c r="VAI25" s="88"/>
      <c r="VAJ25" s="88"/>
      <c r="VAK25" s="88"/>
      <c r="VAL25" s="88"/>
      <c r="VAM25" s="88"/>
      <c r="VAN25" s="88"/>
      <c r="VAO25" s="88"/>
      <c r="VAP25" s="88"/>
      <c r="VAQ25" s="88"/>
      <c r="VAR25" s="88"/>
      <c r="VAS25" s="88"/>
      <c r="VAT25" s="88"/>
      <c r="VAU25" s="88"/>
      <c r="VAV25" s="88"/>
      <c r="VAW25" s="88"/>
      <c r="VAX25" s="88"/>
      <c r="VAY25" s="88"/>
      <c r="VAZ25" s="88"/>
      <c r="VBA25" s="88"/>
      <c r="VBB25" s="88"/>
      <c r="VBC25" s="88"/>
      <c r="VBD25" s="88"/>
      <c r="VBE25" s="88"/>
      <c r="VBF25" s="88"/>
      <c r="VBG25" s="88"/>
      <c r="VBH25" s="88"/>
      <c r="VBI25" s="88"/>
      <c r="VBJ25" s="88"/>
      <c r="VBK25" s="88"/>
      <c r="VBL25" s="88"/>
      <c r="VBM25" s="88"/>
      <c r="VBN25" s="88"/>
      <c r="VBO25" s="88"/>
      <c r="VBP25" s="88"/>
      <c r="VBQ25" s="88"/>
      <c r="VBR25" s="88"/>
      <c r="VBS25" s="88"/>
      <c r="VBT25" s="88"/>
      <c r="VBU25" s="88"/>
      <c r="VBV25" s="88"/>
      <c r="VBW25" s="88"/>
      <c r="VBX25" s="88"/>
      <c r="VBY25" s="88"/>
      <c r="VBZ25" s="88"/>
      <c r="VCA25" s="88"/>
      <c r="VCB25" s="88"/>
      <c r="VCC25" s="88"/>
      <c r="VCD25" s="88"/>
      <c r="VCE25" s="88"/>
      <c r="VCF25" s="88"/>
      <c r="VCG25" s="88"/>
      <c r="VCH25" s="88"/>
      <c r="VCI25" s="88"/>
      <c r="VCJ25" s="88"/>
      <c r="VCK25" s="88"/>
      <c r="VCL25" s="88"/>
      <c r="VCM25" s="88"/>
      <c r="VCN25" s="88"/>
      <c r="VCO25" s="88"/>
      <c r="VCP25" s="88"/>
      <c r="VCQ25" s="88"/>
      <c r="VCR25" s="88"/>
      <c r="VCS25" s="88"/>
      <c r="VCT25" s="88"/>
      <c r="VCU25" s="88"/>
      <c r="VCV25" s="88"/>
      <c r="VCW25" s="88"/>
      <c r="VCX25" s="88"/>
      <c r="VCY25" s="88"/>
      <c r="VCZ25" s="88"/>
      <c r="VDA25" s="88"/>
      <c r="VDB25" s="88"/>
      <c r="VDC25" s="88"/>
      <c r="VDD25" s="88"/>
      <c r="VDE25" s="88"/>
      <c r="VDF25" s="88"/>
      <c r="VDG25" s="88"/>
      <c r="VDH25" s="88"/>
      <c r="VDI25" s="88"/>
      <c r="VDJ25" s="88"/>
      <c r="VDK25" s="88"/>
      <c r="VDL25" s="88"/>
      <c r="VDM25" s="88"/>
      <c r="VDN25" s="88"/>
      <c r="VDO25" s="88"/>
      <c r="VDP25" s="88"/>
      <c r="VDQ25" s="88"/>
      <c r="VDR25" s="88"/>
      <c r="VDS25" s="88"/>
      <c r="VDT25" s="88"/>
      <c r="VDU25" s="88"/>
      <c r="VDV25" s="88"/>
      <c r="VDW25" s="88"/>
      <c r="VDX25" s="88"/>
      <c r="VDY25" s="88"/>
      <c r="VDZ25" s="88"/>
      <c r="VEA25" s="88"/>
      <c r="VEB25" s="88"/>
      <c r="VEC25" s="88"/>
      <c r="VED25" s="88"/>
      <c r="VEE25" s="88"/>
      <c r="VEF25" s="88"/>
      <c r="VEG25" s="88"/>
      <c r="VEH25" s="88"/>
      <c r="VEI25" s="88"/>
      <c r="VEJ25" s="88"/>
      <c r="VEK25" s="88"/>
      <c r="VEL25" s="88"/>
      <c r="VEM25" s="88"/>
      <c r="VEN25" s="88"/>
      <c r="VEO25" s="88"/>
      <c r="VEP25" s="88"/>
      <c r="VEQ25" s="88"/>
      <c r="VER25" s="88"/>
      <c r="VES25" s="88"/>
      <c r="VET25" s="88"/>
      <c r="VEU25" s="88"/>
      <c r="VEV25" s="88"/>
      <c r="VEW25" s="88"/>
      <c r="VEX25" s="88"/>
      <c r="VEY25" s="88"/>
      <c r="VEZ25" s="88"/>
      <c r="VFA25" s="88"/>
      <c r="VFB25" s="88"/>
      <c r="VFC25" s="88"/>
      <c r="VFD25" s="88"/>
      <c r="VFE25" s="88"/>
      <c r="VFF25" s="88"/>
      <c r="VFG25" s="88"/>
      <c r="VFH25" s="88"/>
      <c r="VFI25" s="88"/>
      <c r="VFJ25" s="88"/>
      <c r="VFK25" s="88"/>
      <c r="VFL25" s="88"/>
      <c r="VFM25" s="88"/>
      <c r="VFN25" s="88"/>
      <c r="VFO25" s="88"/>
      <c r="VFP25" s="88"/>
      <c r="VFQ25" s="88"/>
      <c r="VFR25" s="88"/>
      <c r="VFS25" s="88"/>
      <c r="VFT25" s="88"/>
      <c r="VFU25" s="88"/>
      <c r="VFV25" s="88"/>
      <c r="VFW25" s="88"/>
      <c r="VFX25" s="88"/>
      <c r="VFY25" s="88"/>
      <c r="VFZ25" s="88"/>
      <c r="VGA25" s="88"/>
      <c r="VGB25" s="88"/>
      <c r="VGC25" s="88"/>
      <c r="VGD25" s="88"/>
      <c r="VGE25" s="88"/>
      <c r="VGF25" s="88"/>
      <c r="VGG25" s="88"/>
      <c r="VGH25" s="88"/>
      <c r="VGI25" s="88"/>
      <c r="VGJ25" s="88"/>
      <c r="VGK25" s="88"/>
      <c r="VGL25" s="88"/>
      <c r="VGM25" s="88"/>
      <c r="VGN25" s="88"/>
      <c r="VGO25" s="88"/>
      <c r="VGP25" s="88"/>
      <c r="VGQ25" s="88"/>
      <c r="VGR25" s="88"/>
      <c r="VGS25" s="88"/>
      <c r="VGT25" s="88"/>
      <c r="VGU25" s="88"/>
      <c r="VGV25" s="88"/>
      <c r="VGW25" s="88"/>
      <c r="VGX25" s="88"/>
      <c r="VGY25" s="88"/>
      <c r="VGZ25" s="88"/>
      <c r="VHA25" s="88"/>
      <c r="VHB25" s="88"/>
      <c r="VHC25" s="88"/>
      <c r="VHD25" s="88"/>
      <c r="VHE25" s="88"/>
      <c r="VHF25" s="88"/>
      <c r="VHG25" s="88"/>
      <c r="VHH25" s="88"/>
      <c r="VHI25" s="88"/>
      <c r="VHJ25" s="88"/>
      <c r="VHK25" s="88"/>
      <c r="VHL25" s="88"/>
      <c r="VHM25" s="88"/>
      <c r="VHN25" s="88"/>
      <c r="VHO25" s="88"/>
      <c r="VHP25" s="88"/>
      <c r="VHQ25" s="88"/>
      <c r="VHR25" s="88"/>
      <c r="VHS25" s="88"/>
      <c r="VHT25" s="88"/>
      <c r="VHU25" s="88"/>
      <c r="VHV25" s="88"/>
      <c r="VHW25" s="88"/>
      <c r="VHX25" s="88"/>
      <c r="VHY25" s="88"/>
      <c r="VHZ25" s="88"/>
      <c r="VIA25" s="88"/>
      <c r="VIB25" s="88"/>
      <c r="VIC25" s="88"/>
      <c r="VID25" s="88"/>
      <c r="VIE25" s="88"/>
      <c r="VIF25" s="88"/>
      <c r="VIG25" s="88"/>
      <c r="VIH25" s="88"/>
      <c r="VII25" s="88"/>
      <c r="VIJ25" s="88"/>
      <c r="VIK25" s="88"/>
      <c r="VIL25" s="88"/>
      <c r="VIM25" s="88"/>
      <c r="VIN25" s="88"/>
      <c r="VIO25" s="88"/>
      <c r="VIP25" s="88"/>
      <c r="VIQ25" s="88"/>
      <c r="VIR25" s="88"/>
      <c r="VIS25" s="88"/>
      <c r="VIT25" s="88"/>
      <c r="VIU25" s="88"/>
      <c r="VIV25" s="88"/>
      <c r="VIW25" s="88"/>
      <c r="VIX25" s="88"/>
      <c r="VIY25" s="88"/>
      <c r="VIZ25" s="88"/>
      <c r="VJA25" s="88"/>
      <c r="VJB25" s="88"/>
      <c r="VJC25" s="88"/>
      <c r="VJD25" s="88"/>
      <c r="VJE25" s="88"/>
      <c r="VJF25" s="88"/>
      <c r="VJG25" s="88"/>
      <c r="VJH25" s="88"/>
      <c r="VJI25" s="88"/>
      <c r="VJJ25" s="88"/>
      <c r="VJK25" s="88"/>
      <c r="VJL25" s="88"/>
      <c r="VJM25" s="88"/>
      <c r="VJN25" s="88"/>
      <c r="VJO25" s="88"/>
      <c r="VJP25" s="88"/>
      <c r="VJQ25" s="88"/>
      <c r="VJR25" s="88"/>
      <c r="VJS25" s="88"/>
      <c r="VJT25" s="88"/>
      <c r="VJU25" s="88"/>
      <c r="VJV25" s="88"/>
      <c r="VJW25" s="88"/>
      <c r="VJX25" s="88"/>
      <c r="VJY25" s="88"/>
      <c r="VJZ25" s="88"/>
      <c r="VKA25" s="88"/>
      <c r="VKB25" s="88"/>
      <c r="VKC25" s="88"/>
      <c r="VKD25" s="88"/>
      <c r="VKE25" s="88"/>
      <c r="VKF25" s="88"/>
      <c r="VKG25" s="88"/>
      <c r="VKH25" s="88"/>
      <c r="VKI25" s="88"/>
      <c r="VKJ25" s="88"/>
      <c r="VKK25" s="88"/>
      <c r="VKL25" s="88"/>
      <c r="VKM25" s="88"/>
      <c r="VKN25" s="88"/>
      <c r="VKO25" s="88"/>
      <c r="VKP25" s="88"/>
      <c r="VKQ25" s="88"/>
      <c r="VKR25" s="88"/>
      <c r="VKS25" s="88"/>
      <c r="VKT25" s="88"/>
      <c r="VKU25" s="88"/>
      <c r="VKV25" s="88"/>
      <c r="VKW25" s="88"/>
      <c r="VKX25" s="88"/>
      <c r="VKY25" s="88"/>
      <c r="VKZ25" s="88"/>
      <c r="VLA25" s="88"/>
      <c r="VLB25" s="88"/>
      <c r="VLC25" s="88"/>
      <c r="VLD25" s="88"/>
      <c r="VLE25" s="88"/>
      <c r="VLF25" s="88"/>
      <c r="VLG25" s="88"/>
      <c r="VLH25" s="88"/>
      <c r="VLI25" s="88"/>
      <c r="VLJ25" s="88"/>
      <c r="VLK25" s="88"/>
      <c r="VLL25" s="88"/>
      <c r="VLM25" s="88"/>
      <c r="VLN25" s="88"/>
      <c r="VLO25" s="88"/>
      <c r="VLP25" s="88"/>
      <c r="VLQ25" s="88"/>
      <c r="VLR25" s="88"/>
      <c r="VLS25" s="88"/>
      <c r="VLT25" s="88"/>
      <c r="VLU25" s="88"/>
      <c r="VLV25" s="88"/>
      <c r="VLW25" s="88"/>
      <c r="VLX25" s="88"/>
      <c r="VLY25" s="88"/>
      <c r="VLZ25" s="88"/>
      <c r="VMA25" s="88"/>
      <c r="VMB25" s="88"/>
      <c r="VMC25" s="88"/>
      <c r="VMD25" s="88"/>
      <c r="VME25" s="88"/>
      <c r="VMF25" s="88"/>
      <c r="VMG25" s="88"/>
      <c r="VMH25" s="88"/>
      <c r="VMI25" s="88"/>
      <c r="VMJ25" s="88"/>
      <c r="VMK25" s="88"/>
      <c r="VML25" s="88"/>
      <c r="VMM25" s="88"/>
      <c r="VMN25" s="88"/>
      <c r="VMO25" s="88"/>
      <c r="VMP25" s="88"/>
      <c r="VMQ25" s="88"/>
      <c r="VMR25" s="88"/>
      <c r="VMS25" s="88"/>
      <c r="VMT25" s="88"/>
      <c r="VMU25" s="88"/>
      <c r="VMV25" s="88"/>
      <c r="VMW25" s="88"/>
      <c r="VMX25" s="88"/>
      <c r="VMY25" s="88"/>
      <c r="VMZ25" s="88"/>
      <c r="VNA25" s="88"/>
      <c r="VNB25" s="88"/>
      <c r="VNC25" s="88"/>
      <c r="VND25" s="88"/>
      <c r="VNE25" s="88"/>
      <c r="VNF25" s="88"/>
      <c r="VNG25" s="88"/>
      <c r="VNH25" s="88"/>
      <c r="VNI25" s="88"/>
      <c r="VNJ25" s="88"/>
      <c r="VNK25" s="88"/>
      <c r="VNL25" s="88"/>
      <c r="VNM25" s="88"/>
      <c r="VNN25" s="88"/>
      <c r="VNO25" s="88"/>
      <c r="VNP25" s="88"/>
      <c r="VNQ25" s="88"/>
      <c r="VNR25" s="88"/>
      <c r="VNS25" s="88"/>
      <c r="VNT25" s="88"/>
      <c r="VNU25" s="88"/>
      <c r="VNV25" s="88"/>
      <c r="VNW25" s="88"/>
      <c r="VNX25" s="88"/>
      <c r="VNY25" s="88"/>
      <c r="VNZ25" s="88"/>
      <c r="VOA25" s="88"/>
      <c r="VOB25" s="88"/>
      <c r="VOC25" s="88"/>
      <c r="VOD25" s="88"/>
      <c r="VOE25" s="88"/>
      <c r="VOF25" s="88"/>
      <c r="VOG25" s="88"/>
      <c r="VOH25" s="88"/>
      <c r="VOI25" s="88"/>
      <c r="VOJ25" s="88"/>
      <c r="VOK25" s="88"/>
      <c r="VOL25" s="88"/>
      <c r="VOM25" s="88"/>
      <c r="VON25" s="88"/>
      <c r="VOO25" s="88"/>
      <c r="VOP25" s="88"/>
      <c r="VOQ25" s="88"/>
      <c r="VOR25" s="88"/>
      <c r="VOS25" s="88"/>
      <c r="VOT25" s="88"/>
      <c r="VOU25" s="88"/>
      <c r="VOV25" s="88"/>
      <c r="VOW25" s="88"/>
      <c r="VOX25" s="88"/>
      <c r="VOY25" s="88"/>
      <c r="VOZ25" s="88"/>
      <c r="VPA25" s="88"/>
      <c r="VPB25" s="88"/>
      <c r="VPC25" s="88"/>
      <c r="VPD25" s="88"/>
      <c r="VPE25" s="88"/>
      <c r="VPF25" s="88"/>
      <c r="VPG25" s="88"/>
      <c r="VPH25" s="88"/>
      <c r="VPI25" s="88"/>
      <c r="VPJ25" s="88"/>
      <c r="VPK25" s="88"/>
      <c r="VPL25" s="88"/>
      <c r="VPM25" s="88"/>
      <c r="VPN25" s="88"/>
      <c r="VPO25" s="88"/>
      <c r="VPP25" s="88"/>
      <c r="VPQ25" s="88"/>
      <c r="VPR25" s="88"/>
      <c r="VPS25" s="88"/>
      <c r="VPT25" s="88"/>
      <c r="VPU25" s="88"/>
      <c r="VPV25" s="88"/>
      <c r="VPW25" s="88"/>
      <c r="VPX25" s="88"/>
      <c r="VPY25" s="88"/>
      <c r="VPZ25" s="88"/>
      <c r="VQA25" s="88"/>
      <c r="VQB25" s="88"/>
      <c r="VQC25" s="88"/>
      <c r="VQD25" s="88"/>
      <c r="VQE25" s="88"/>
      <c r="VQF25" s="88"/>
      <c r="VQG25" s="88"/>
      <c r="VQH25" s="88"/>
      <c r="VQI25" s="88"/>
      <c r="VQJ25" s="88"/>
      <c r="VQK25" s="88"/>
      <c r="VQL25" s="88"/>
      <c r="VQM25" s="88"/>
      <c r="VQN25" s="88"/>
      <c r="VQO25" s="88"/>
      <c r="VQP25" s="88"/>
      <c r="VQQ25" s="88"/>
      <c r="VQR25" s="88"/>
      <c r="VQS25" s="88"/>
      <c r="VQT25" s="88"/>
      <c r="VQU25" s="88"/>
      <c r="VQV25" s="88"/>
      <c r="VQW25" s="88"/>
      <c r="VQX25" s="88"/>
      <c r="VQY25" s="88"/>
      <c r="VQZ25" s="88"/>
      <c r="VRA25" s="88"/>
      <c r="VRB25" s="88"/>
      <c r="VRC25" s="88"/>
      <c r="VRD25" s="88"/>
      <c r="VRE25" s="88"/>
      <c r="VRF25" s="88"/>
      <c r="VRG25" s="88"/>
      <c r="VRH25" s="88"/>
      <c r="VRI25" s="88"/>
      <c r="VRJ25" s="88"/>
      <c r="VRK25" s="88"/>
      <c r="VRL25" s="88"/>
      <c r="VRM25" s="88"/>
      <c r="VRN25" s="88"/>
      <c r="VRO25" s="88"/>
      <c r="VRP25" s="88"/>
      <c r="VRQ25" s="88"/>
      <c r="VRR25" s="88"/>
      <c r="VRS25" s="88"/>
      <c r="VRT25" s="88"/>
      <c r="VRU25" s="88"/>
      <c r="VRV25" s="88"/>
      <c r="VRW25" s="88"/>
      <c r="VRX25" s="88"/>
      <c r="VRY25" s="88"/>
      <c r="VRZ25" s="88"/>
      <c r="VSA25" s="88"/>
      <c r="VSB25" s="88"/>
      <c r="VSC25" s="88"/>
      <c r="VSD25" s="88"/>
      <c r="VSE25" s="88"/>
      <c r="VSF25" s="88"/>
      <c r="VSG25" s="88"/>
      <c r="VSH25" s="88"/>
      <c r="VSI25" s="88"/>
      <c r="VSJ25" s="88"/>
      <c r="VSK25" s="88"/>
      <c r="VSL25" s="88"/>
      <c r="VSM25" s="88"/>
      <c r="VSN25" s="88"/>
      <c r="VSO25" s="88"/>
      <c r="VSP25" s="88"/>
      <c r="VSQ25" s="88"/>
      <c r="VSR25" s="88"/>
      <c r="VSS25" s="88"/>
      <c r="VST25" s="88"/>
      <c r="VSU25" s="88"/>
      <c r="VSV25" s="88"/>
      <c r="VSW25" s="88"/>
      <c r="VSX25" s="88"/>
      <c r="VSY25" s="88"/>
      <c r="VSZ25" s="88"/>
      <c r="VTA25" s="88"/>
      <c r="VTB25" s="88"/>
      <c r="VTC25" s="88"/>
      <c r="VTD25" s="88"/>
      <c r="VTE25" s="88"/>
      <c r="VTF25" s="88"/>
      <c r="VTG25" s="88"/>
      <c r="VTH25" s="88"/>
      <c r="VTI25" s="88"/>
      <c r="VTJ25" s="88"/>
      <c r="VTK25" s="88"/>
      <c r="VTL25" s="88"/>
      <c r="VTM25" s="88"/>
      <c r="VTN25" s="88"/>
      <c r="VTO25" s="88"/>
      <c r="VTP25" s="88"/>
      <c r="VTQ25" s="88"/>
      <c r="VTR25" s="88"/>
      <c r="VTS25" s="88"/>
      <c r="VTT25" s="88"/>
      <c r="VTU25" s="88"/>
      <c r="VTV25" s="88"/>
      <c r="VTW25" s="88"/>
      <c r="VTX25" s="88"/>
      <c r="VTY25" s="88"/>
      <c r="VTZ25" s="88"/>
      <c r="VUA25" s="88"/>
      <c r="VUB25" s="88"/>
      <c r="VUC25" s="88"/>
      <c r="VUD25" s="88"/>
      <c r="VUE25" s="88"/>
      <c r="VUF25" s="88"/>
      <c r="VUG25" s="88"/>
      <c r="VUH25" s="88"/>
      <c r="VUI25" s="88"/>
      <c r="VUJ25" s="88"/>
      <c r="VUK25" s="88"/>
      <c r="VUL25" s="88"/>
      <c r="VUM25" s="88"/>
      <c r="VUN25" s="88"/>
      <c r="VUO25" s="88"/>
      <c r="VUP25" s="88"/>
      <c r="VUQ25" s="88"/>
      <c r="VUR25" s="88"/>
      <c r="VUS25" s="88"/>
      <c r="VUT25" s="88"/>
      <c r="VUU25" s="88"/>
      <c r="VUV25" s="88"/>
      <c r="VUW25" s="88"/>
      <c r="VUX25" s="88"/>
      <c r="VUY25" s="88"/>
      <c r="VUZ25" s="88"/>
      <c r="VVA25" s="88"/>
      <c r="VVB25" s="88"/>
      <c r="VVC25" s="88"/>
      <c r="VVD25" s="88"/>
      <c r="VVE25" s="88"/>
      <c r="VVF25" s="88"/>
      <c r="VVG25" s="88"/>
      <c r="VVH25" s="88"/>
      <c r="VVI25" s="88"/>
      <c r="VVJ25" s="88"/>
      <c r="VVK25" s="88"/>
      <c r="VVL25" s="88"/>
      <c r="VVM25" s="88"/>
      <c r="VVN25" s="88"/>
      <c r="VVO25" s="88"/>
      <c r="VVP25" s="88"/>
      <c r="VVQ25" s="88"/>
      <c r="VVR25" s="88"/>
      <c r="VVS25" s="88"/>
      <c r="VVT25" s="88"/>
      <c r="VVU25" s="88"/>
      <c r="VVV25" s="88"/>
      <c r="VVW25" s="88"/>
      <c r="VVX25" s="88"/>
      <c r="VVY25" s="88"/>
      <c r="VVZ25" s="88"/>
      <c r="VWA25" s="88"/>
      <c r="VWB25" s="88"/>
      <c r="VWC25" s="88"/>
      <c r="VWD25" s="88"/>
      <c r="VWE25" s="88"/>
      <c r="VWF25" s="88"/>
      <c r="VWG25" s="88"/>
      <c r="VWH25" s="88"/>
      <c r="VWI25" s="88"/>
      <c r="VWJ25" s="88"/>
      <c r="VWK25" s="88"/>
      <c r="VWL25" s="88"/>
      <c r="VWM25" s="88"/>
      <c r="VWN25" s="88"/>
      <c r="VWO25" s="88"/>
      <c r="VWP25" s="88"/>
      <c r="VWQ25" s="88"/>
      <c r="VWR25" s="88"/>
      <c r="VWS25" s="88"/>
      <c r="VWT25" s="88"/>
      <c r="VWU25" s="88"/>
      <c r="VWV25" s="88"/>
      <c r="VWW25" s="88"/>
      <c r="VWX25" s="88"/>
      <c r="VWY25" s="88"/>
      <c r="VWZ25" s="88"/>
      <c r="VXA25" s="88"/>
      <c r="VXB25" s="88"/>
      <c r="VXC25" s="88"/>
      <c r="VXD25" s="88"/>
      <c r="VXE25" s="88"/>
      <c r="VXF25" s="88"/>
      <c r="VXG25" s="88"/>
      <c r="VXH25" s="88"/>
      <c r="VXI25" s="88"/>
      <c r="VXJ25" s="88"/>
      <c r="VXK25" s="88"/>
      <c r="VXL25" s="88"/>
      <c r="VXM25" s="88"/>
      <c r="VXN25" s="88"/>
      <c r="VXO25" s="88"/>
      <c r="VXP25" s="88"/>
      <c r="VXQ25" s="88"/>
      <c r="VXR25" s="88"/>
      <c r="VXS25" s="88"/>
      <c r="VXT25" s="88"/>
      <c r="VXU25" s="88"/>
      <c r="VXV25" s="88"/>
      <c r="VXW25" s="88"/>
      <c r="VXX25" s="88"/>
      <c r="VXY25" s="88"/>
      <c r="VXZ25" s="88"/>
      <c r="VYA25" s="88"/>
      <c r="VYB25" s="88"/>
      <c r="VYC25" s="88"/>
      <c r="VYD25" s="88"/>
      <c r="VYE25" s="88"/>
      <c r="VYF25" s="88"/>
      <c r="VYG25" s="88"/>
      <c r="VYH25" s="88"/>
      <c r="VYI25" s="88"/>
      <c r="VYJ25" s="88"/>
      <c r="VYK25" s="88"/>
      <c r="VYL25" s="88"/>
      <c r="VYM25" s="88"/>
      <c r="VYN25" s="88"/>
      <c r="VYO25" s="88"/>
      <c r="VYP25" s="88"/>
      <c r="VYQ25" s="88"/>
      <c r="VYR25" s="88"/>
      <c r="VYS25" s="88"/>
      <c r="VYT25" s="88"/>
      <c r="VYU25" s="88"/>
      <c r="VYV25" s="88"/>
      <c r="VYW25" s="88"/>
      <c r="VYX25" s="88"/>
      <c r="VYY25" s="88"/>
      <c r="VYZ25" s="88"/>
      <c r="VZA25" s="88"/>
      <c r="VZB25" s="88"/>
      <c r="VZC25" s="88"/>
      <c r="VZD25" s="88"/>
      <c r="VZE25" s="88"/>
      <c r="VZF25" s="88"/>
      <c r="VZG25" s="88"/>
      <c r="VZH25" s="88"/>
      <c r="VZI25" s="88"/>
      <c r="VZJ25" s="88"/>
      <c r="VZK25" s="88"/>
      <c r="VZL25" s="88"/>
      <c r="VZM25" s="88"/>
      <c r="VZN25" s="88"/>
      <c r="VZO25" s="88"/>
      <c r="VZP25" s="88"/>
      <c r="VZQ25" s="88"/>
      <c r="VZR25" s="88"/>
      <c r="VZS25" s="88"/>
      <c r="VZT25" s="88"/>
      <c r="VZU25" s="88"/>
      <c r="VZV25" s="88"/>
      <c r="VZW25" s="88"/>
      <c r="VZX25" s="88"/>
      <c r="VZY25" s="88"/>
      <c r="VZZ25" s="88"/>
      <c r="WAA25" s="88"/>
      <c r="WAB25" s="88"/>
      <c r="WAC25" s="88"/>
      <c r="WAD25" s="88"/>
      <c r="WAE25" s="88"/>
      <c r="WAF25" s="88"/>
      <c r="WAG25" s="88"/>
      <c r="WAH25" s="88"/>
      <c r="WAI25" s="88"/>
      <c r="WAJ25" s="88"/>
      <c r="WAK25" s="88"/>
      <c r="WAL25" s="88"/>
      <c r="WAM25" s="88"/>
      <c r="WAN25" s="88"/>
      <c r="WAO25" s="88"/>
      <c r="WAP25" s="88"/>
      <c r="WAQ25" s="88"/>
      <c r="WAR25" s="88"/>
      <c r="WAS25" s="88"/>
      <c r="WAT25" s="88"/>
      <c r="WAU25" s="88"/>
      <c r="WAV25" s="88"/>
      <c r="WAW25" s="88"/>
      <c r="WAX25" s="88"/>
      <c r="WAY25" s="88"/>
      <c r="WAZ25" s="88"/>
      <c r="WBA25" s="88"/>
      <c r="WBB25" s="88"/>
      <c r="WBC25" s="88"/>
      <c r="WBD25" s="88"/>
      <c r="WBE25" s="88"/>
      <c r="WBF25" s="88"/>
      <c r="WBG25" s="88"/>
      <c r="WBH25" s="88"/>
      <c r="WBI25" s="88"/>
      <c r="WBJ25" s="88"/>
      <c r="WBK25" s="88"/>
      <c r="WBL25" s="88"/>
      <c r="WBM25" s="88"/>
      <c r="WBN25" s="88"/>
      <c r="WBO25" s="88"/>
      <c r="WBP25" s="88"/>
      <c r="WBQ25" s="88"/>
      <c r="WBR25" s="88"/>
      <c r="WBS25" s="88"/>
      <c r="WBT25" s="88"/>
      <c r="WBU25" s="88"/>
      <c r="WBV25" s="88"/>
      <c r="WBW25" s="88"/>
      <c r="WBX25" s="88"/>
      <c r="WBY25" s="88"/>
      <c r="WBZ25" s="88"/>
      <c r="WCA25" s="88"/>
      <c r="WCB25" s="88"/>
      <c r="WCC25" s="88"/>
      <c r="WCD25" s="88"/>
      <c r="WCE25" s="88"/>
      <c r="WCF25" s="88"/>
      <c r="WCG25" s="88"/>
      <c r="WCH25" s="88"/>
      <c r="WCI25" s="88"/>
      <c r="WCJ25" s="88"/>
      <c r="WCK25" s="88"/>
      <c r="WCL25" s="88"/>
      <c r="WCM25" s="88"/>
      <c r="WCN25" s="88"/>
      <c r="WCO25" s="88"/>
      <c r="WCP25" s="88"/>
      <c r="WCQ25" s="88"/>
      <c r="WCR25" s="88"/>
      <c r="WCS25" s="88"/>
      <c r="WCT25" s="88"/>
      <c r="WCU25" s="88"/>
      <c r="WCV25" s="88"/>
      <c r="WCW25" s="88"/>
      <c r="WCX25" s="88"/>
      <c r="WCY25" s="88"/>
      <c r="WCZ25" s="88"/>
      <c r="WDA25" s="88"/>
      <c r="WDB25" s="88"/>
      <c r="WDC25" s="88"/>
      <c r="WDD25" s="88"/>
      <c r="WDE25" s="88"/>
      <c r="WDF25" s="88"/>
      <c r="WDG25" s="88"/>
      <c r="WDH25" s="88"/>
      <c r="WDI25" s="88"/>
      <c r="WDJ25" s="88"/>
      <c r="WDK25" s="88"/>
      <c r="WDL25" s="88"/>
      <c r="WDM25" s="88"/>
      <c r="WDN25" s="88"/>
      <c r="WDO25" s="88"/>
      <c r="WDP25" s="88"/>
      <c r="WDQ25" s="88"/>
      <c r="WDR25" s="88"/>
      <c r="WDS25" s="88"/>
      <c r="WDT25" s="88"/>
      <c r="WDU25" s="88"/>
      <c r="WDV25" s="88"/>
      <c r="WDW25" s="88"/>
      <c r="WDX25" s="88"/>
      <c r="WDY25" s="88"/>
      <c r="WDZ25" s="88"/>
      <c r="WEA25" s="88"/>
      <c r="WEB25" s="88"/>
      <c r="WEC25" s="88"/>
      <c r="WED25" s="88"/>
      <c r="WEE25" s="88"/>
      <c r="WEF25" s="88"/>
      <c r="WEG25" s="88"/>
      <c r="WEH25" s="88"/>
      <c r="WEI25" s="88"/>
      <c r="WEJ25" s="88"/>
      <c r="WEK25" s="88"/>
      <c r="WEL25" s="88"/>
      <c r="WEM25" s="88"/>
      <c r="WEN25" s="88"/>
      <c r="WEO25" s="88"/>
      <c r="WEP25" s="88"/>
      <c r="WEQ25" s="88"/>
      <c r="WER25" s="88"/>
      <c r="WES25" s="88"/>
      <c r="WET25" s="88"/>
      <c r="WEU25" s="88"/>
      <c r="WEV25" s="88"/>
      <c r="WEW25" s="88"/>
      <c r="WEX25" s="88"/>
      <c r="WEY25" s="88"/>
      <c r="WEZ25" s="88"/>
      <c r="WFA25" s="88"/>
      <c r="WFB25" s="88"/>
      <c r="WFC25" s="88"/>
      <c r="WFD25" s="88"/>
      <c r="WFE25" s="88"/>
      <c r="WFF25" s="88"/>
      <c r="WFG25" s="88"/>
      <c r="WFH25" s="88"/>
      <c r="WFI25" s="88"/>
      <c r="WFJ25" s="88"/>
      <c r="WFK25" s="88"/>
      <c r="WFL25" s="88"/>
      <c r="WFM25" s="88"/>
      <c r="WFN25" s="88"/>
      <c r="WFO25" s="88"/>
      <c r="WFP25" s="88"/>
      <c r="WFQ25" s="88"/>
      <c r="WFR25" s="88"/>
      <c r="WFS25" s="88"/>
      <c r="WFT25" s="88"/>
      <c r="WFU25" s="88"/>
      <c r="WFV25" s="88"/>
      <c r="WFW25" s="88"/>
      <c r="WFX25" s="88"/>
      <c r="WFY25" s="88"/>
      <c r="WFZ25" s="88"/>
      <c r="WGA25" s="88"/>
      <c r="WGB25" s="88"/>
      <c r="WGC25" s="88"/>
      <c r="WGD25" s="88"/>
      <c r="WGE25" s="88"/>
      <c r="WGF25" s="88"/>
      <c r="WGG25" s="88"/>
      <c r="WGH25" s="88"/>
      <c r="WGI25" s="88"/>
      <c r="WGJ25" s="88"/>
      <c r="WGK25" s="88"/>
      <c r="WGL25" s="88"/>
      <c r="WGM25" s="88"/>
      <c r="WGN25" s="88"/>
      <c r="WGO25" s="88"/>
      <c r="WGP25" s="88"/>
      <c r="WGQ25" s="88"/>
      <c r="WGR25" s="88"/>
      <c r="WGS25" s="88"/>
      <c r="WGT25" s="88"/>
      <c r="WGU25" s="88"/>
      <c r="WGV25" s="88"/>
      <c r="WGW25" s="88"/>
      <c r="WGX25" s="88"/>
      <c r="WGY25" s="88"/>
      <c r="WGZ25" s="88"/>
      <c r="WHA25" s="88"/>
      <c r="WHB25" s="88"/>
      <c r="WHC25" s="88"/>
      <c r="WHD25" s="88"/>
      <c r="WHE25" s="88"/>
      <c r="WHF25" s="88"/>
      <c r="WHG25" s="88"/>
      <c r="WHH25" s="88"/>
      <c r="WHI25" s="88"/>
      <c r="WHJ25" s="88"/>
      <c r="WHK25" s="88"/>
      <c r="WHL25" s="88"/>
      <c r="WHM25" s="88"/>
      <c r="WHN25" s="88"/>
      <c r="WHO25" s="88"/>
      <c r="WHP25" s="88"/>
      <c r="WHQ25" s="88"/>
      <c r="WHR25" s="88"/>
      <c r="WHS25" s="88"/>
      <c r="WHT25" s="88"/>
      <c r="WHU25" s="88"/>
      <c r="WHV25" s="88"/>
      <c r="WHW25" s="88"/>
      <c r="WHX25" s="88"/>
      <c r="WHY25" s="88"/>
      <c r="WHZ25" s="88"/>
      <c r="WIA25" s="88"/>
      <c r="WIB25" s="88"/>
      <c r="WIC25" s="88"/>
      <c r="WID25" s="88"/>
      <c r="WIE25" s="88"/>
      <c r="WIF25" s="88"/>
      <c r="WIG25" s="88"/>
      <c r="WIH25" s="88"/>
      <c r="WII25" s="88"/>
      <c r="WIJ25" s="88"/>
      <c r="WIK25" s="88"/>
      <c r="WIL25" s="88"/>
      <c r="WIM25" s="88"/>
      <c r="WIN25" s="88"/>
      <c r="WIO25" s="88"/>
      <c r="WIP25" s="88"/>
      <c r="WIQ25" s="88"/>
      <c r="WIR25" s="88"/>
      <c r="WIS25" s="88"/>
      <c r="WIT25" s="88"/>
      <c r="WIU25" s="88"/>
      <c r="WIV25" s="88"/>
      <c r="WIW25" s="88"/>
      <c r="WIX25" s="88"/>
      <c r="WIY25" s="88"/>
      <c r="WIZ25" s="88"/>
      <c r="WJA25" s="88"/>
      <c r="WJB25" s="88"/>
      <c r="WJC25" s="88"/>
      <c r="WJD25" s="88"/>
      <c r="WJE25" s="88"/>
      <c r="WJF25" s="88"/>
      <c r="WJG25" s="88"/>
      <c r="WJH25" s="88"/>
      <c r="WJI25" s="88"/>
      <c r="WJJ25" s="88"/>
      <c r="WJK25" s="88"/>
      <c r="WJL25" s="88"/>
      <c r="WJM25" s="88"/>
      <c r="WJN25" s="88"/>
      <c r="WJO25" s="88"/>
      <c r="WJP25" s="88"/>
      <c r="WJQ25" s="88"/>
      <c r="WJR25" s="88"/>
      <c r="WJS25" s="88"/>
      <c r="WJT25" s="88"/>
      <c r="WJU25" s="88"/>
      <c r="WJV25" s="88"/>
      <c r="WJW25" s="88"/>
      <c r="WJX25" s="88"/>
      <c r="WJY25" s="88"/>
      <c r="WJZ25" s="88"/>
      <c r="WKA25" s="88"/>
      <c r="WKB25" s="88"/>
      <c r="WKC25" s="88"/>
      <c r="WKD25" s="88"/>
      <c r="WKE25" s="88"/>
      <c r="WKF25" s="88"/>
      <c r="WKG25" s="88"/>
      <c r="WKH25" s="88"/>
      <c r="WKI25" s="88"/>
      <c r="WKJ25" s="88"/>
      <c r="WKK25" s="88"/>
      <c r="WKL25" s="88"/>
      <c r="WKM25" s="88"/>
      <c r="WKN25" s="88"/>
      <c r="WKO25" s="88"/>
      <c r="WKP25" s="88"/>
      <c r="WKQ25" s="88"/>
      <c r="WKR25" s="88"/>
      <c r="WKS25" s="88"/>
      <c r="WKT25" s="88"/>
      <c r="WKU25" s="88"/>
      <c r="WKV25" s="88"/>
      <c r="WKW25" s="88"/>
      <c r="WKX25" s="88"/>
      <c r="WKY25" s="88"/>
      <c r="WKZ25" s="88"/>
      <c r="WLA25" s="88"/>
      <c r="WLB25" s="88"/>
      <c r="WLC25" s="88"/>
      <c r="WLD25" s="88"/>
      <c r="WLE25" s="88"/>
      <c r="WLF25" s="88"/>
      <c r="WLG25" s="88"/>
      <c r="WLH25" s="88"/>
      <c r="WLI25" s="88"/>
      <c r="WLJ25" s="88"/>
      <c r="WLK25" s="88"/>
      <c r="WLL25" s="88"/>
      <c r="WLM25" s="88"/>
      <c r="WLN25" s="88"/>
      <c r="WLO25" s="88"/>
      <c r="WLP25" s="88"/>
      <c r="WLQ25" s="88"/>
      <c r="WLR25" s="88"/>
      <c r="WLS25" s="88"/>
      <c r="WLT25" s="88"/>
      <c r="WLU25" s="88"/>
      <c r="WLV25" s="88"/>
      <c r="WLW25" s="88"/>
      <c r="WLX25" s="88"/>
      <c r="WLY25" s="88"/>
      <c r="WLZ25" s="88"/>
      <c r="WMA25" s="88"/>
      <c r="WMB25" s="88"/>
      <c r="WMC25" s="88"/>
      <c r="WMD25" s="88"/>
      <c r="WME25" s="88"/>
      <c r="WMF25" s="88"/>
      <c r="WMG25" s="88"/>
      <c r="WMH25" s="88"/>
      <c r="WMI25" s="88"/>
      <c r="WMJ25" s="88"/>
      <c r="WMK25" s="88"/>
      <c r="WML25" s="88"/>
      <c r="WMM25" s="88"/>
      <c r="WMN25" s="88"/>
      <c r="WMO25" s="88"/>
      <c r="WMP25" s="88"/>
      <c r="WMQ25" s="88"/>
      <c r="WMR25" s="88"/>
      <c r="WMS25" s="88"/>
      <c r="WMT25" s="88"/>
      <c r="WMU25" s="88"/>
      <c r="WMV25" s="88"/>
      <c r="WMW25" s="88"/>
      <c r="WMX25" s="88"/>
      <c r="WMY25" s="88"/>
      <c r="WMZ25" s="88"/>
      <c r="WNA25" s="88"/>
      <c r="WNB25" s="88"/>
      <c r="WNC25" s="88"/>
      <c r="WND25" s="88"/>
      <c r="WNE25" s="88"/>
      <c r="WNF25" s="88"/>
      <c r="WNG25" s="88"/>
      <c r="WNH25" s="88"/>
      <c r="WNI25" s="88"/>
      <c r="WNJ25" s="88"/>
      <c r="WNK25" s="88"/>
      <c r="WNL25" s="88"/>
      <c r="WNM25" s="88"/>
      <c r="WNN25" s="88"/>
      <c r="WNO25" s="88"/>
      <c r="WNP25" s="88"/>
      <c r="WNQ25" s="88"/>
      <c r="WNR25" s="88"/>
      <c r="WNS25" s="88"/>
      <c r="WNT25" s="88"/>
      <c r="WNU25" s="88"/>
      <c r="WNV25" s="88"/>
      <c r="WNW25" s="88"/>
      <c r="WNX25" s="88"/>
      <c r="WNY25" s="88"/>
      <c r="WNZ25" s="88"/>
      <c r="WOA25" s="88"/>
      <c r="WOB25" s="88"/>
      <c r="WOC25" s="88"/>
      <c r="WOD25" s="88"/>
      <c r="WOE25" s="88"/>
      <c r="WOF25" s="88"/>
      <c r="WOG25" s="88"/>
      <c r="WOH25" s="88"/>
      <c r="WOI25" s="88"/>
      <c r="WOJ25" s="88"/>
      <c r="WOK25" s="88"/>
      <c r="WOL25" s="88"/>
      <c r="WOM25" s="88"/>
      <c r="WON25" s="88"/>
      <c r="WOO25" s="88"/>
      <c r="WOP25" s="88"/>
      <c r="WOQ25" s="88"/>
      <c r="WOR25" s="88"/>
      <c r="WOS25" s="88"/>
      <c r="WOT25" s="88"/>
      <c r="WOU25" s="88"/>
      <c r="WOV25" s="88"/>
      <c r="WOW25" s="88"/>
      <c r="WOX25" s="88"/>
      <c r="WOY25" s="88"/>
      <c r="WOZ25" s="88"/>
      <c r="WPA25" s="88"/>
      <c r="WPB25" s="88"/>
      <c r="WPC25" s="88"/>
      <c r="WPD25" s="88"/>
      <c r="WPE25" s="88"/>
      <c r="WPF25" s="88"/>
      <c r="WPG25" s="88"/>
      <c r="WPH25" s="88"/>
      <c r="WPI25" s="88"/>
      <c r="WPJ25" s="88"/>
      <c r="WPK25" s="88"/>
      <c r="WPL25" s="88"/>
      <c r="WPM25" s="88"/>
      <c r="WPN25" s="88"/>
      <c r="WPO25" s="88"/>
      <c r="WPP25" s="88"/>
      <c r="WPQ25" s="88"/>
      <c r="WPR25" s="88"/>
      <c r="WPS25" s="88"/>
      <c r="WPT25" s="88"/>
      <c r="WPU25" s="88"/>
      <c r="WPV25" s="88"/>
      <c r="WPW25" s="88"/>
      <c r="WPX25" s="88"/>
      <c r="WPY25" s="88"/>
      <c r="WPZ25" s="88"/>
      <c r="WQA25" s="88"/>
      <c r="WQB25" s="88"/>
      <c r="WQC25" s="88"/>
      <c r="WQD25" s="88"/>
      <c r="WQE25" s="88"/>
      <c r="WQF25" s="88"/>
      <c r="WQG25" s="88"/>
      <c r="WQH25" s="88"/>
      <c r="WQI25" s="88"/>
      <c r="WQJ25" s="88"/>
      <c r="WQK25" s="88"/>
      <c r="WQL25" s="88"/>
      <c r="WQM25" s="88"/>
      <c r="WQN25" s="88"/>
      <c r="WQO25" s="88"/>
      <c r="WQP25" s="88"/>
      <c r="WQQ25" s="88"/>
      <c r="WQR25" s="88"/>
      <c r="WQS25" s="88"/>
      <c r="WQT25" s="88"/>
      <c r="WQU25" s="88"/>
      <c r="WQV25" s="88"/>
      <c r="WQW25" s="88"/>
      <c r="WQX25" s="88"/>
      <c r="WQY25" s="88"/>
      <c r="WQZ25" s="88"/>
      <c r="WRA25" s="88"/>
      <c r="WRB25" s="88"/>
      <c r="WRC25" s="88"/>
      <c r="WRD25" s="88"/>
      <c r="WRE25" s="88"/>
      <c r="WRF25" s="88"/>
      <c r="WRG25" s="88"/>
      <c r="WRH25" s="88"/>
      <c r="WRI25" s="88"/>
      <c r="WRJ25" s="88"/>
      <c r="WRK25" s="88"/>
      <c r="WRL25" s="88"/>
      <c r="WRM25" s="88"/>
      <c r="WRN25" s="88"/>
      <c r="WRO25" s="88"/>
      <c r="WRP25" s="88"/>
      <c r="WRQ25" s="88"/>
      <c r="WRR25" s="88"/>
      <c r="WRS25" s="88"/>
      <c r="WRT25" s="88"/>
      <c r="WRU25" s="88"/>
      <c r="WRV25" s="88"/>
      <c r="WRW25" s="88"/>
      <c r="WRX25" s="88"/>
      <c r="WRY25" s="88"/>
      <c r="WRZ25" s="88"/>
      <c r="WSA25" s="88"/>
      <c r="WSB25" s="88"/>
      <c r="WSC25" s="88"/>
      <c r="WSD25" s="88"/>
      <c r="WSE25" s="88"/>
      <c r="WSF25" s="88"/>
      <c r="WSG25" s="88"/>
      <c r="WSH25" s="88"/>
      <c r="WSI25" s="88"/>
      <c r="WSJ25" s="88"/>
      <c r="WSK25" s="88"/>
      <c r="WSL25" s="88"/>
      <c r="WSM25" s="88"/>
      <c r="WSN25" s="88"/>
      <c r="WSO25" s="88"/>
      <c r="WSP25" s="88"/>
      <c r="WSQ25" s="88"/>
      <c r="WSR25" s="88"/>
      <c r="WSS25" s="88"/>
      <c r="WST25" s="88"/>
      <c r="WSU25" s="88"/>
      <c r="WSV25" s="88"/>
      <c r="WSW25" s="88"/>
      <c r="WSX25" s="88"/>
      <c r="WSY25" s="88"/>
      <c r="WSZ25" s="88"/>
      <c r="WTA25" s="88"/>
      <c r="WTB25" s="88"/>
      <c r="WTC25" s="88"/>
      <c r="WTD25" s="88"/>
      <c r="WTE25" s="88"/>
      <c r="WTF25" s="88"/>
      <c r="WTG25" s="88"/>
      <c r="WTH25" s="88"/>
      <c r="WTI25" s="88"/>
      <c r="WTJ25" s="88"/>
      <c r="WTK25" s="88"/>
      <c r="WTL25" s="88"/>
      <c r="WTM25" s="88"/>
      <c r="WTN25" s="88"/>
      <c r="WTO25" s="88"/>
      <c r="WTP25" s="88"/>
      <c r="WTQ25" s="88"/>
      <c r="WTR25" s="88"/>
      <c r="WTS25" s="88"/>
      <c r="WTT25" s="88"/>
      <c r="WTU25" s="88"/>
      <c r="WTV25" s="88"/>
      <c r="WTW25" s="88"/>
      <c r="WTX25" s="88"/>
      <c r="WTY25" s="88"/>
      <c r="WTZ25" s="88"/>
      <c r="WUA25" s="88"/>
      <c r="WUB25" s="88"/>
      <c r="WUC25" s="88"/>
      <c r="WUD25" s="88"/>
      <c r="WUE25" s="88"/>
      <c r="WUF25" s="88"/>
      <c r="WUG25" s="88"/>
      <c r="WUH25" s="88"/>
      <c r="WUI25" s="88"/>
      <c r="WUJ25" s="88"/>
      <c r="WUK25" s="88"/>
      <c r="WUL25" s="88"/>
      <c r="WUM25" s="88"/>
      <c r="WUN25" s="88"/>
      <c r="WUO25" s="88"/>
      <c r="WUP25" s="88"/>
      <c r="WUQ25" s="88"/>
      <c r="WUR25" s="88"/>
      <c r="WUS25" s="88"/>
      <c r="WUT25" s="88"/>
      <c r="WUU25" s="88"/>
      <c r="WUV25" s="88"/>
      <c r="WUW25" s="88"/>
      <c r="WUX25" s="88"/>
      <c r="WUY25" s="88"/>
      <c r="WUZ25" s="88"/>
      <c r="WVA25" s="88"/>
      <c r="WVB25" s="88"/>
      <c r="WVC25" s="88"/>
      <c r="WVD25" s="88"/>
      <c r="WVE25" s="88"/>
      <c r="WVF25" s="88"/>
      <c r="WVG25" s="88"/>
      <c r="WVH25" s="88"/>
      <c r="WVI25" s="88"/>
      <c r="WVJ25" s="88"/>
      <c r="WVK25" s="88"/>
      <c r="WVL25" s="88"/>
      <c r="WVM25" s="88"/>
      <c r="WVN25" s="88"/>
      <c r="WVO25" s="88"/>
      <c r="WVP25" s="88"/>
      <c r="WVQ25" s="88"/>
      <c r="WVR25" s="88"/>
      <c r="WVS25" s="88"/>
      <c r="WVT25" s="88"/>
      <c r="WVU25" s="88"/>
      <c r="WVV25" s="88"/>
      <c r="WVW25" s="88"/>
      <c r="WVX25" s="88"/>
      <c r="WVY25" s="88"/>
      <c r="WVZ25" s="88"/>
      <c r="WWA25" s="88"/>
      <c r="WWB25" s="88"/>
      <c r="WWC25" s="88"/>
      <c r="WWD25" s="88"/>
      <c r="WWE25" s="88"/>
      <c r="WWF25" s="88"/>
      <c r="WWG25" s="88"/>
      <c r="WWH25" s="88"/>
      <c r="WWI25" s="88"/>
      <c r="WWJ25" s="88"/>
      <c r="WWK25" s="88"/>
      <c r="WWL25" s="88"/>
      <c r="WWM25" s="88"/>
      <c r="WWN25" s="88"/>
      <c r="WWO25" s="88"/>
      <c r="WWP25" s="88"/>
      <c r="WWQ25" s="88"/>
      <c r="WWR25" s="88"/>
      <c r="WWS25" s="88"/>
      <c r="WWT25" s="88"/>
      <c r="WWU25" s="88"/>
      <c r="WWV25" s="88"/>
      <c r="WWW25" s="88"/>
      <c r="WWX25" s="88"/>
      <c r="WWY25" s="88"/>
      <c r="WWZ25" s="88"/>
      <c r="WXA25" s="88"/>
      <c r="WXB25" s="88"/>
      <c r="WXC25" s="88"/>
      <c r="WXD25" s="88"/>
      <c r="WXE25" s="88"/>
      <c r="WXF25" s="88"/>
      <c r="WXG25" s="88"/>
      <c r="WXH25" s="88"/>
      <c r="WXI25" s="88"/>
      <c r="WXJ25" s="88"/>
      <c r="WXK25" s="88"/>
      <c r="WXL25" s="88"/>
      <c r="WXM25" s="88"/>
      <c r="WXN25" s="88"/>
      <c r="WXO25" s="88"/>
      <c r="WXP25" s="88"/>
      <c r="WXQ25" s="88"/>
      <c r="WXR25" s="88"/>
      <c r="WXS25" s="88"/>
      <c r="WXT25" s="88"/>
      <c r="WXU25" s="88"/>
      <c r="WXV25" s="88"/>
      <c r="WXW25" s="88"/>
      <c r="WXX25" s="88"/>
      <c r="WXY25" s="88"/>
      <c r="WXZ25" s="88"/>
      <c r="WYA25" s="88"/>
      <c r="WYB25" s="88"/>
      <c r="WYC25" s="88"/>
      <c r="WYD25" s="88"/>
      <c r="WYE25" s="88"/>
      <c r="WYF25" s="88"/>
      <c r="WYG25" s="88"/>
      <c r="WYH25" s="88"/>
      <c r="WYI25" s="88"/>
      <c r="WYJ25" s="88"/>
      <c r="WYK25" s="88"/>
      <c r="WYL25" s="88"/>
      <c r="WYM25" s="88"/>
      <c r="WYN25" s="88"/>
      <c r="WYO25" s="88"/>
      <c r="WYP25" s="88"/>
      <c r="WYQ25" s="88"/>
      <c r="WYR25" s="88"/>
      <c r="WYS25" s="88"/>
      <c r="WYT25" s="88"/>
      <c r="WYU25" s="88"/>
      <c r="WYV25" s="88"/>
      <c r="WYW25" s="88"/>
      <c r="WYX25" s="88"/>
      <c r="WYY25" s="88"/>
      <c r="WYZ25" s="88"/>
      <c r="WZA25" s="88"/>
      <c r="WZB25" s="88"/>
      <c r="WZC25" s="88"/>
      <c r="WZD25" s="88"/>
      <c r="WZE25" s="88"/>
      <c r="WZF25" s="88"/>
      <c r="WZG25" s="88"/>
      <c r="WZH25" s="88"/>
      <c r="WZI25" s="88"/>
      <c r="WZJ25" s="88"/>
      <c r="WZK25" s="88"/>
      <c r="WZL25" s="88"/>
      <c r="WZM25" s="88"/>
      <c r="WZN25" s="88"/>
      <c r="WZO25" s="88"/>
      <c r="WZP25" s="88"/>
      <c r="WZQ25" s="88"/>
      <c r="WZR25" s="88"/>
      <c r="WZS25" s="88"/>
      <c r="WZT25" s="88"/>
      <c r="WZU25" s="88"/>
      <c r="WZV25" s="88"/>
      <c r="WZW25" s="88"/>
      <c r="WZX25" s="88"/>
      <c r="WZY25" s="88"/>
      <c r="WZZ25" s="88"/>
      <c r="XAA25" s="88"/>
      <c r="XAB25" s="88"/>
      <c r="XAC25" s="88"/>
      <c r="XAD25" s="88"/>
      <c r="XAE25" s="88"/>
      <c r="XAF25" s="88"/>
      <c r="XAG25" s="88"/>
      <c r="XAH25" s="88"/>
      <c r="XAI25" s="88"/>
      <c r="XAJ25" s="88"/>
      <c r="XAK25" s="88"/>
      <c r="XAL25" s="88"/>
      <c r="XAM25" s="88"/>
      <c r="XAN25" s="88"/>
      <c r="XAO25" s="88"/>
      <c r="XAP25" s="88"/>
      <c r="XAQ25" s="88"/>
      <c r="XAR25" s="88"/>
      <c r="XAS25" s="88"/>
      <c r="XAT25" s="88"/>
      <c r="XAU25" s="88"/>
      <c r="XAV25" s="88"/>
      <c r="XAW25" s="88"/>
      <c r="XAX25" s="88"/>
      <c r="XAY25" s="88"/>
      <c r="XAZ25" s="88"/>
      <c r="XBA25" s="88"/>
      <c r="XBB25" s="88"/>
      <c r="XBC25" s="88"/>
      <c r="XBD25" s="88"/>
      <c r="XBE25" s="88"/>
      <c r="XBF25" s="88"/>
      <c r="XBG25" s="88"/>
      <c r="XBH25" s="88"/>
      <c r="XBI25" s="88"/>
      <c r="XBJ25" s="88"/>
      <c r="XBK25" s="88"/>
      <c r="XBL25" s="88"/>
      <c r="XBM25" s="88"/>
      <c r="XBN25" s="88"/>
      <c r="XBO25" s="88"/>
      <c r="XBP25" s="88"/>
      <c r="XBQ25" s="88"/>
      <c r="XBR25" s="88"/>
      <c r="XBS25" s="88"/>
      <c r="XBT25" s="88"/>
      <c r="XBU25" s="88"/>
      <c r="XBV25" s="88"/>
      <c r="XBW25" s="88"/>
      <c r="XBX25" s="88"/>
      <c r="XBY25" s="88"/>
      <c r="XBZ25" s="88"/>
      <c r="XCA25" s="88"/>
      <c r="XCB25" s="88"/>
      <c r="XCC25" s="88"/>
      <c r="XCD25" s="88"/>
      <c r="XCE25" s="88"/>
      <c r="XCF25" s="88"/>
      <c r="XCG25" s="88"/>
      <c r="XCH25" s="88"/>
      <c r="XCI25" s="88"/>
      <c r="XCJ25" s="88"/>
      <c r="XCK25" s="88"/>
      <c r="XCL25" s="88"/>
      <c r="XCM25" s="88"/>
      <c r="XCN25" s="88"/>
      <c r="XCO25" s="88"/>
      <c r="XCP25" s="88"/>
      <c r="XCQ25" s="88"/>
      <c r="XCR25" s="88"/>
      <c r="XCS25" s="88"/>
      <c r="XCT25" s="88"/>
      <c r="XCU25" s="88"/>
      <c r="XCV25" s="88"/>
      <c r="XCW25" s="88"/>
      <c r="XCX25" s="88"/>
      <c r="XCY25" s="88"/>
      <c r="XCZ25" s="88"/>
      <c r="XDA25" s="88"/>
      <c r="XDB25" s="88"/>
      <c r="XDC25" s="88"/>
      <c r="XDD25" s="88"/>
      <c r="XDE25" s="88"/>
      <c r="XDF25" s="88"/>
      <c r="XDG25" s="88"/>
      <c r="XDH25" s="88"/>
      <c r="XDI25" s="88"/>
      <c r="XDJ25" s="88"/>
      <c r="XDK25" s="88"/>
      <c r="XDL25" s="88"/>
      <c r="XDM25" s="88"/>
      <c r="XDN25" s="88"/>
      <c r="XDO25" s="88"/>
      <c r="XDP25" s="88"/>
      <c r="XDQ25" s="88"/>
      <c r="XDR25" s="88"/>
      <c r="XDS25" s="88"/>
      <c r="XDT25" s="88"/>
      <c r="XDU25" s="88"/>
      <c r="XDV25" s="88"/>
      <c r="XDW25" s="88"/>
      <c r="XDX25" s="88"/>
      <c r="XDY25" s="88"/>
      <c r="XDZ25" s="88"/>
      <c r="XEA25" s="88"/>
      <c r="XEB25" s="88"/>
      <c r="XEC25" s="88"/>
      <c r="XED25" s="88"/>
      <c r="XEE25" s="88"/>
      <c r="XEF25" s="88"/>
      <c r="XEG25" s="88"/>
      <c r="XEH25" s="88"/>
      <c r="XEI25" s="88"/>
      <c r="XEJ25" s="88"/>
      <c r="XEK25" s="88"/>
      <c r="XEL25" s="88"/>
      <c r="XEM25" s="88"/>
      <c r="XEN25" s="88"/>
      <c r="XEO25" s="88"/>
      <c r="XEP25" s="88"/>
      <c r="XEQ25" s="88"/>
      <c r="XER25" s="88"/>
      <c r="XES25" s="88"/>
      <c r="XET25" s="88"/>
      <c r="XEU25" s="89"/>
    </row>
    <row r="26" spans="2:16375" ht="14.4" thickBot="1"/>
    <row r="27" spans="2:16375">
      <c r="B27" s="119" t="s">
        <v>272</v>
      </c>
      <c r="C27" s="262"/>
      <c r="E27" t="s">
        <v>281</v>
      </c>
    </row>
    <row r="28" spans="2:16375">
      <c r="B28" s="210" t="s">
        <v>125</v>
      </c>
      <c r="C28" s="261">
        <v>0.5</v>
      </c>
      <c r="E28" t="s">
        <v>282</v>
      </c>
    </row>
    <row r="29" spans="2:16375">
      <c r="B29" s="73" t="s">
        <v>122</v>
      </c>
      <c r="C29" s="246">
        <v>0.8</v>
      </c>
      <c r="E29" t="s">
        <v>283</v>
      </c>
    </row>
    <row r="30" spans="2:16375" ht="14.4" thickBot="1">
      <c r="B30" s="74" t="s">
        <v>68</v>
      </c>
      <c r="C30" s="257" t="s">
        <v>123</v>
      </c>
      <c r="E30" t="s">
        <v>284</v>
      </c>
    </row>
    <row r="31" spans="2:16375" ht="14.4" thickBot="1"/>
    <row r="32" spans="2:16375" ht="14.4" thickBot="1">
      <c r="B32" s="263" t="s">
        <v>257</v>
      </c>
    </row>
    <row r="33" spans="2:4" ht="26.4">
      <c r="B33" s="265"/>
      <c r="C33" s="120" t="s">
        <v>48</v>
      </c>
      <c r="D33" s="121" t="s">
        <v>46</v>
      </c>
    </row>
    <row r="34" spans="2:4">
      <c r="B34" s="210" t="s">
        <v>44</v>
      </c>
      <c r="C34" s="266">
        <v>0.61</v>
      </c>
      <c r="D34" s="267">
        <v>0.61</v>
      </c>
    </row>
    <row r="35" spans="2:4">
      <c r="B35" s="73" t="s">
        <v>43</v>
      </c>
      <c r="C35" s="108"/>
      <c r="D35" s="246"/>
    </row>
    <row r="36" spans="2:4">
      <c r="B36" s="73" t="s">
        <v>42</v>
      </c>
      <c r="C36" s="108"/>
      <c r="D36" s="246"/>
    </row>
    <row r="37" spans="2:4">
      <c r="B37" s="73" t="s">
        <v>41</v>
      </c>
      <c r="C37" s="108"/>
      <c r="D37" s="246"/>
    </row>
    <row r="38" spans="2:4">
      <c r="B38" s="73" t="s">
        <v>40</v>
      </c>
      <c r="C38" s="108">
        <v>0.82</v>
      </c>
      <c r="D38" s="246">
        <v>0.82</v>
      </c>
    </row>
    <row r="39" spans="2:4">
      <c r="B39" s="73" t="s">
        <v>39</v>
      </c>
      <c r="C39" s="108"/>
      <c r="D39" s="246"/>
    </row>
    <row r="40" spans="2:4">
      <c r="B40" s="73" t="s">
        <v>38</v>
      </c>
      <c r="C40" s="108"/>
      <c r="D40" s="246"/>
    </row>
    <row r="41" spans="2:4">
      <c r="B41" s="73" t="s">
        <v>37</v>
      </c>
      <c r="C41" s="108"/>
      <c r="D41" s="246"/>
    </row>
    <row r="42" spans="2:4">
      <c r="B42" s="73" t="s">
        <v>36</v>
      </c>
      <c r="C42" s="108">
        <v>0.16958000000000001</v>
      </c>
      <c r="D42" s="246">
        <v>0.16958000000000001</v>
      </c>
    </row>
    <row r="43" spans="2:4">
      <c r="B43" s="73" t="s">
        <v>35</v>
      </c>
      <c r="C43" s="108"/>
      <c r="D43" s="246"/>
    </row>
    <row r="44" spans="2:4">
      <c r="B44" s="73" t="s">
        <v>34</v>
      </c>
      <c r="C44" s="108"/>
      <c r="D44" s="246"/>
    </row>
    <row r="45" spans="2:4">
      <c r="B45" s="73" t="s">
        <v>33</v>
      </c>
      <c r="C45" s="108"/>
      <c r="D45" s="246"/>
    </row>
    <row r="46" spans="2:4">
      <c r="B46" s="73" t="s">
        <v>32</v>
      </c>
      <c r="C46" s="108">
        <v>0.47</v>
      </c>
      <c r="D46" s="246">
        <v>0.47</v>
      </c>
    </row>
    <row r="47" spans="2:4">
      <c r="B47" s="73" t="s">
        <v>31</v>
      </c>
      <c r="C47" s="108"/>
      <c r="D47" s="246"/>
    </row>
    <row r="48" spans="2:4">
      <c r="B48" s="73" t="s">
        <v>30</v>
      </c>
      <c r="C48" s="108"/>
      <c r="D48" s="246"/>
    </row>
    <row r="49" spans="2:16375">
      <c r="B49" s="73" t="s">
        <v>29</v>
      </c>
      <c r="C49" s="108">
        <v>0.67</v>
      </c>
      <c r="D49" s="246">
        <v>0.67</v>
      </c>
    </row>
    <row r="50" spans="2:16375">
      <c r="B50" s="73" t="s">
        <v>28</v>
      </c>
      <c r="C50" s="108"/>
      <c r="D50" s="246"/>
    </row>
    <row r="51" spans="2:16375">
      <c r="B51" s="73" t="s">
        <v>27</v>
      </c>
      <c r="C51" s="108"/>
      <c r="D51" s="246"/>
    </row>
    <row r="52" spans="2:16375">
      <c r="B52" s="73" t="s">
        <v>26</v>
      </c>
      <c r="C52" s="108">
        <v>0.78</v>
      </c>
      <c r="D52" s="246">
        <v>0.78</v>
      </c>
    </row>
    <row r="53" spans="2:16375">
      <c r="B53" s="73" t="s">
        <v>25</v>
      </c>
      <c r="C53" s="108"/>
      <c r="D53" s="246"/>
    </row>
    <row r="54" spans="2:16375" ht="14.4" thickBot="1">
      <c r="B54" s="74" t="s">
        <v>24</v>
      </c>
      <c r="C54" s="247"/>
      <c r="D54" s="248"/>
    </row>
    <row r="56" spans="2:16375" ht="14.4">
      <c r="B56" s="88" t="s">
        <v>270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88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8"/>
      <c r="IZ56" s="88"/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8"/>
      <c r="JO56" s="88"/>
      <c r="JP56" s="88"/>
      <c r="JQ56" s="88"/>
      <c r="JR56" s="88"/>
      <c r="JS56" s="88"/>
      <c r="JT56" s="88"/>
      <c r="JU56" s="88"/>
      <c r="JV56" s="88"/>
      <c r="JW56" s="88"/>
      <c r="JX56" s="88"/>
      <c r="JY56" s="88"/>
      <c r="JZ56" s="88"/>
      <c r="KA56" s="88"/>
      <c r="KB56" s="88"/>
      <c r="KC56" s="88"/>
      <c r="KD56" s="88"/>
      <c r="KE56" s="88"/>
      <c r="KF56" s="88"/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8"/>
      <c r="KU56" s="88"/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8"/>
      <c r="LJ56" s="88"/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8"/>
      <c r="LY56" s="88"/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8"/>
      <c r="MN56" s="88"/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8"/>
      <c r="NC56" s="88"/>
      <c r="ND56" s="88"/>
      <c r="NE56" s="88"/>
      <c r="NF56" s="88"/>
      <c r="NG56" s="88"/>
      <c r="NH56" s="88"/>
      <c r="NI56" s="88"/>
      <c r="NJ56" s="88"/>
      <c r="NK56" s="88"/>
      <c r="NL56" s="88"/>
      <c r="NM56" s="88"/>
      <c r="NN56" s="88"/>
      <c r="NO56" s="88"/>
      <c r="NP56" s="88"/>
      <c r="NQ56" s="88"/>
      <c r="NR56" s="88"/>
      <c r="NS56" s="88"/>
      <c r="NT56" s="88"/>
      <c r="NU56" s="88"/>
      <c r="NV56" s="88"/>
      <c r="NW56" s="88"/>
      <c r="NX56" s="88"/>
      <c r="NY56" s="88"/>
      <c r="NZ56" s="88"/>
      <c r="OA56" s="88"/>
      <c r="OB56" s="88"/>
      <c r="OC56" s="88"/>
      <c r="OD56" s="88"/>
      <c r="OE56" s="88"/>
      <c r="OF56" s="88"/>
      <c r="OG56" s="88"/>
      <c r="OH56" s="88"/>
      <c r="OI56" s="88"/>
      <c r="OJ56" s="88"/>
      <c r="OK56" s="88"/>
      <c r="OL56" s="88"/>
      <c r="OM56" s="88"/>
      <c r="ON56" s="88"/>
      <c r="OO56" s="88"/>
      <c r="OP56" s="88"/>
      <c r="OQ56" s="88"/>
      <c r="OR56" s="88"/>
      <c r="OS56" s="88"/>
      <c r="OT56" s="88"/>
      <c r="OU56" s="88"/>
      <c r="OV56" s="88"/>
      <c r="OW56" s="88"/>
      <c r="OX56" s="88"/>
      <c r="OY56" s="88"/>
      <c r="OZ56" s="88"/>
      <c r="PA56" s="88"/>
      <c r="PB56" s="88"/>
      <c r="PC56" s="88"/>
      <c r="PD56" s="88"/>
      <c r="PE56" s="88"/>
      <c r="PF56" s="88"/>
      <c r="PG56" s="88"/>
      <c r="PH56" s="88"/>
      <c r="PI56" s="88"/>
      <c r="PJ56" s="88"/>
      <c r="PK56" s="88"/>
      <c r="PL56" s="88"/>
      <c r="PM56" s="88"/>
      <c r="PN56" s="88"/>
      <c r="PO56" s="88"/>
      <c r="PP56" s="88"/>
      <c r="PQ56" s="88"/>
      <c r="PR56" s="88"/>
      <c r="PS56" s="88"/>
      <c r="PT56" s="88"/>
      <c r="PU56" s="88"/>
      <c r="PV56" s="88"/>
      <c r="PW56" s="88"/>
      <c r="PX56" s="88"/>
      <c r="PY56" s="88"/>
      <c r="PZ56" s="88"/>
      <c r="QA56" s="88"/>
      <c r="QB56" s="88"/>
      <c r="QC56" s="88"/>
      <c r="QD56" s="88"/>
      <c r="QE56" s="88"/>
      <c r="QF56" s="88"/>
      <c r="QG56" s="88"/>
      <c r="QH56" s="88"/>
      <c r="QI56" s="88"/>
      <c r="QJ56" s="88"/>
      <c r="QK56" s="88"/>
      <c r="QL56" s="88"/>
      <c r="QM56" s="88"/>
      <c r="QN56" s="88"/>
      <c r="QO56" s="88"/>
      <c r="QP56" s="88"/>
      <c r="QQ56" s="88"/>
      <c r="QR56" s="88"/>
      <c r="QS56" s="88"/>
      <c r="QT56" s="88"/>
      <c r="QU56" s="88"/>
      <c r="QV56" s="88"/>
      <c r="QW56" s="88"/>
      <c r="QX56" s="88"/>
      <c r="QY56" s="88"/>
      <c r="QZ56" s="88"/>
      <c r="RA56" s="88"/>
      <c r="RB56" s="88"/>
      <c r="RC56" s="88"/>
      <c r="RD56" s="88"/>
      <c r="RE56" s="88"/>
      <c r="RF56" s="88"/>
      <c r="RG56" s="88"/>
      <c r="RH56" s="88"/>
      <c r="RI56" s="88"/>
      <c r="RJ56" s="88"/>
      <c r="RK56" s="88"/>
      <c r="RL56" s="88"/>
      <c r="RM56" s="88"/>
      <c r="RN56" s="88"/>
      <c r="RO56" s="88"/>
      <c r="RP56" s="88"/>
      <c r="RQ56" s="88"/>
      <c r="RR56" s="88"/>
      <c r="RS56" s="88"/>
      <c r="RT56" s="88"/>
      <c r="RU56" s="88"/>
      <c r="RV56" s="88"/>
      <c r="RW56" s="88"/>
      <c r="RX56" s="88"/>
      <c r="RY56" s="88"/>
      <c r="RZ56" s="88"/>
      <c r="SA56" s="88"/>
      <c r="SB56" s="88"/>
      <c r="SC56" s="88"/>
      <c r="SD56" s="88"/>
      <c r="SE56" s="88"/>
      <c r="SF56" s="88"/>
      <c r="SG56" s="88"/>
      <c r="SH56" s="88"/>
      <c r="SI56" s="88"/>
      <c r="SJ56" s="88"/>
      <c r="SK56" s="88"/>
      <c r="SL56" s="88"/>
      <c r="SM56" s="88"/>
      <c r="SN56" s="88"/>
      <c r="SO56" s="88"/>
      <c r="SP56" s="88"/>
      <c r="SQ56" s="88"/>
      <c r="SR56" s="88"/>
      <c r="SS56" s="88"/>
      <c r="ST56" s="88"/>
      <c r="SU56" s="88"/>
      <c r="SV56" s="88"/>
      <c r="SW56" s="88"/>
      <c r="SX56" s="88"/>
      <c r="SY56" s="88"/>
      <c r="SZ56" s="88"/>
      <c r="TA56" s="88"/>
      <c r="TB56" s="88"/>
      <c r="TC56" s="88"/>
      <c r="TD56" s="88"/>
      <c r="TE56" s="88"/>
      <c r="TF56" s="88"/>
      <c r="TG56" s="88"/>
      <c r="TH56" s="88"/>
      <c r="TI56" s="88"/>
      <c r="TJ56" s="88"/>
      <c r="TK56" s="88"/>
      <c r="TL56" s="88"/>
      <c r="TM56" s="88"/>
      <c r="TN56" s="88"/>
      <c r="TO56" s="88"/>
      <c r="TP56" s="88"/>
      <c r="TQ56" s="88"/>
      <c r="TR56" s="88"/>
      <c r="TS56" s="88"/>
      <c r="TT56" s="88"/>
      <c r="TU56" s="88"/>
      <c r="TV56" s="88"/>
      <c r="TW56" s="88"/>
      <c r="TX56" s="88"/>
      <c r="TY56" s="88"/>
      <c r="TZ56" s="88"/>
      <c r="UA56" s="88"/>
      <c r="UB56" s="88"/>
      <c r="UC56" s="88"/>
      <c r="UD56" s="88"/>
      <c r="UE56" s="88"/>
      <c r="UF56" s="88"/>
      <c r="UG56" s="88"/>
      <c r="UH56" s="88"/>
      <c r="UI56" s="88"/>
      <c r="UJ56" s="88"/>
      <c r="UK56" s="88"/>
      <c r="UL56" s="88"/>
      <c r="UM56" s="88"/>
      <c r="UN56" s="88"/>
      <c r="UO56" s="88"/>
      <c r="UP56" s="88"/>
      <c r="UQ56" s="88"/>
      <c r="UR56" s="88"/>
      <c r="US56" s="88"/>
      <c r="UT56" s="88"/>
      <c r="UU56" s="88"/>
      <c r="UV56" s="88"/>
      <c r="UW56" s="88"/>
      <c r="UX56" s="88"/>
      <c r="UY56" s="88"/>
      <c r="UZ56" s="88"/>
      <c r="VA56" s="88"/>
      <c r="VB56" s="88"/>
      <c r="VC56" s="88"/>
      <c r="VD56" s="88"/>
      <c r="VE56" s="88"/>
      <c r="VF56" s="88"/>
      <c r="VG56" s="88"/>
      <c r="VH56" s="88"/>
      <c r="VI56" s="88"/>
      <c r="VJ56" s="88"/>
      <c r="VK56" s="88"/>
      <c r="VL56" s="88"/>
      <c r="VM56" s="88"/>
      <c r="VN56" s="88"/>
      <c r="VO56" s="88"/>
      <c r="VP56" s="88"/>
      <c r="VQ56" s="88"/>
      <c r="VR56" s="88"/>
      <c r="VS56" s="88"/>
      <c r="VT56" s="88"/>
      <c r="VU56" s="88"/>
      <c r="VV56" s="88"/>
      <c r="VW56" s="88"/>
      <c r="VX56" s="88"/>
      <c r="VY56" s="88"/>
      <c r="VZ56" s="88"/>
      <c r="WA56" s="88"/>
      <c r="WB56" s="88"/>
      <c r="WC56" s="88"/>
      <c r="WD56" s="88"/>
      <c r="WE56" s="88"/>
      <c r="WF56" s="88"/>
      <c r="WG56" s="88"/>
      <c r="WH56" s="88"/>
      <c r="WI56" s="88"/>
      <c r="WJ56" s="88"/>
      <c r="WK56" s="88"/>
      <c r="WL56" s="88"/>
      <c r="WM56" s="88"/>
      <c r="WN56" s="88"/>
      <c r="WO56" s="88"/>
      <c r="WP56" s="88"/>
      <c r="WQ56" s="88"/>
      <c r="WR56" s="88"/>
      <c r="WS56" s="88"/>
      <c r="WT56" s="88"/>
      <c r="WU56" s="88"/>
      <c r="WV56" s="88"/>
      <c r="WW56" s="88"/>
      <c r="WX56" s="88"/>
      <c r="WY56" s="88"/>
      <c r="WZ56" s="88"/>
      <c r="XA56" s="88"/>
      <c r="XB56" s="88"/>
      <c r="XC56" s="88"/>
      <c r="XD56" s="88"/>
      <c r="XE56" s="88"/>
      <c r="XF56" s="88"/>
      <c r="XG56" s="88"/>
      <c r="XH56" s="88"/>
      <c r="XI56" s="88"/>
      <c r="XJ56" s="88"/>
      <c r="XK56" s="88"/>
      <c r="XL56" s="88"/>
      <c r="XM56" s="88"/>
      <c r="XN56" s="88"/>
      <c r="XO56" s="88"/>
      <c r="XP56" s="88"/>
      <c r="XQ56" s="88"/>
      <c r="XR56" s="88"/>
      <c r="XS56" s="88"/>
      <c r="XT56" s="88"/>
      <c r="XU56" s="88"/>
      <c r="XV56" s="88"/>
      <c r="XW56" s="88"/>
      <c r="XX56" s="88"/>
      <c r="XY56" s="88"/>
      <c r="XZ56" s="88"/>
      <c r="YA56" s="88"/>
      <c r="YB56" s="88"/>
      <c r="YC56" s="88"/>
      <c r="YD56" s="88"/>
      <c r="YE56" s="88"/>
      <c r="YF56" s="88"/>
      <c r="YG56" s="88"/>
      <c r="YH56" s="88"/>
      <c r="YI56" s="88"/>
      <c r="YJ56" s="88"/>
      <c r="YK56" s="88"/>
      <c r="YL56" s="88"/>
      <c r="YM56" s="88"/>
      <c r="YN56" s="88"/>
      <c r="YO56" s="88"/>
      <c r="YP56" s="88"/>
      <c r="YQ56" s="88"/>
      <c r="YR56" s="88"/>
      <c r="YS56" s="88"/>
      <c r="YT56" s="88"/>
      <c r="YU56" s="88"/>
      <c r="YV56" s="88"/>
      <c r="YW56" s="88"/>
      <c r="YX56" s="88"/>
      <c r="YY56" s="88"/>
      <c r="YZ56" s="88"/>
      <c r="ZA56" s="88"/>
      <c r="ZB56" s="88"/>
      <c r="ZC56" s="88"/>
      <c r="ZD56" s="88"/>
      <c r="ZE56" s="88"/>
      <c r="ZF56" s="88"/>
      <c r="ZG56" s="88"/>
      <c r="ZH56" s="88"/>
      <c r="ZI56" s="88"/>
      <c r="ZJ56" s="88"/>
      <c r="ZK56" s="88"/>
      <c r="ZL56" s="88"/>
      <c r="ZM56" s="88"/>
      <c r="ZN56" s="88"/>
      <c r="ZO56" s="88"/>
      <c r="ZP56" s="88"/>
      <c r="ZQ56" s="88"/>
      <c r="ZR56" s="88"/>
      <c r="ZS56" s="88"/>
      <c r="ZT56" s="88"/>
      <c r="ZU56" s="88"/>
      <c r="ZV56" s="88"/>
      <c r="ZW56" s="88"/>
      <c r="ZX56" s="88"/>
      <c r="ZY56" s="88"/>
      <c r="ZZ56" s="88"/>
      <c r="AAA56" s="88"/>
      <c r="AAB56" s="88"/>
      <c r="AAC56" s="88"/>
      <c r="AAD56" s="88"/>
      <c r="AAE56" s="88"/>
      <c r="AAF56" s="88"/>
      <c r="AAG56" s="88"/>
      <c r="AAH56" s="88"/>
      <c r="AAI56" s="88"/>
      <c r="AAJ56" s="88"/>
      <c r="AAK56" s="88"/>
      <c r="AAL56" s="88"/>
      <c r="AAM56" s="88"/>
      <c r="AAN56" s="88"/>
      <c r="AAO56" s="88"/>
      <c r="AAP56" s="88"/>
      <c r="AAQ56" s="88"/>
      <c r="AAR56" s="88"/>
      <c r="AAS56" s="88"/>
      <c r="AAT56" s="88"/>
      <c r="AAU56" s="88"/>
      <c r="AAV56" s="88"/>
      <c r="AAW56" s="88"/>
      <c r="AAX56" s="88"/>
      <c r="AAY56" s="88"/>
      <c r="AAZ56" s="88"/>
      <c r="ABA56" s="88"/>
      <c r="ABB56" s="88"/>
      <c r="ABC56" s="88"/>
      <c r="ABD56" s="88"/>
      <c r="ABE56" s="88"/>
      <c r="ABF56" s="88"/>
      <c r="ABG56" s="88"/>
      <c r="ABH56" s="88"/>
      <c r="ABI56" s="88"/>
      <c r="ABJ56" s="88"/>
      <c r="ABK56" s="88"/>
      <c r="ABL56" s="88"/>
      <c r="ABM56" s="88"/>
      <c r="ABN56" s="88"/>
      <c r="ABO56" s="88"/>
      <c r="ABP56" s="88"/>
      <c r="ABQ56" s="88"/>
      <c r="ABR56" s="88"/>
      <c r="ABS56" s="88"/>
      <c r="ABT56" s="88"/>
      <c r="ABU56" s="88"/>
      <c r="ABV56" s="88"/>
      <c r="ABW56" s="88"/>
      <c r="ABX56" s="88"/>
      <c r="ABY56" s="88"/>
      <c r="ABZ56" s="88"/>
      <c r="ACA56" s="88"/>
      <c r="ACB56" s="88"/>
      <c r="ACC56" s="88"/>
      <c r="ACD56" s="88"/>
      <c r="ACE56" s="88"/>
      <c r="ACF56" s="88"/>
      <c r="ACG56" s="88"/>
      <c r="ACH56" s="88"/>
      <c r="ACI56" s="88"/>
      <c r="ACJ56" s="88"/>
      <c r="ACK56" s="88"/>
      <c r="ACL56" s="88"/>
      <c r="ACM56" s="88"/>
      <c r="ACN56" s="88"/>
      <c r="ACO56" s="88"/>
      <c r="ACP56" s="88"/>
      <c r="ACQ56" s="88"/>
      <c r="ACR56" s="88"/>
      <c r="ACS56" s="88"/>
      <c r="ACT56" s="88"/>
      <c r="ACU56" s="88"/>
      <c r="ACV56" s="88"/>
      <c r="ACW56" s="88"/>
      <c r="ACX56" s="88"/>
      <c r="ACY56" s="88"/>
      <c r="ACZ56" s="88"/>
      <c r="ADA56" s="88"/>
      <c r="ADB56" s="88"/>
      <c r="ADC56" s="88"/>
      <c r="ADD56" s="88"/>
      <c r="ADE56" s="88"/>
      <c r="ADF56" s="88"/>
      <c r="ADG56" s="88"/>
      <c r="ADH56" s="88"/>
      <c r="ADI56" s="88"/>
      <c r="ADJ56" s="88"/>
      <c r="ADK56" s="88"/>
      <c r="ADL56" s="88"/>
      <c r="ADM56" s="88"/>
      <c r="ADN56" s="88"/>
      <c r="ADO56" s="88"/>
      <c r="ADP56" s="88"/>
      <c r="ADQ56" s="88"/>
      <c r="ADR56" s="88"/>
      <c r="ADS56" s="88"/>
      <c r="ADT56" s="88"/>
      <c r="ADU56" s="88"/>
      <c r="ADV56" s="88"/>
      <c r="ADW56" s="88"/>
      <c r="ADX56" s="88"/>
      <c r="ADY56" s="88"/>
      <c r="ADZ56" s="88"/>
      <c r="AEA56" s="88"/>
      <c r="AEB56" s="88"/>
      <c r="AEC56" s="88"/>
      <c r="AED56" s="88"/>
      <c r="AEE56" s="88"/>
      <c r="AEF56" s="88"/>
      <c r="AEG56" s="88"/>
      <c r="AEH56" s="88"/>
      <c r="AEI56" s="88"/>
      <c r="AEJ56" s="88"/>
      <c r="AEK56" s="88"/>
      <c r="AEL56" s="88"/>
      <c r="AEM56" s="88"/>
      <c r="AEN56" s="88"/>
      <c r="AEO56" s="88"/>
      <c r="AEP56" s="88"/>
      <c r="AEQ56" s="88"/>
      <c r="AER56" s="88"/>
      <c r="AES56" s="88"/>
      <c r="AET56" s="88"/>
      <c r="AEU56" s="88"/>
      <c r="AEV56" s="88"/>
      <c r="AEW56" s="88"/>
      <c r="AEX56" s="88"/>
      <c r="AEY56" s="88"/>
      <c r="AEZ56" s="88"/>
      <c r="AFA56" s="88"/>
      <c r="AFB56" s="88"/>
      <c r="AFC56" s="88"/>
      <c r="AFD56" s="88"/>
      <c r="AFE56" s="88"/>
      <c r="AFF56" s="88"/>
      <c r="AFG56" s="88"/>
      <c r="AFH56" s="88"/>
      <c r="AFI56" s="88"/>
      <c r="AFJ56" s="88"/>
      <c r="AFK56" s="88"/>
      <c r="AFL56" s="88"/>
      <c r="AFM56" s="88"/>
      <c r="AFN56" s="88"/>
      <c r="AFO56" s="88"/>
      <c r="AFP56" s="88"/>
      <c r="AFQ56" s="88"/>
      <c r="AFR56" s="88"/>
      <c r="AFS56" s="88"/>
      <c r="AFT56" s="88"/>
      <c r="AFU56" s="88"/>
      <c r="AFV56" s="88"/>
      <c r="AFW56" s="88"/>
      <c r="AFX56" s="88"/>
      <c r="AFY56" s="88"/>
      <c r="AFZ56" s="88"/>
      <c r="AGA56" s="88"/>
      <c r="AGB56" s="88"/>
      <c r="AGC56" s="88"/>
      <c r="AGD56" s="88"/>
      <c r="AGE56" s="88"/>
      <c r="AGF56" s="88"/>
      <c r="AGG56" s="88"/>
      <c r="AGH56" s="88"/>
      <c r="AGI56" s="88"/>
      <c r="AGJ56" s="88"/>
      <c r="AGK56" s="88"/>
      <c r="AGL56" s="88"/>
      <c r="AGM56" s="88"/>
      <c r="AGN56" s="88"/>
      <c r="AGO56" s="88"/>
      <c r="AGP56" s="88"/>
      <c r="AGQ56" s="88"/>
      <c r="AGR56" s="88"/>
      <c r="AGS56" s="88"/>
      <c r="AGT56" s="88"/>
      <c r="AGU56" s="88"/>
      <c r="AGV56" s="88"/>
      <c r="AGW56" s="88"/>
      <c r="AGX56" s="88"/>
      <c r="AGY56" s="88"/>
      <c r="AGZ56" s="88"/>
      <c r="AHA56" s="88"/>
      <c r="AHB56" s="88"/>
      <c r="AHC56" s="88"/>
      <c r="AHD56" s="88"/>
      <c r="AHE56" s="88"/>
      <c r="AHF56" s="88"/>
      <c r="AHG56" s="88"/>
      <c r="AHH56" s="88"/>
      <c r="AHI56" s="88"/>
      <c r="AHJ56" s="88"/>
      <c r="AHK56" s="88"/>
      <c r="AHL56" s="88"/>
      <c r="AHM56" s="88"/>
      <c r="AHN56" s="88"/>
      <c r="AHO56" s="88"/>
      <c r="AHP56" s="88"/>
      <c r="AHQ56" s="88"/>
      <c r="AHR56" s="88"/>
      <c r="AHS56" s="88"/>
      <c r="AHT56" s="88"/>
      <c r="AHU56" s="88"/>
      <c r="AHV56" s="88"/>
      <c r="AHW56" s="88"/>
      <c r="AHX56" s="88"/>
      <c r="AHY56" s="88"/>
      <c r="AHZ56" s="88"/>
      <c r="AIA56" s="88"/>
      <c r="AIB56" s="88"/>
      <c r="AIC56" s="88"/>
      <c r="AID56" s="88"/>
      <c r="AIE56" s="88"/>
      <c r="AIF56" s="88"/>
      <c r="AIG56" s="88"/>
      <c r="AIH56" s="88"/>
      <c r="AII56" s="88"/>
      <c r="AIJ56" s="88"/>
      <c r="AIK56" s="88"/>
      <c r="AIL56" s="88"/>
      <c r="AIM56" s="88"/>
      <c r="AIN56" s="88"/>
      <c r="AIO56" s="88"/>
      <c r="AIP56" s="88"/>
      <c r="AIQ56" s="88"/>
      <c r="AIR56" s="88"/>
      <c r="AIS56" s="88"/>
      <c r="AIT56" s="88"/>
      <c r="AIU56" s="88"/>
      <c r="AIV56" s="88"/>
      <c r="AIW56" s="88"/>
      <c r="AIX56" s="88"/>
      <c r="AIY56" s="88"/>
      <c r="AIZ56" s="88"/>
      <c r="AJA56" s="88"/>
      <c r="AJB56" s="88"/>
      <c r="AJC56" s="88"/>
      <c r="AJD56" s="88"/>
      <c r="AJE56" s="88"/>
      <c r="AJF56" s="88"/>
      <c r="AJG56" s="88"/>
      <c r="AJH56" s="88"/>
      <c r="AJI56" s="88"/>
      <c r="AJJ56" s="88"/>
      <c r="AJK56" s="88"/>
      <c r="AJL56" s="88"/>
      <c r="AJM56" s="88"/>
      <c r="AJN56" s="88"/>
      <c r="AJO56" s="88"/>
      <c r="AJP56" s="88"/>
      <c r="AJQ56" s="88"/>
      <c r="AJR56" s="88"/>
      <c r="AJS56" s="88"/>
      <c r="AJT56" s="88"/>
      <c r="AJU56" s="88"/>
      <c r="AJV56" s="88"/>
      <c r="AJW56" s="88"/>
      <c r="AJX56" s="88"/>
      <c r="AJY56" s="88"/>
      <c r="AJZ56" s="88"/>
      <c r="AKA56" s="88"/>
      <c r="AKB56" s="88"/>
      <c r="AKC56" s="88"/>
      <c r="AKD56" s="88"/>
      <c r="AKE56" s="88"/>
      <c r="AKF56" s="88"/>
      <c r="AKG56" s="88"/>
      <c r="AKH56" s="88"/>
      <c r="AKI56" s="88"/>
      <c r="AKJ56" s="88"/>
      <c r="AKK56" s="88"/>
      <c r="AKL56" s="88"/>
      <c r="AKM56" s="88"/>
      <c r="AKN56" s="88"/>
      <c r="AKO56" s="88"/>
      <c r="AKP56" s="88"/>
      <c r="AKQ56" s="88"/>
      <c r="AKR56" s="88"/>
      <c r="AKS56" s="88"/>
      <c r="AKT56" s="88"/>
      <c r="AKU56" s="88"/>
      <c r="AKV56" s="88"/>
      <c r="AKW56" s="88"/>
      <c r="AKX56" s="88"/>
      <c r="AKY56" s="88"/>
      <c r="AKZ56" s="88"/>
      <c r="ALA56" s="88"/>
      <c r="ALB56" s="88"/>
      <c r="ALC56" s="88"/>
      <c r="ALD56" s="88"/>
      <c r="ALE56" s="88"/>
      <c r="ALF56" s="88"/>
      <c r="ALG56" s="88"/>
      <c r="ALH56" s="88"/>
      <c r="ALI56" s="88"/>
      <c r="ALJ56" s="88"/>
      <c r="ALK56" s="88"/>
      <c r="ALL56" s="88"/>
      <c r="ALM56" s="88"/>
      <c r="ALN56" s="88"/>
      <c r="ALO56" s="88"/>
      <c r="ALP56" s="88"/>
      <c r="ALQ56" s="88"/>
      <c r="ALR56" s="88"/>
      <c r="ALS56" s="88"/>
      <c r="ALT56" s="88"/>
      <c r="ALU56" s="88"/>
      <c r="ALV56" s="88"/>
      <c r="ALW56" s="88"/>
      <c r="ALX56" s="88"/>
      <c r="ALY56" s="88"/>
      <c r="ALZ56" s="88"/>
      <c r="AMA56" s="88"/>
      <c r="AMB56" s="88"/>
      <c r="AMC56" s="88"/>
      <c r="AMD56" s="88"/>
      <c r="AME56" s="88"/>
      <c r="AMF56" s="88"/>
      <c r="AMG56" s="88"/>
      <c r="AMH56" s="88"/>
      <c r="AMI56" s="88"/>
      <c r="AMJ56" s="88"/>
      <c r="AMK56" s="88"/>
      <c r="AML56" s="88"/>
      <c r="AMM56" s="88"/>
      <c r="AMN56" s="88"/>
      <c r="AMO56" s="88"/>
      <c r="AMP56" s="88"/>
      <c r="AMQ56" s="88"/>
      <c r="AMR56" s="88"/>
      <c r="AMS56" s="88"/>
      <c r="AMT56" s="88"/>
      <c r="AMU56" s="88"/>
      <c r="AMV56" s="88"/>
      <c r="AMW56" s="88"/>
      <c r="AMX56" s="88"/>
      <c r="AMY56" s="88"/>
      <c r="AMZ56" s="88"/>
      <c r="ANA56" s="88"/>
      <c r="ANB56" s="88"/>
      <c r="ANC56" s="88"/>
      <c r="AND56" s="88"/>
      <c r="ANE56" s="88"/>
      <c r="ANF56" s="88"/>
      <c r="ANG56" s="88"/>
      <c r="ANH56" s="88"/>
      <c r="ANI56" s="88"/>
      <c r="ANJ56" s="88"/>
      <c r="ANK56" s="88"/>
      <c r="ANL56" s="88"/>
      <c r="ANM56" s="88"/>
      <c r="ANN56" s="88"/>
      <c r="ANO56" s="88"/>
      <c r="ANP56" s="88"/>
      <c r="ANQ56" s="88"/>
      <c r="ANR56" s="88"/>
      <c r="ANS56" s="88"/>
      <c r="ANT56" s="88"/>
      <c r="ANU56" s="88"/>
      <c r="ANV56" s="88"/>
      <c r="ANW56" s="88"/>
      <c r="ANX56" s="88"/>
      <c r="ANY56" s="88"/>
      <c r="ANZ56" s="88"/>
      <c r="AOA56" s="88"/>
      <c r="AOB56" s="88"/>
      <c r="AOC56" s="88"/>
      <c r="AOD56" s="88"/>
      <c r="AOE56" s="88"/>
      <c r="AOF56" s="88"/>
      <c r="AOG56" s="88"/>
      <c r="AOH56" s="88"/>
      <c r="AOI56" s="88"/>
      <c r="AOJ56" s="88"/>
      <c r="AOK56" s="88"/>
      <c r="AOL56" s="88"/>
      <c r="AOM56" s="88"/>
      <c r="AON56" s="88"/>
      <c r="AOO56" s="88"/>
      <c r="AOP56" s="88"/>
      <c r="AOQ56" s="88"/>
      <c r="AOR56" s="88"/>
      <c r="AOS56" s="88"/>
      <c r="AOT56" s="88"/>
      <c r="AOU56" s="88"/>
      <c r="AOV56" s="88"/>
      <c r="AOW56" s="88"/>
      <c r="AOX56" s="88"/>
      <c r="AOY56" s="88"/>
      <c r="AOZ56" s="88"/>
      <c r="APA56" s="88"/>
      <c r="APB56" s="88"/>
      <c r="APC56" s="88"/>
      <c r="APD56" s="88"/>
      <c r="APE56" s="88"/>
      <c r="APF56" s="88"/>
      <c r="APG56" s="88"/>
      <c r="APH56" s="88"/>
      <c r="API56" s="88"/>
      <c r="APJ56" s="88"/>
      <c r="APK56" s="88"/>
      <c r="APL56" s="88"/>
      <c r="APM56" s="88"/>
      <c r="APN56" s="88"/>
      <c r="APO56" s="88"/>
      <c r="APP56" s="88"/>
      <c r="APQ56" s="88"/>
      <c r="APR56" s="88"/>
      <c r="APS56" s="88"/>
      <c r="APT56" s="88"/>
      <c r="APU56" s="88"/>
      <c r="APV56" s="88"/>
      <c r="APW56" s="88"/>
      <c r="APX56" s="88"/>
      <c r="APY56" s="88"/>
      <c r="APZ56" s="88"/>
      <c r="AQA56" s="88"/>
      <c r="AQB56" s="88"/>
      <c r="AQC56" s="88"/>
      <c r="AQD56" s="88"/>
      <c r="AQE56" s="88"/>
      <c r="AQF56" s="88"/>
      <c r="AQG56" s="88"/>
      <c r="AQH56" s="88"/>
      <c r="AQI56" s="88"/>
      <c r="AQJ56" s="88"/>
      <c r="AQK56" s="88"/>
      <c r="AQL56" s="88"/>
      <c r="AQM56" s="88"/>
      <c r="AQN56" s="88"/>
      <c r="AQO56" s="88"/>
      <c r="AQP56" s="88"/>
      <c r="AQQ56" s="88"/>
      <c r="AQR56" s="88"/>
      <c r="AQS56" s="88"/>
      <c r="AQT56" s="88"/>
      <c r="AQU56" s="88"/>
      <c r="AQV56" s="88"/>
      <c r="AQW56" s="88"/>
      <c r="AQX56" s="88"/>
      <c r="AQY56" s="88"/>
      <c r="AQZ56" s="88"/>
      <c r="ARA56" s="88"/>
      <c r="ARB56" s="88"/>
      <c r="ARC56" s="88"/>
      <c r="ARD56" s="88"/>
      <c r="ARE56" s="88"/>
      <c r="ARF56" s="88"/>
      <c r="ARG56" s="88"/>
      <c r="ARH56" s="88"/>
      <c r="ARI56" s="88"/>
      <c r="ARJ56" s="88"/>
      <c r="ARK56" s="88"/>
      <c r="ARL56" s="88"/>
      <c r="ARM56" s="88"/>
      <c r="ARN56" s="88"/>
      <c r="ARO56" s="88"/>
      <c r="ARP56" s="88"/>
      <c r="ARQ56" s="88"/>
      <c r="ARR56" s="88"/>
      <c r="ARS56" s="88"/>
      <c r="ART56" s="88"/>
      <c r="ARU56" s="88"/>
      <c r="ARV56" s="88"/>
      <c r="ARW56" s="88"/>
      <c r="ARX56" s="88"/>
      <c r="ARY56" s="88"/>
      <c r="ARZ56" s="88"/>
      <c r="ASA56" s="88"/>
      <c r="ASB56" s="88"/>
      <c r="ASC56" s="88"/>
      <c r="ASD56" s="88"/>
      <c r="ASE56" s="88"/>
      <c r="ASF56" s="88"/>
      <c r="ASG56" s="88"/>
      <c r="ASH56" s="88"/>
      <c r="ASI56" s="88"/>
      <c r="ASJ56" s="88"/>
      <c r="ASK56" s="88"/>
      <c r="ASL56" s="88"/>
      <c r="ASM56" s="88"/>
      <c r="ASN56" s="88"/>
      <c r="ASO56" s="88"/>
      <c r="ASP56" s="88"/>
      <c r="ASQ56" s="88"/>
      <c r="ASR56" s="88"/>
      <c r="ASS56" s="88"/>
      <c r="AST56" s="88"/>
      <c r="ASU56" s="88"/>
      <c r="ASV56" s="88"/>
      <c r="ASW56" s="88"/>
      <c r="ASX56" s="88"/>
      <c r="ASY56" s="88"/>
      <c r="ASZ56" s="88"/>
      <c r="ATA56" s="88"/>
      <c r="ATB56" s="88"/>
      <c r="ATC56" s="88"/>
      <c r="ATD56" s="88"/>
      <c r="ATE56" s="88"/>
      <c r="ATF56" s="88"/>
      <c r="ATG56" s="88"/>
      <c r="ATH56" s="88"/>
      <c r="ATI56" s="88"/>
      <c r="ATJ56" s="88"/>
      <c r="ATK56" s="88"/>
      <c r="ATL56" s="88"/>
      <c r="ATM56" s="88"/>
      <c r="ATN56" s="88"/>
      <c r="ATO56" s="88"/>
      <c r="ATP56" s="88"/>
      <c r="ATQ56" s="88"/>
      <c r="ATR56" s="88"/>
      <c r="ATS56" s="88"/>
      <c r="ATT56" s="88"/>
      <c r="ATU56" s="88"/>
      <c r="ATV56" s="88"/>
      <c r="ATW56" s="88"/>
      <c r="ATX56" s="88"/>
      <c r="ATY56" s="88"/>
      <c r="ATZ56" s="88"/>
      <c r="AUA56" s="88"/>
      <c r="AUB56" s="88"/>
      <c r="AUC56" s="88"/>
      <c r="AUD56" s="88"/>
      <c r="AUE56" s="88"/>
      <c r="AUF56" s="88"/>
      <c r="AUG56" s="88"/>
      <c r="AUH56" s="88"/>
      <c r="AUI56" s="88"/>
      <c r="AUJ56" s="88"/>
      <c r="AUK56" s="88"/>
      <c r="AUL56" s="88"/>
      <c r="AUM56" s="88"/>
      <c r="AUN56" s="88"/>
      <c r="AUO56" s="88"/>
      <c r="AUP56" s="88"/>
      <c r="AUQ56" s="88"/>
      <c r="AUR56" s="88"/>
      <c r="AUS56" s="88"/>
      <c r="AUT56" s="88"/>
      <c r="AUU56" s="88"/>
      <c r="AUV56" s="88"/>
      <c r="AUW56" s="88"/>
      <c r="AUX56" s="88"/>
      <c r="AUY56" s="88"/>
      <c r="AUZ56" s="88"/>
      <c r="AVA56" s="88"/>
      <c r="AVB56" s="88"/>
      <c r="AVC56" s="88"/>
      <c r="AVD56" s="88"/>
      <c r="AVE56" s="88"/>
      <c r="AVF56" s="88"/>
      <c r="AVG56" s="88"/>
      <c r="AVH56" s="88"/>
      <c r="AVI56" s="88"/>
      <c r="AVJ56" s="88"/>
      <c r="AVK56" s="88"/>
      <c r="AVL56" s="88"/>
      <c r="AVM56" s="88"/>
      <c r="AVN56" s="88"/>
      <c r="AVO56" s="88"/>
      <c r="AVP56" s="88"/>
      <c r="AVQ56" s="88"/>
      <c r="AVR56" s="88"/>
      <c r="AVS56" s="88"/>
      <c r="AVT56" s="88"/>
      <c r="AVU56" s="88"/>
      <c r="AVV56" s="88"/>
      <c r="AVW56" s="88"/>
      <c r="AVX56" s="88"/>
      <c r="AVY56" s="88"/>
      <c r="AVZ56" s="88"/>
      <c r="AWA56" s="88"/>
      <c r="AWB56" s="88"/>
      <c r="AWC56" s="88"/>
      <c r="AWD56" s="88"/>
      <c r="AWE56" s="88"/>
      <c r="AWF56" s="88"/>
      <c r="AWG56" s="88"/>
      <c r="AWH56" s="88"/>
      <c r="AWI56" s="88"/>
      <c r="AWJ56" s="88"/>
      <c r="AWK56" s="88"/>
      <c r="AWL56" s="88"/>
      <c r="AWM56" s="88"/>
      <c r="AWN56" s="88"/>
      <c r="AWO56" s="88"/>
      <c r="AWP56" s="88"/>
      <c r="AWQ56" s="88"/>
      <c r="AWR56" s="88"/>
      <c r="AWS56" s="88"/>
      <c r="AWT56" s="88"/>
      <c r="AWU56" s="88"/>
      <c r="AWV56" s="88"/>
      <c r="AWW56" s="88"/>
      <c r="AWX56" s="88"/>
      <c r="AWY56" s="88"/>
      <c r="AWZ56" s="88"/>
      <c r="AXA56" s="88"/>
      <c r="AXB56" s="88"/>
      <c r="AXC56" s="88"/>
      <c r="AXD56" s="88"/>
      <c r="AXE56" s="88"/>
      <c r="AXF56" s="88"/>
      <c r="AXG56" s="88"/>
      <c r="AXH56" s="88"/>
      <c r="AXI56" s="88"/>
      <c r="AXJ56" s="88"/>
      <c r="AXK56" s="88"/>
      <c r="AXL56" s="88"/>
      <c r="AXM56" s="88"/>
      <c r="AXN56" s="88"/>
      <c r="AXO56" s="88"/>
      <c r="AXP56" s="88"/>
      <c r="AXQ56" s="88"/>
      <c r="AXR56" s="88"/>
      <c r="AXS56" s="88"/>
      <c r="AXT56" s="88"/>
      <c r="AXU56" s="88"/>
      <c r="AXV56" s="88"/>
      <c r="AXW56" s="88"/>
      <c r="AXX56" s="88"/>
      <c r="AXY56" s="88"/>
      <c r="AXZ56" s="88"/>
      <c r="AYA56" s="88"/>
      <c r="AYB56" s="88"/>
      <c r="AYC56" s="88"/>
      <c r="AYD56" s="88"/>
      <c r="AYE56" s="88"/>
      <c r="AYF56" s="88"/>
      <c r="AYG56" s="88"/>
      <c r="AYH56" s="88"/>
      <c r="AYI56" s="88"/>
      <c r="AYJ56" s="88"/>
      <c r="AYK56" s="88"/>
      <c r="AYL56" s="88"/>
      <c r="AYM56" s="88"/>
      <c r="AYN56" s="88"/>
      <c r="AYO56" s="88"/>
      <c r="AYP56" s="88"/>
      <c r="AYQ56" s="88"/>
      <c r="AYR56" s="88"/>
      <c r="AYS56" s="88"/>
      <c r="AYT56" s="88"/>
      <c r="AYU56" s="88"/>
      <c r="AYV56" s="88"/>
      <c r="AYW56" s="88"/>
      <c r="AYX56" s="88"/>
      <c r="AYY56" s="88"/>
      <c r="AYZ56" s="88"/>
      <c r="AZA56" s="88"/>
      <c r="AZB56" s="88"/>
      <c r="AZC56" s="88"/>
      <c r="AZD56" s="88"/>
      <c r="AZE56" s="88"/>
      <c r="AZF56" s="88"/>
      <c r="AZG56" s="88"/>
      <c r="AZH56" s="88"/>
      <c r="AZI56" s="88"/>
      <c r="AZJ56" s="88"/>
      <c r="AZK56" s="88"/>
      <c r="AZL56" s="88"/>
      <c r="AZM56" s="88"/>
      <c r="AZN56" s="88"/>
      <c r="AZO56" s="88"/>
      <c r="AZP56" s="88"/>
      <c r="AZQ56" s="88"/>
      <c r="AZR56" s="88"/>
      <c r="AZS56" s="88"/>
      <c r="AZT56" s="88"/>
      <c r="AZU56" s="88"/>
      <c r="AZV56" s="88"/>
      <c r="AZW56" s="88"/>
      <c r="AZX56" s="88"/>
      <c r="AZY56" s="88"/>
      <c r="AZZ56" s="88"/>
      <c r="BAA56" s="88"/>
      <c r="BAB56" s="88"/>
      <c r="BAC56" s="88"/>
      <c r="BAD56" s="88"/>
      <c r="BAE56" s="88"/>
      <c r="BAF56" s="88"/>
      <c r="BAG56" s="88"/>
      <c r="BAH56" s="88"/>
      <c r="BAI56" s="88"/>
      <c r="BAJ56" s="88"/>
      <c r="BAK56" s="88"/>
      <c r="BAL56" s="88"/>
      <c r="BAM56" s="88"/>
      <c r="BAN56" s="88"/>
      <c r="BAO56" s="88"/>
      <c r="BAP56" s="88"/>
      <c r="BAQ56" s="88"/>
      <c r="BAR56" s="88"/>
      <c r="BAS56" s="88"/>
      <c r="BAT56" s="88"/>
      <c r="BAU56" s="88"/>
      <c r="BAV56" s="88"/>
      <c r="BAW56" s="88"/>
      <c r="BAX56" s="88"/>
      <c r="BAY56" s="88"/>
      <c r="BAZ56" s="88"/>
      <c r="BBA56" s="88"/>
      <c r="BBB56" s="88"/>
      <c r="BBC56" s="88"/>
      <c r="BBD56" s="88"/>
      <c r="BBE56" s="88"/>
      <c r="BBF56" s="88"/>
      <c r="BBG56" s="88"/>
      <c r="BBH56" s="88"/>
      <c r="BBI56" s="88"/>
      <c r="BBJ56" s="88"/>
      <c r="BBK56" s="88"/>
      <c r="BBL56" s="88"/>
      <c r="BBM56" s="88"/>
      <c r="BBN56" s="88"/>
      <c r="BBO56" s="88"/>
      <c r="BBP56" s="88"/>
      <c r="BBQ56" s="88"/>
      <c r="BBR56" s="88"/>
      <c r="BBS56" s="88"/>
      <c r="BBT56" s="88"/>
      <c r="BBU56" s="88"/>
      <c r="BBV56" s="88"/>
      <c r="BBW56" s="88"/>
      <c r="BBX56" s="88"/>
      <c r="BBY56" s="88"/>
      <c r="BBZ56" s="88"/>
      <c r="BCA56" s="88"/>
      <c r="BCB56" s="88"/>
      <c r="BCC56" s="88"/>
      <c r="BCD56" s="88"/>
      <c r="BCE56" s="88"/>
      <c r="BCF56" s="88"/>
      <c r="BCG56" s="88"/>
      <c r="BCH56" s="88"/>
      <c r="BCI56" s="88"/>
      <c r="BCJ56" s="88"/>
      <c r="BCK56" s="88"/>
      <c r="BCL56" s="88"/>
      <c r="BCM56" s="88"/>
      <c r="BCN56" s="88"/>
      <c r="BCO56" s="88"/>
      <c r="BCP56" s="88"/>
      <c r="BCQ56" s="88"/>
      <c r="BCR56" s="88"/>
      <c r="BCS56" s="88"/>
      <c r="BCT56" s="88"/>
      <c r="BCU56" s="88"/>
      <c r="BCV56" s="88"/>
      <c r="BCW56" s="88"/>
      <c r="BCX56" s="88"/>
      <c r="BCY56" s="88"/>
      <c r="BCZ56" s="88"/>
      <c r="BDA56" s="88"/>
      <c r="BDB56" s="88"/>
      <c r="BDC56" s="88"/>
      <c r="BDD56" s="88"/>
      <c r="BDE56" s="88"/>
      <c r="BDF56" s="88"/>
      <c r="BDG56" s="88"/>
      <c r="BDH56" s="88"/>
      <c r="BDI56" s="88"/>
      <c r="BDJ56" s="88"/>
      <c r="BDK56" s="88"/>
      <c r="BDL56" s="88"/>
      <c r="BDM56" s="88"/>
      <c r="BDN56" s="88"/>
      <c r="BDO56" s="88"/>
      <c r="BDP56" s="88"/>
      <c r="BDQ56" s="88"/>
      <c r="BDR56" s="88"/>
      <c r="BDS56" s="88"/>
      <c r="BDT56" s="88"/>
      <c r="BDU56" s="88"/>
      <c r="BDV56" s="88"/>
      <c r="BDW56" s="88"/>
      <c r="BDX56" s="88"/>
      <c r="BDY56" s="88"/>
      <c r="BDZ56" s="88"/>
      <c r="BEA56" s="88"/>
      <c r="BEB56" s="88"/>
      <c r="BEC56" s="88"/>
      <c r="BED56" s="88"/>
      <c r="BEE56" s="88"/>
      <c r="BEF56" s="88"/>
      <c r="BEG56" s="88"/>
      <c r="BEH56" s="88"/>
      <c r="BEI56" s="88"/>
      <c r="BEJ56" s="88"/>
      <c r="BEK56" s="88"/>
      <c r="BEL56" s="88"/>
      <c r="BEM56" s="88"/>
      <c r="BEN56" s="88"/>
      <c r="BEO56" s="88"/>
      <c r="BEP56" s="88"/>
      <c r="BEQ56" s="88"/>
      <c r="BER56" s="88"/>
      <c r="BES56" s="88"/>
      <c r="BET56" s="88"/>
      <c r="BEU56" s="88"/>
      <c r="BEV56" s="88"/>
      <c r="BEW56" s="88"/>
      <c r="BEX56" s="88"/>
      <c r="BEY56" s="88"/>
      <c r="BEZ56" s="88"/>
      <c r="BFA56" s="88"/>
      <c r="BFB56" s="88"/>
      <c r="BFC56" s="88"/>
      <c r="BFD56" s="88"/>
      <c r="BFE56" s="88"/>
      <c r="BFF56" s="88"/>
      <c r="BFG56" s="88"/>
      <c r="BFH56" s="88"/>
      <c r="BFI56" s="88"/>
      <c r="BFJ56" s="88"/>
      <c r="BFK56" s="88"/>
      <c r="BFL56" s="88"/>
      <c r="BFM56" s="88"/>
      <c r="BFN56" s="88"/>
      <c r="BFO56" s="88"/>
      <c r="BFP56" s="88"/>
      <c r="BFQ56" s="88"/>
      <c r="BFR56" s="88"/>
      <c r="BFS56" s="88"/>
      <c r="BFT56" s="88"/>
      <c r="BFU56" s="88"/>
      <c r="BFV56" s="88"/>
      <c r="BFW56" s="88"/>
      <c r="BFX56" s="88"/>
      <c r="BFY56" s="88"/>
      <c r="BFZ56" s="88"/>
      <c r="BGA56" s="88"/>
      <c r="BGB56" s="88"/>
      <c r="BGC56" s="88"/>
      <c r="BGD56" s="88"/>
      <c r="BGE56" s="88"/>
      <c r="BGF56" s="88"/>
      <c r="BGG56" s="88"/>
      <c r="BGH56" s="88"/>
      <c r="BGI56" s="88"/>
      <c r="BGJ56" s="88"/>
      <c r="BGK56" s="88"/>
      <c r="BGL56" s="88"/>
      <c r="BGM56" s="88"/>
      <c r="BGN56" s="88"/>
      <c r="BGO56" s="88"/>
      <c r="BGP56" s="88"/>
      <c r="BGQ56" s="88"/>
      <c r="BGR56" s="88"/>
      <c r="BGS56" s="88"/>
      <c r="BGT56" s="88"/>
      <c r="BGU56" s="88"/>
      <c r="BGV56" s="88"/>
      <c r="BGW56" s="88"/>
      <c r="BGX56" s="88"/>
      <c r="BGY56" s="88"/>
      <c r="BGZ56" s="88"/>
      <c r="BHA56" s="88"/>
      <c r="BHB56" s="88"/>
      <c r="BHC56" s="88"/>
      <c r="BHD56" s="88"/>
      <c r="BHE56" s="88"/>
      <c r="BHF56" s="88"/>
      <c r="BHG56" s="88"/>
      <c r="BHH56" s="88"/>
      <c r="BHI56" s="88"/>
      <c r="BHJ56" s="88"/>
      <c r="BHK56" s="88"/>
      <c r="BHL56" s="88"/>
      <c r="BHM56" s="88"/>
      <c r="BHN56" s="88"/>
      <c r="BHO56" s="88"/>
      <c r="BHP56" s="88"/>
      <c r="BHQ56" s="88"/>
      <c r="BHR56" s="88"/>
      <c r="BHS56" s="88"/>
      <c r="BHT56" s="88"/>
      <c r="BHU56" s="88"/>
      <c r="BHV56" s="88"/>
      <c r="BHW56" s="88"/>
      <c r="BHX56" s="88"/>
      <c r="BHY56" s="88"/>
      <c r="BHZ56" s="88"/>
      <c r="BIA56" s="88"/>
      <c r="BIB56" s="88"/>
      <c r="BIC56" s="88"/>
      <c r="BID56" s="88"/>
      <c r="BIE56" s="88"/>
      <c r="BIF56" s="88"/>
      <c r="BIG56" s="88"/>
      <c r="BIH56" s="88"/>
      <c r="BII56" s="88"/>
      <c r="BIJ56" s="88"/>
      <c r="BIK56" s="88"/>
      <c r="BIL56" s="88"/>
      <c r="BIM56" s="88"/>
      <c r="BIN56" s="88"/>
      <c r="BIO56" s="88"/>
      <c r="BIP56" s="88"/>
      <c r="BIQ56" s="88"/>
      <c r="BIR56" s="88"/>
      <c r="BIS56" s="88"/>
      <c r="BIT56" s="88"/>
      <c r="BIU56" s="88"/>
      <c r="BIV56" s="88"/>
      <c r="BIW56" s="88"/>
      <c r="BIX56" s="88"/>
      <c r="BIY56" s="88"/>
      <c r="BIZ56" s="88"/>
      <c r="BJA56" s="88"/>
      <c r="BJB56" s="88"/>
      <c r="BJC56" s="88"/>
      <c r="BJD56" s="88"/>
      <c r="BJE56" s="88"/>
      <c r="BJF56" s="88"/>
      <c r="BJG56" s="88"/>
      <c r="BJH56" s="88"/>
      <c r="BJI56" s="88"/>
      <c r="BJJ56" s="88"/>
      <c r="BJK56" s="88"/>
      <c r="BJL56" s="88"/>
      <c r="BJM56" s="88"/>
      <c r="BJN56" s="88"/>
      <c r="BJO56" s="88"/>
      <c r="BJP56" s="88"/>
      <c r="BJQ56" s="88"/>
      <c r="BJR56" s="88"/>
      <c r="BJS56" s="88"/>
      <c r="BJT56" s="88"/>
      <c r="BJU56" s="88"/>
      <c r="BJV56" s="88"/>
      <c r="BJW56" s="88"/>
      <c r="BJX56" s="88"/>
      <c r="BJY56" s="88"/>
      <c r="BJZ56" s="88"/>
      <c r="BKA56" s="88"/>
      <c r="BKB56" s="88"/>
      <c r="BKC56" s="88"/>
      <c r="BKD56" s="88"/>
      <c r="BKE56" s="88"/>
      <c r="BKF56" s="88"/>
      <c r="BKG56" s="88"/>
      <c r="BKH56" s="88"/>
      <c r="BKI56" s="88"/>
      <c r="BKJ56" s="88"/>
      <c r="BKK56" s="88"/>
      <c r="BKL56" s="88"/>
      <c r="BKM56" s="88"/>
      <c r="BKN56" s="88"/>
      <c r="BKO56" s="88"/>
      <c r="BKP56" s="88"/>
      <c r="BKQ56" s="88"/>
      <c r="BKR56" s="88"/>
      <c r="BKS56" s="88"/>
      <c r="BKT56" s="88"/>
      <c r="BKU56" s="88"/>
      <c r="BKV56" s="88"/>
      <c r="BKW56" s="88"/>
      <c r="BKX56" s="88"/>
      <c r="BKY56" s="88"/>
      <c r="BKZ56" s="88"/>
      <c r="BLA56" s="88"/>
      <c r="BLB56" s="88"/>
      <c r="BLC56" s="88"/>
      <c r="BLD56" s="88"/>
      <c r="BLE56" s="88"/>
      <c r="BLF56" s="88"/>
      <c r="BLG56" s="88"/>
      <c r="BLH56" s="88"/>
      <c r="BLI56" s="88"/>
      <c r="BLJ56" s="88"/>
      <c r="BLK56" s="88"/>
      <c r="BLL56" s="88"/>
      <c r="BLM56" s="88"/>
      <c r="BLN56" s="88"/>
      <c r="BLO56" s="88"/>
      <c r="BLP56" s="88"/>
      <c r="BLQ56" s="88"/>
      <c r="BLR56" s="88"/>
      <c r="BLS56" s="88"/>
      <c r="BLT56" s="88"/>
      <c r="BLU56" s="88"/>
      <c r="BLV56" s="88"/>
      <c r="BLW56" s="88"/>
      <c r="BLX56" s="88"/>
      <c r="BLY56" s="88"/>
      <c r="BLZ56" s="88"/>
      <c r="BMA56" s="88"/>
      <c r="BMB56" s="88"/>
      <c r="BMC56" s="88"/>
      <c r="BMD56" s="88"/>
      <c r="BME56" s="88"/>
      <c r="BMF56" s="88"/>
      <c r="BMG56" s="88"/>
      <c r="BMH56" s="88"/>
      <c r="BMI56" s="88"/>
      <c r="BMJ56" s="88"/>
      <c r="BMK56" s="88"/>
      <c r="BML56" s="88"/>
      <c r="BMM56" s="88"/>
      <c r="BMN56" s="88"/>
      <c r="BMO56" s="88"/>
      <c r="BMP56" s="88"/>
      <c r="BMQ56" s="88"/>
      <c r="BMR56" s="88"/>
      <c r="BMS56" s="88"/>
      <c r="BMT56" s="88"/>
      <c r="BMU56" s="88"/>
      <c r="BMV56" s="88"/>
      <c r="BMW56" s="88"/>
      <c r="BMX56" s="88"/>
      <c r="BMY56" s="88"/>
      <c r="BMZ56" s="88"/>
      <c r="BNA56" s="88"/>
      <c r="BNB56" s="88"/>
      <c r="BNC56" s="88"/>
      <c r="BND56" s="88"/>
      <c r="BNE56" s="88"/>
      <c r="BNF56" s="88"/>
      <c r="BNG56" s="88"/>
      <c r="BNH56" s="88"/>
      <c r="BNI56" s="88"/>
      <c r="BNJ56" s="88"/>
      <c r="BNK56" s="88"/>
      <c r="BNL56" s="88"/>
      <c r="BNM56" s="88"/>
      <c r="BNN56" s="88"/>
      <c r="BNO56" s="88"/>
      <c r="BNP56" s="88"/>
      <c r="BNQ56" s="88"/>
      <c r="BNR56" s="88"/>
      <c r="BNS56" s="88"/>
      <c r="BNT56" s="88"/>
      <c r="BNU56" s="88"/>
      <c r="BNV56" s="88"/>
      <c r="BNW56" s="88"/>
      <c r="BNX56" s="88"/>
      <c r="BNY56" s="88"/>
      <c r="BNZ56" s="88"/>
      <c r="BOA56" s="88"/>
      <c r="BOB56" s="88"/>
      <c r="BOC56" s="88"/>
      <c r="BOD56" s="88"/>
      <c r="BOE56" s="88"/>
      <c r="BOF56" s="88"/>
      <c r="BOG56" s="88"/>
      <c r="BOH56" s="88"/>
      <c r="BOI56" s="88"/>
      <c r="BOJ56" s="88"/>
      <c r="BOK56" s="88"/>
      <c r="BOL56" s="88"/>
      <c r="BOM56" s="88"/>
      <c r="BON56" s="88"/>
      <c r="BOO56" s="88"/>
      <c r="BOP56" s="88"/>
      <c r="BOQ56" s="88"/>
      <c r="BOR56" s="88"/>
      <c r="BOS56" s="88"/>
      <c r="BOT56" s="88"/>
      <c r="BOU56" s="88"/>
      <c r="BOV56" s="88"/>
      <c r="BOW56" s="88"/>
      <c r="BOX56" s="88"/>
      <c r="BOY56" s="88"/>
      <c r="BOZ56" s="88"/>
      <c r="BPA56" s="88"/>
      <c r="BPB56" s="88"/>
      <c r="BPC56" s="88"/>
      <c r="BPD56" s="88"/>
      <c r="BPE56" s="88"/>
      <c r="BPF56" s="88"/>
      <c r="BPG56" s="88"/>
      <c r="BPH56" s="88"/>
      <c r="BPI56" s="88"/>
      <c r="BPJ56" s="88"/>
      <c r="BPK56" s="88"/>
      <c r="BPL56" s="88"/>
      <c r="BPM56" s="88"/>
      <c r="BPN56" s="88"/>
      <c r="BPO56" s="88"/>
      <c r="BPP56" s="88"/>
      <c r="BPQ56" s="88"/>
      <c r="BPR56" s="88"/>
      <c r="BPS56" s="88"/>
      <c r="BPT56" s="88"/>
      <c r="BPU56" s="88"/>
      <c r="BPV56" s="88"/>
      <c r="BPW56" s="88"/>
      <c r="BPX56" s="88"/>
      <c r="BPY56" s="88"/>
      <c r="BPZ56" s="88"/>
      <c r="BQA56" s="88"/>
      <c r="BQB56" s="88"/>
      <c r="BQC56" s="88"/>
      <c r="BQD56" s="88"/>
      <c r="BQE56" s="88"/>
      <c r="BQF56" s="88"/>
      <c r="BQG56" s="88"/>
      <c r="BQH56" s="88"/>
      <c r="BQI56" s="88"/>
      <c r="BQJ56" s="88"/>
      <c r="BQK56" s="88"/>
      <c r="BQL56" s="88"/>
      <c r="BQM56" s="88"/>
      <c r="BQN56" s="88"/>
      <c r="BQO56" s="88"/>
      <c r="BQP56" s="88"/>
      <c r="BQQ56" s="88"/>
      <c r="BQR56" s="88"/>
      <c r="BQS56" s="88"/>
      <c r="BQT56" s="88"/>
      <c r="BQU56" s="88"/>
      <c r="BQV56" s="88"/>
      <c r="BQW56" s="88"/>
      <c r="BQX56" s="88"/>
      <c r="BQY56" s="88"/>
      <c r="BQZ56" s="88"/>
      <c r="BRA56" s="88"/>
      <c r="BRB56" s="88"/>
      <c r="BRC56" s="88"/>
      <c r="BRD56" s="88"/>
      <c r="BRE56" s="88"/>
      <c r="BRF56" s="88"/>
      <c r="BRG56" s="88"/>
      <c r="BRH56" s="88"/>
      <c r="BRI56" s="88"/>
      <c r="BRJ56" s="88"/>
      <c r="BRK56" s="88"/>
      <c r="BRL56" s="88"/>
      <c r="BRM56" s="88"/>
      <c r="BRN56" s="88"/>
      <c r="BRO56" s="88"/>
      <c r="BRP56" s="88"/>
      <c r="BRQ56" s="88"/>
      <c r="BRR56" s="88"/>
      <c r="BRS56" s="88"/>
      <c r="BRT56" s="88"/>
      <c r="BRU56" s="88"/>
      <c r="BRV56" s="88"/>
      <c r="BRW56" s="88"/>
      <c r="BRX56" s="88"/>
      <c r="BRY56" s="88"/>
      <c r="BRZ56" s="88"/>
      <c r="BSA56" s="88"/>
      <c r="BSB56" s="88"/>
      <c r="BSC56" s="88"/>
      <c r="BSD56" s="88"/>
      <c r="BSE56" s="88"/>
      <c r="BSF56" s="88"/>
      <c r="BSG56" s="88"/>
      <c r="BSH56" s="88"/>
      <c r="BSI56" s="88"/>
      <c r="BSJ56" s="88"/>
      <c r="BSK56" s="88"/>
      <c r="BSL56" s="88"/>
      <c r="BSM56" s="88"/>
      <c r="BSN56" s="88"/>
      <c r="BSO56" s="88"/>
      <c r="BSP56" s="88"/>
      <c r="BSQ56" s="88"/>
      <c r="BSR56" s="88"/>
      <c r="BSS56" s="88"/>
      <c r="BST56" s="88"/>
      <c r="BSU56" s="88"/>
      <c r="BSV56" s="88"/>
      <c r="BSW56" s="88"/>
      <c r="BSX56" s="88"/>
      <c r="BSY56" s="88"/>
      <c r="BSZ56" s="88"/>
      <c r="BTA56" s="88"/>
      <c r="BTB56" s="88"/>
      <c r="BTC56" s="88"/>
      <c r="BTD56" s="88"/>
      <c r="BTE56" s="88"/>
      <c r="BTF56" s="88"/>
      <c r="BTG56" s="88"/>
      <c r="BTH56" s="88"/>
      <c r="BTI56" s="88"/>
      <c r="BTJ56" s="88"/>
      <c r="BTK56" s="88"/>
      <c r="BTL56" s="88"/>
      <c r="BTM56" s="88"/>
      <c r="BTN56" s="88"/>
      <c r="BTO56" s="88"/>
      <c r="BTP56" s="88"/>
      <c r="BTQ56" s="88"/>
      <c r="BTR56" s="88"/>
      <c r="BTS56" s="88"/>
      <c r="BTT56" s="88"/>
      <c r="BTU56" s="88"/>
      <c r="BTV56" s="88"/>
      <c r="BTW56" s="88"/>
      <c r="BTX56" s="88"/>
      <c r="BTY56" s="88"/>
      <c r="BTZ56" s="88"/>
      <c r="BUA56" s="88"/>
      <c r="BUB56" s="88"/>
      <c r="BUC56" s="88"/>
      <c r="BUD56" s="88"/>
      <c r="BUE56" s="88"/>
      <c r="BUF56" s="88"/>
      <c r="BUG56" s="88"/>
      <c r="BUH56" s="88"/>
      <c r="BUI56" s="88"/>
      <c r="BUJ56" s="88"/>
      <c r="BUK56" s="88"/>
      <c r="BUL56" s="88"/>
      <c r="BUM56" s="88"/>
      <c r="BUN56" s="88"/>
      <c r="BUO56" s="88"/>
      <c r="BUP56" s="88"/>
      <c r="BUQ56" s="88"/>
      <c r="BUR56" s="88"/>
      <c r="BUS56" s="88"/>
      <c r="BUT56" s="88"/>
      <c r="BUU56" s="88"/>
      <c r="BUV56" s="88"/>
      <c r="BUW56" s="88"/>
      <c r="BUX56" s="88"/>
      <c r="BUY56" s="88"/>
      <c r="BUZ56" s="88"/>
      <c r="BVA56" s="88"/>
      <c r="BVB56" s="88"/>
      <c r="BVC56" s="88"/>
      <c r="BVD56" s="88"/>
      <c r="BVE56" s="88"/>
      <c r="BVF56" s="88"/>
      <c r="BVG56" s="88"/>
      <c r="BVH56" s="88"/>
      <c r="BVI56" s="88"/>
      <c r="BVJ56" s="88"/>
      <c r="BVK56" s="88"/>
      <c r="BVL56" s="88"/>
      <c r="BVM56" s="88"/>
      <c r="BVN56" s="88"/>
      <c r="BVO56" s="88"/>
      <c r="BVP56" s="88"/>
      <c r="BVQ56" s="88"/>
      <c r="BVR56" s="88"/>
      <c r="BVS56" s="88"/>
      <c r="BVT56" s="88"/>
      <c r="BVU56" s="88"/>
      <c r="BVV56" s="88"/>
      <c r="BVW56" s="88"/>
      <c r="BVX56" s="88"/>
      <c r="BVY56" s="88"/>
      <c r="BVZ56" s="88"/>
      <c r="BWA56" s="88"/>
      <c r="BWB56" s="88"/>
      <c r="BWC56" s="88"/>
      <c r="BWD56" s="88"/>
      <c r="BWE56" s="88"/>
      <c r="BWF56" s="88"/>
      <c r="BWG56" s="88"/>
      <c r="BWH56" s="88"/>
      <c r="BWI56" s="88"/>
      <c r="BWJ56" s="88"/>
      <c r="BWK56" s="88"/>
      <c r="BWL56" s="88"/>
      <c r="BWM56" s="88"/>
      <c r="BWN56" s="88"/>
      <c r="BWO56" s="88"/>
      <c r="BWP56" s="88"/>
      <c r="BWQ56" s="88"/>
      <c r="BWR56" s="88"/>
      <c r="BWS56" s="88"/>
      <c r="BWT56" s="88"/>
      <c r="BWU56" s="88"/>
      <c r="BWV56" s="88"/>
      <c r="BWW56" s="88"/>
      <c r="BWX56" s="88"/>
      <c r="BWY56" s="88"/>
      <c r="BWZ56" s="88"/>
      <c r="BXA56" s="88"/>
      <c r="BXB56" s="88"/>
      <c r="BXC56" s="88"/>
      <c r="BXD56" s="88"/>
      <c r="BXE56" s="88"/>
      <c r="BXF56" s="88"/>
      <c r="BXG56" s="88"/>
      <c r="BXH56" s="88"/>
      <c r="BXI56" s="88"/>
      <c r="BXJ56" s="88"/>
      <c r="BXK56" s="88"/>
      <c r="BXL56" s="88"/>
      <c r="BXM56" s="88"/>
      <c r="BXN56" s="88"/>
      <c r="BXO56" s="88"/>
      <c r="BXP56" s="88"/>
      <c r="BXQ56" s="88"/>
      <c r="BXR56" s="88"/>
      <c r="BXS56" s="88"/>
      <c r="BXT56" s="88"/>
      <c r="BXU56" s="88"/>
      <c r="BXV56" s="88"/>
      <c r="BXW56" s="88"/>
      <c r="BXX56" s="88"/>
      <c r="BXY56" s="88"/>
      <c r="BXZ56" s="88"/>
      <c r="BYA56" s="88"/>
      <c r="BYB56" s="88"/>
      <c r="BYC56" s="88"/>
      <c r="BYD56" s="88"/>
      <c r="BYE56" s="88"/>
      <c r="BYF56" s="88"/>
      <c r="BYG56" s="88"/>
      <c r="BYH56" s="88"/>
      <c r="BYI56" s="88"/>
      <c r="BYJ56" s="88"/>
      <c r="BYK56" s="88"/>
      <c r="BYL56" s="88"/>
      <c r="BYM56" s="88"/>
      <c r="BYN56" s="88"/>
      <c r="BYO56" s="88"/>
      <c r="BYP56" s="88"/>
      <c r="BYQ56" s="88"/>
      <c r="BYR56" s="88"/>
      <c r="BYS56" s="88"/>
      <c r="BYT56" s="88"/>
      <c r="BYU56" s="88"/>
      <c r="BYV56" s="88"/>
      <c r="BYW56" s="88"/>
      <c r="BYX56" s="88"/>
      <c r="BYY56" s="88"/>
      <c r="BYZ56" s="88"/>
      <c r="BZA56" s="88"/>
      <c r="BZB56" s="88"/>
      <c r="BZC56" s="88"/>
      <c r="BZD56" s="88"/>
      <c r="BZE56" s="88"/>
      <c r="BZF56" s="88"/>
      <c r="BZG56" s="88"/>
      <c r="BZH56" s="88"/>
      <c r="BZI56" s="88"/>
      <c r="BZJ56" s="88"/>
      <c r="BZK56" s="88"/>
      <c r="BZL56" s="88"/>
      <c r="BZM56" s="88"/>
      <c r="BZN56" s="88"/>
      <c r="BZO56" s="88"/>
      <c r="BZP56" s="88"/>
      <c r="BZQ56" s="88"/>
      <c r="BZR56" s="88"/>
      <c r="BZS56" s="88"/>
      <c r="BZT56" s="88"/>
      <c r="BZU56" s="88"/>
      <c r="BZV56" s="88"/>
      <c r="BZW56" s="88"/>
      <c r="BZX56" s="88"/>
      <c r="BZY56" s="88"/>
      <c r="BZZ56" s="88"/>
      <c r="CAA56" s="88"/>
      <c r="CAB56" s="88"/>
      <c r="CAC56" s="88"/>
      <c r="CAD56" s="88"/>
      <c r="CAE56" s="88"/>
      <c r="CAF56" s="88"/>
      <c r="CAG56" s="88"/>
      <c r="CAH56" s="88"/>
      <c r="CAI56" s="88"/>
      <c r="CAJ56" s="88"/>
      <c r="CAK56" s="88"/>
      <c r="CAL56" s="88"/>
      <c r="CAM56" s="88"/>
      <c r="CAN56" s="88"/>
      <c r="CAO56" s="88"/>
      <c r="CAP56" s="88"/>
      <c r="CAQ56" s="88"/>
      <c r="CAR56" s="88"/>
      <c r="CAS56" s="88"/>
      <c r="CAT56" s="88"/>
      <c r="CAU56" s="88"/>
      <c r="CAV56" s="88"/>
      <c r="CAW56" s="88"/>
      <c r="CAX56" s="88"/>
      <c r="CAY56" s="88"/>
      <c r="CAZ56" s="88"/>
      <c r="CBA56" s="88"/>
      <c r="CBB56" s="88"/>
      <c r="CBC56" s="88"/>
      <c r="CBD56" s="88"/>
      <c r="CBE56" s="88"/>
      <c r="CBF56" s="88"/>
      <c r="CBG56" s="88"/>
      <c r="CBH56" s="88"/>
      <c r="CBI56" s="88"/>
      <c r="CBJ56" s="88"/>
      <c r="CBK56" s="88"/>
      <c r="CBL56" s="88"/>
      <c r="CBM56" s="88"/>
      <c r="CBN56" s="88"/>
      <c r="CBO56" s="88"/>
      <c r="CBP56" s="88"/>
      <c r="CBQ56" s="88"/>
      <c r="CBR56" s="88"/>
      <c r="CBS56" s="88"/>
      <c r="CBT56" s="88"/>
      <c r="CBU56" s="88"/>
      <c r="CBV56" s="88"/>
      <c r="CBW56" s="88"/>
      <c r="CBX56" s="88"/>
      <c r="CBY56" s="88"/>
      <c r="CBZ56" s="88"/>
      <c r="CCA56" s="88"/>
      <c r="CCB56" s="88"/>
      <c r="CCC56" s="88"/>
      <c r="CCD56" s="88"/>
      <c r="CCE56" s="88"/>
      <c r="CCF56" s="88"/>
      <c r="CCG56" s="88"/>
      <c r="CCH56" s="88"/>
      <c r="CCI56" s="88"/>
      <c r="CCJ56" s="88"/>
      <c r="CCK56" s="88"/>
      <c r="CCL56" s="88"/>
      <c r="CCM56" s="88"/>
      <c r="CCN56" s="88"/>
      <c r="CCO56" s="88"/>
      <c r="CCP56" s="88"/>
      <c r="CCQ56" s="88"/>
      <c r="CCR56" s="88"/>
      <c r="CCS56" s="88"/>
      <c r="CCT56" s="88"/>
      <c r="CCU56" s="88"/>
      <c r="CCV56" s="88"/>
      <c r="CCW56" s="88"/>
      <c r="CCX56" s="88"/>
      <c r="CCY56" s="88"/>
      <c r="CCZ56" s="88"/>
      <c r="CDA56" s="88"/>
      <c r="CDB56" s="88"/>
      <c r="CDC56" s="88"/>
      <c r="CDD56" s="88"/>
      <c r="CDE56" s="88"/>
      <c r="CDF56" s="88"/>
      <c r="CDG56" s="88"/>
      <c r="CDH56" s="88"/>
      <c r="CDI56" s="88"/>
      <c r="CDJ56" s="88"/>
      <c r="CDK56" s="88"/>
      <c r="CDL56" s="88"/>
      <c r="CDM56" s="88"/>
      <c r="CDN56" s="88"/>
      <c r="CDO56" s="88"/>
      <c r="CDP56" s="88"/>
      <c r="CDQ56" s="88"/>
      <c r="CDR56" s="88"/>
      <c r="CDS56" s="88"/>
      <c r="CDT56" s="88"/>
      <c r="CDU56" s="88"/>
      <c r="CDV56" s="88"/>
      <c r="CDW56" s="88"/>
      <c r="CDX56" s="88"/>
      <c r="CDY56" s="88"/>
      <c r="CDZ56" s="88"/>
      <c r="CEA56" s="88"/>
      <c r="CEB56" s="88"/>
      <c r="CEC56" s="88"/>
      <c r="CED56" s="88"/>
      <c r="CEE56" s="88"/>
      <c r="CEF56" s="88"/>
      <c r="CEG56" s="88"/>
      <c r="CEH56" s="88"/>
      <c r="CEI56" s="88"/>
      <c r="CEJ56" s="88"/>
      <c r="CEK56" s="88"/>
      <c r="CEL56" s="88"/>
      <c r="CEM56" s="88"/>
      <c r="CEN56" s="88"/>
      <c r="CEO56" s="88"/>
      <c r="CEP56" s="88"/>
      <c r="CEQ56" s="88"/>
      <c r="CER56" s="88"/>
      <c r="CES56" s="88"/>
      <c r="CET56" s="88"/>
      <c r="CEU56" s="88"/>
      <c r="CEV56" s="88"/>
      <c r="CEW56" s="88"/>
      <c r="CEX56" s="88"/>
      <c r="CEY56" s="88"/>
      <c r="CEZ56" s="88"/>
      <c r="CFA56" s="88"/>
      <c r="CFB56" s="88"/>
      <c r="CFC56" s="88"/>
      <c r="CFD56" s="88"/>
      <c r="CFE56" s="88"/>
      <c r="CFF56" s="88"/>
      <c r="CFG56" s="88"/>
      <c r="CFH56" s="88"/>
      <c r="CFI56" s="88"/>
      <c r="CFJ56" s="88"/>
      <c r="CFK56" s="88"/>
      <c r="CFL56" s="88"/>
      <c r="CFM56" s="88"/>
      <c r="CFN56" s="88"/>
      <c r="CFO56" s="88"/>
      <c r="CFP56" s="88"/>
      <c r="CFQ56" s="88"/>
      <c r="CFR56" s="88"/>
      <c r="CFS56" s="88"/>
      <c r="CFT56" s="88"/>
      <c r="CFU56" s="88"/>
      <c r="CFV56" s="88"/>
      <c r="CFW56" s="88"/>
      <c r="CFX56" s="88"/>
      <c r="CFY56" s="88"/>
      <c r="CFZ56" s="88"/>
      <c r="CGA56" s="88"/>
      <c r="CGB56" s="88"/>
      <c r="CGC56" s="88"/>
      <c r="CGD56" s="88"/>
      <c r="CGE56" s="88"/>
      <c r="CGF56" s="88"/>
      <c r="CGG56" s="88"/>
      <c r="CGH56" s="88"/>
      <c r="CGI56" s="88"/>
      <c r="CGJ56" s="88"/>
      <c r="CGK56" s="88"/>
      <c r="CGL56" s="88"/>
      <c r="CGM56" s="88"/>
      <c r="CGN56" s="88"/>
      <c r="CGO56" s="88"/>
      <c r="CGP56" s="88"/>
      <c r="CGQ56" s="88"/>
      <c r="CGR56" s="88"/>
      <c r="CGS56" s="88"/>
      <c r="CGT56" s="88"/>
      <c r="CGU56" s="88"/>
      <c r="CGV56" s="88"/>
      <c r="CGW56" s="88"/>
      <c r="CGX56" s="88"/>
      <c r="CGY56" s="88"/>
      <c r="CGZ56" s="88"/>
      <c r="CHA56" s="88"/>
      <c r="CHB56" s="88"/>
      <c r="CHC56" s="88"/>
      <c r="CHD56" s="88"/>
      <c r="CHE56" s="88"/>
      <c r="CHF56" s="88"/>
      <c r="CHG56" s="88"/>
      <c r="CHH56" s="88"/>
      <c r="CHI56" s="88"/>
      <c r="CHJ56" s="88"/>
      <c r="CHK56" s="88"/>
      <c r="CHL56" s="88"/>
      <c r="CHM56" s="88"/>
      <c r="CHN56" s="88"/>
      <c r="CHO56" s="88"/>
      <c r="CHP56" s="88"/>
      <c r="CHQ56" s="88"/>
      <c r="CHR56" s="88"/>
      <c r="CHS56" s="88"/>
      <c r="CHT56" s="88"/>
      <c r="CHU56" s="88"/>
      <c r="CHV56" s="88"/>
      <c r="CHW56" s="88"/>
      <c r="CHX56" s="88"/>
      <c r="CHY56" s="88"/>
      <c r="CHZ56" s="88"/>
      <c r="CIA56" s="88"/>
      <c r="CIB56" s="88"/>
      <c r="CIC56" s="88"/>
      <c r="CID56" s="88"/>
      <c r="CIE56" s="88"/>
      <c r="CIF56" s="88"/>
      <c r="CIG56" s="88"/>
      <c r="CIH56" s="88"/>
      <c r="CII56" s="88"/>
      <c r="CIJ56" s="88"/>
      <c r="CIK56" s="88"/>
      <c r="CIL56" s="88"/>
      <c r="CIM56" s="88"/>
      <c r="CIN56" s="88"/>
      <c r="CIO56" s="88"/>
      <c r="CIP56" s="88"/>
      <c r="CIQ56" s="88"/>
      <c r="CIR56" s="88"/>
      <c r="CIS56" s="88"/>
      <c r="CIT56" s="88"/>
      <c r="CIU56" s="88"/>
      <c r="CIV56" s="88"/>
      <c r="CIW56" s="88"/>
      <c r="CIX56" s="88"/>
      <c r="CIY56" s="88"/>
      <c r="CIZ56" s="88"/>
      <c r="CJA56" s="88"/>
      <c r="CJB56" s="88"/>
      <c r="CJC56" s="88"/>
      <c r="CJD56" s="88"/>
      <c r="CJE56" s="88"/>
      <c r="CJF56" s="88"/>
      <c r="CJG56" s="88"/>
      <c r="CJH56" s="88"/>
      <c r="CJI56" s="88"/>
      <c r="CJJ56" s="88"/>
      <c r="CJK56" s="88"/>
      <c r="CJL56" s="88"/>
      <c r="CJM56" s="88"/>
      <c r="CJN56" s="88"/>
      <c r="CJO56" s="88"/>
      <c r="CJP56" s="88"/>
      <c r="CJQ56" s="88"/>
      <c r="CJR56" s="88"/>
      <c r="CJS56" s="88"/>
      <c r="CJT56" s="88"/>
      <c r="CJU56" s="88"/>
      <c r="CJV56" s="88"/>
      <c r="CJW56" s="88"/>
      <c r="CJX56" s="88"/>
      <c r="CJY56" s="88"/>
      <c r="CJZ56" s="88"/>
      <c r="CKA56" s="88"/>
      <c r="CKB56" s="88"/>
      <c r="CKC56" s="88"/>
      <c r="CKD56" s="88"/>
      <c r="CKE56" s="88"/>
      <c r="CKF56" s="88"/>
      <c r="CKG56" s="88"/>
      <c r="CKH56" s="88"/>
      <c r="CKI56" s="88"/>
      <c r="CKJ56" s="88"/>
      <c r="CKK56" s="88"/>
      <c r="CKL56" s="88"/>
      <c r="CKM56" s="88"/>
      <c r="CKN56" s="88"/>
      <c r="CKO56" s="88"/>
      <c r="CKP56" s="88"/>
      <c r="CKQ56" s="88"/>
      <c r="CKR56" s="88"/>
      <c r="CKS56" s="88"/>
      <c r="CKT56" s="88"/>
      <c r="CKU56" s="88"/>
      <c r="CKV56" s="88"/>
      <c r="CKW56" s="88"/>
      <c r="CKX56" s="88"/>
      <c r="CKY56" s="88"/>
      <c r="CKZ56" s="88"/>
      <c r="CLA56" s="88"/>
      <c r="CLB56" s="88"/>
      <c r="CLC56" s="88"/>
      <c r="CLD56" s="88"/>
      <c r="CLE56" s="88"/>
      <c r="CLF56" s="88"/>
      <c r="CLG56" s="88"/>
      <c r="CLH56" s="88"/>
      <c r="CLI56" s="88"/>
      <c r="CLJ56" s="88"/>
      <c r="CLK56" s="88"/>
      <c r="CLL56" s="88"/>
      <c r="CLM56" s="88"/>
      <c r="CLN56" s="88"/>
      <c r="CLO56" s="88"/>
      <c r="CLP56" s="88"/>
      <c r="CLQ56" s="88"/>
      <c r="CLR56" s="88"/>
      <c r="CLS56" s="88"/>
      <c r="CLT56" s="88"/>
      <c r="CLU56" s="88"/>
      <c r="CLV56" s="88"/>
      <c r="CLW56" s="88"/>
      <c r="CLX56" s="88"/>
      <c r="CLY56" s="88"/>
      <c r="CLZ56" s="88"/>
      <c r="CMA56" s="88"/>
      <c r="CMB56" s="88"/>
      <c r="CMC56" s="88"/>
      <c r="CMD56" s="88"/>
      <c r="CME56" s="88"/>
      <c r="CMF56" s="88"/>
      <c r="CMG56" s="88"/>
      <c r="CMH56" s="88"/>
      <c r="CMI56" s="88"/>
      <c r="CMJ56" s="88"/>
      <c r="CMK56" s="88"/>
      <c r="CML56" s="88"/>
      <c r="CMM56" s="88"/>
      <c r="CMN56" s="88"/>
      <c r="CMO56" s="88"/>
      <c r="CMP56" s="88"/>
      <c r="CMQ56" s="88"/>
      <c r="CMR56" s="88"/>
      <c r="CMS56" s="88"/>
      <c r="CMT56" s="88"/>
      <c r="CMU56" s="88"/>
      <c r="CMV56" s="88"/>
      <c r="CMW56" s="88"/>
      <c r="CMX56" s="88"/>
      <c r="CMY56" s="88"/>
      <c r="CMZ56" s="88"/>
      <c r="CNA56" s="88"/>
      <c r="CNB56" s="88"/>
      <c r="CNC56" s="88"/>
      <c r="CND56" s="88"/>
      <c r="CNE56" s="88"/>
      <c r="CNF56" s="88"/>
      <c r="CNG56" s="88"/>
      <c r="CNH56" s="88"/>
      <c r="CNI56" s="88"/>
      <c r="CNJ56" s="88"/>
      <c r="CNK56" s="88"/>
      <c r="CNL56" s="88"/>
      <c r="CNM56" s="88"/>
      <c r="CNN56" s="88"/>
      <c r="CNO56" s="88"/>
      <c r="CNP56" s="88"/>
      <c r="CNQ56" s="88"/>
      <c r="CNR56" s="88"/>
      <c r="CNS56" s="88"/>
      <c r="CNT56" s="88"/>
      <c r="CNU56" s="88"/>
      <c r="CNV56" s="88"/>
      <c r="CNW56" s="88"/>
      <c r="CNX56" s="88"/>
      <c r="CNY56" s="88"/>
      <c r="CNZ56" s="88"/>
      <c r="COA56" s="88"/>
      <c r="COB56" s="88"/>
      <c r="COC56" s="88"/>
      <c r="COD56" s="88"/>
      <c r="COE56" s="88"/>
      <c r="COF56" s="88"/>
      <c r="COG56" s="88"/>
      <c r="COH56" s="88"/>
      <c r="COI56" s="88"/>
      <c r="COJ56" s="88"/>
      <c r="COK56" s="88"/>
      <c r="COL56" s="88"/>
      <c r="COM56" s="88"/>
      <c r="CON56" s="88"/>
      <c r="COO56" s="88"/>
      <c r="COP56" s="88"/>
      <c r="COQ56" s="88"/>
      <c r="COR56" s="88"/>
      <c r="COS56" s="88"/>
      <c r="COT56" s="88"/>
      <c r="COU56" s="88"/>
      <c r="COV56" s="88"/>
      <c r="COW56" s="88"/>
      <c r="COX56" s="88"/>
      <c r="COY56" s="88"/>
      <c r="COZ56" s="88"/>
      <c r="CPA56" s="88"/>
      <c r="CPB56" s="88"/>
      <c r="CPC56" s="88"/>
      <c r="CPD56" s="88"/>
      <c r="CPE56" s="88"/>
      <c r="CPF56" s="88"/>
      <c r="CPG56" s="88"/>
      <c r="CPH56" s="88"/>
      <c r="CPI56" s="88"/>
      <c r="CPJ56" s="88"/>
      <c r="CPK56" s="88"/>
      <c r="CPL56" s="88"/>
      <c r="CPM56" s="88"/>
      <c r="CPN56" s="88"/>
      <c r="CPO56" s="88"/>
      <c r="CPP56" s="88"/>
      <c r="CPQ56" s="88"/>
      <c r="CPR56" s="88"/>
      <c r="CPS56" s="88"/>
      <c r="CPT56" s="88"/>
      <c r="CPU56" s="88"/>
      <c r="CPV56" s="88"/>
      <c r="CPW56" s="88"/>
      <c r="CPX56" s="88"/>
      <c r="CPY56" s="88"/>
      <c r="CPZ56" s="88"/>
      <c r="CQA56" s="88"/>
      <c r="CQB56" s="88"/>
      <c r="CQC56" s="88"/>
      <c r="CQD56" s="88"/>
      <c r="CQE56" s="88"/>
      <c r="CQF56" s="88"/>
      <c r="CQG56" s="88"/>
      <c r="CQH56" s="88"/>
      <c r="CQI56" s="88"/>
      <c r="CQJ56" s="88"/>
      <c r="CQK56" s="88"/>
      <c r="CQL56" s="88"/>
      <c r="CQM56" s="88"/>
      <c r="CQN56" s="88"/>
      <c r="CQO56" s="88"/>
      <c r="CQP56" s="88"/>
      <c r="CQQ56" s="88"/>
      <c r="CQR56" s="88"/>
      <c r="CQS56" s="88"/>
      <c r="CQT56" s="88"/>
      <c r="CQU56" s="88"/>
      <c r="CQV56" s="88"/>
      <c r="CQW56" s="88"/>
      <c r="CQX56" s="88"/>
      <c r="CQY56" s="88"/>
      <c r="CQZ56" s="88"/>
      <c r="CRA56" s="88"/>
      <c r="CRB56" s="88"/>
      <c r="CRC56" s="88"/>
      <c r="CRD56" s="88"/>
      <c r="CRE56" s="88"/>
      <c r="CRF56" s="88"/>
      <c r="CRG56" s="88"/>
      <c r="CRH56" s="88"/>
      <c r="CRI56" s="88"/>
      <c r="CRJ56" s="88"/>
      <c r="CRK56" s="88"/>
      <c r="CRL56" s="88"/>
      <c r="CRM56" s="88"/>
      <c r="CRN56" s="88"/>
      <c r="CRO56" s="88"/>
      <c r="CRP56" s="88"/>
      <c r="CRQ56" s="88"/>
      <c r="CRR56" s="88"/>
      <c r="CRS56" s="88"/>
      <c r="CRT56" s="88"/>
      <c r="CRU56" s="88"/>
      <c r="CRV56" s="88"/>
      <c r="CRW56" s="88"/>
      <c r="CRX56" s="88"/>
      <c r="CRY56" s="88"/>
      <c r="CRZ56" s="88"/>
      <c r="CSA56" s="88"/>
      <c r="CSB56" s="88"/>
      <c r="CSC56" s="88"/>
      <c r="CSD56" s="88"/>
      <c r="CSE56" s="88"/>
      <c r="CSF56" s="88"/>
      <c r="CSG56" s="88"/>
      <c r="CSH56" s="88"/>
      <c r="CSI56" s="88"/>
      <c r="CSJ56" s="88"/>
      <c r="CSK56" s="88"/>
      <c r="CSL56" s="88"/>
      <c r="CSM56" s="88"/>
      <c r="CSN56" s="88"/>
      <c r="CSO56" s="88"/>
      <c r="CSP56" s="88"/>
      <c r="CSQ56" s="88"/>
      <c r="CSR56" s="88"/>
      <c r="CSS56" s="88"/>
      <c r="CST56" s="88"/>
      <c r="CSU56" s="88"/>
      <c r="CSV56" s="88"/>
      <c r="CSW56" s="88"/>
      <c r="CSX56" s="88"/>
      <c r="CSY56" s="88"/>
      <c r="CSZ56" s="88"/>
      <c r="CTA56" s="88"/>
      <c r="CTB56" s="88"/>
      <c r="CTC56" s="88"/>
      <c r="CTD56" s="88"/>
      <c r="CTE56" s="88"/>
      <c r="CTF56" s="88"/>
      <c r="CTG56" s="88"/>
      <c r="CTH56" s="88"/>
      <c r="CTI56" s="88"/>
      <c r="CTJ56" s="88"/>
      <c r="CTK56" s="88"/>
      <c r="CTL56" s="88"/>
      <c r="CTM56" s="88"/>
      <c r="CTN56" s="88"/>
      <c r="CTO56" s="88"/>
      <c r="CTP56" s="88"/>
      <c r="CTQ56" s="88"/>
      <c r="CTR56" s="88"/>
      <c r="CTS56" s="88"/>
      <c r="CTT56" s="88"/>
      <c r="CTU56" s="88"/>
      <c r="CTV56" s="88"/>
      <c r="CTW56" s="88"/>
      <c r="CTX56" s="88"/>
      <c r="CTY56" s="88"/>
      <c r="CTZ56" s="88"/>
      <c r="CUA56" s="88"/>
      <c r="CUB56" s="88"/>
      <c r="CUC56" s="88"/>
      <c r="CUD56" s="88"/>
      <c r="CUE56" s="88"/>
      <c r="CUF56" s="88"/>
      <c r="CUG56" s="88"/>
      <c r="CUH56" s="88"/>
      <c r="CUI56" s="88"/>
      <c r="CUJ56" s="88"/>
      <c r="CUK56" s="88"/>
      <c r="CUL56" s="88"/>
      <c r="CUM56" s="88"/>
      <c r="CUN56" s="88"/>
      <c r="CUO56" s="88"/>
      <c r="CUP56" s="88"/>
      <c r="CUQ56" s="88"/>
      <c r="CUR56" s="88"/>
      <c r="CUS56" s="88"/>
      <c r="CUT56" s="88"/>
      <c r="CUU56" s="88"/>
      <c r="CUV56" s="88"/>
      <c r="CUW56" s="88"/>
      <c r="CUX56" s="88"/>
      <c r="CUY56" s="88"/>
      <c r="CUZ56" s="88"/>
      <c r="CVA56" s="88"/>
      <c r="CVB56" s="88"/>
      <c r="CVC56" s="88"/>
      <c r="CVD56" s="88"/>
      <c r="CVE56" s="88"/>
      <c r="CVF56" s="88"/>
      <c r="CVG56" s="88"/>
      <c r="CVH56" s="88"/>
      <c r="CVI56" s="88"/>
      <c r="CVJ56" s="88"/>
      <c r="CVK56" s="88"/>
      <c r="CVL56" s="88"/>
      <c r="CVM56" s="88"/>
      <c r="CVN56" s="88"/>
      <c r="CVO56" s="88"/>
      <c r="CVP56" s="88"/>
      <c r="CVQ56" s="88"/>
      <c r="CVR56" s="88"/>
      <c r="CVS56" s="88"/>
      <c r="CVT56" s="88"/>
      <c r="CVU56" s="88"/>
      <c r="CVV56" s="88"/>
      <c r="CVW56" s="88"/>
      <c r="CVX56" s="88"/>
      <c r="CVY56" s="88"/>
      <c r="CVZ56" s="88"/>
      <c r="CWA56" s="88"/>
      <c r="CWB56" s="88"/>
      <c r="CWC56" s="88"/>
      <c r="CWD56" s="88"/>
      <c r="CWE56" s="88"/>
      <c r="CWF56" s="88"/>
      <c r="CWG56" s="88"/>
      <c r="CWH56" s="88"/>
      <c r="CWI56" s="88"/>
      <c r="CWJ56" s="88"/>
      <c r="CWK56" s="88"/>
      <c r="CWL56" s="88"/>
      <c r="CWM56" s="88"/>
      <c r="CWN56" s="88"/>
      <c r="CWO56" s="88"/>
      <c r="CWP56" s="88"/>
      <c r="CWQ56" s="88"/>
      <c r="CWR56" s="88"/>
      <c r="CWS56" s="88"/>
      <c r="CWT56" s="88"/>
      <c r="CWU56" s="88"/>
      <c r="CWV56" s="88"/>
      <c r="CWW56" s="88"/>
      <c r="CWX56" s="88"/>
      <c r="CWY56" s="88"/>
      <c r="CWZ56" s="88"/>
      <c r="CXA56" s="88"/>
      <c r="CXB56" s="88"/>
      <c r="CXC56" s="88"/>
      <c r="CXD56" s="88"/>
      <c r="CXE56" s="88"/>
      <c r="CXF56" s="88"/>
      <c r="CXG56" s="88"/>
      <c r="CXH56" s="88"/>
      <c r="CXI56" s="88"/>
      <c r="CXJ56" s="88"/>
      <c r="CXK56" s="88"/>
      <c r="CXL56" s="88"/>
      <c r="CXM56" s="88"/>
      <c r="CXN56" s="88"/>
      <c r="CXO56" s="88"/>
      <c r="CXP56" s="88"/>
      <c r="CXQ56" s="88"/>
      <c r="CXR56" s="88"/>
      <c r="CXS56" s="88"/>
      <c r="CXT56" s="88"/>
      <c r="CXU56" s="88"/>
      <c r="CXV56" s="88"/>
      <c r="CXW56" s="88"/>
      <c r="CXX56" s="88"/>
      <c r="CXY56" s="88"/>
      <c r="CXZ56" s="88"/>
      <c r="CYA56" s="88"/>
      <c r="CYB56" s="88"/>
      <c r="CYC56" s="88"/>
      <c r="CYD56" s="88"/>
      <c r="CYE56" s="88"/>
      <c r="CYF56" s="88"/>
      <c r="CYG56" s="88"/>
      <c r="CYH56" s="88"/>
      <c r="CYI56" s="88"/>
      <c r="CYJ56" s="88"/>
      <c r="CYK56" s="88"/>
      <c r="CYL56" s="88"/>
      <c r="CYM56" s="88"/>
      <c r="CYN56" s="88"/>
      <c r="CYO56" s="88"/>
      <c r="CYP56" s="88"/>
      <c r="CYQ56" s="88"/>
      <c r="CYR56" s="88"/>
      <c r="CYS56" s="88"/>
      <c r="CYT56" s="88"/>
      <c r="CYU56" s="88"/>
      <c r="CYV56" s="88"/>
      <c r="CYW56" s="88"/>
      <c r="CYX56" s="88"/>
      <c r="CYY56" s="88"/>
      <c r="CYZ56" s="88"/>
      <c r="CZA56" s="88"/>
      <c r="CZB56" s="88"/>
      <c r="CZC56" s="88"/>
      <c r="CZD56" s="88"/>
      <c r="CZE56" s="88"/>
      <c r="CZF56" s="88"/>
      <c r="CZG56" s="88"/>
      <c r="CZH56" s="88"/>
      <c r="CZI56" s="88"/>
      <c r="CZJ56" s="88"/>
      <c r="CZK56" s="88"/>
      <c r="CZL56" s="88"/>
      <c r="CZM56" s="88"/>
      <c r="CZN56" s="88"/>
      <c r="CZO56" s="88"/>
      <c r="CZP56" s="88"/>
      <c r="CZQ56" s="88"/>
      <c r="CZR56" s="88"/>
      <c r="CZS56" s="88"/>
      <c r="CZT56" s="88"/>
      <c r="CZU56" s="88"/>
      <c r="CZV56" s="88"/>
      <c r="CZW56" s="88"/>
      <c r="CZX56" s="88"/>
      <c r="CZY56" s="88"/>
      <c r="CZZ56" s="88"/>
      <c r="DAA56" s="88"/>
      <c r="DAB56" s="88"/>
      <c r="DAC56" s="88"/>
      <c r="DAD56" s="88"/>
      <c r="DAE56" s="88"/>
      <c r="DAF56" s="88"/>
      <c r="DAG56" s="88"/>
      <c r="DAH56" s="88"/>
      <c r="DAI56" s="88"/>
      <c r="DAJ56" s="88"/>
      <c r="DAK56" s="88"/>
      <c r="DAL56" s="88"/>
      <c r="DAM56" s="88"/>
      <c r="DAN56" s="88"/>
      <c r="DAO56" s="88"/>
      <c r="DAP56" s="88"/>
      <c r="DAQ56" s="88"/>
      <c r="DAR56" s="88"/>
      <c r="DAS56" s="88"/>
      <c r="DAT56" s="88"/>
      <c r="DAU56" s="88"/>
      <c r="DAV56" s="88"/>
      <c r="DAW56" s="88"/>
      <c r="DAX56" s="88"/>
      <c r="DAY56" s="88"/>
      <c r="DAZ56" s="88"/>
      <c r="DBA56" s="88"/>
      <c r="DBB56" s="88"/>
      <c r="DBC56" s="88"/>
      <c r="DBD56" s="88"/>
      <c r="DBE56" s="88"/>
      <c r="DBF56" s="88"/>
      <c r="DBG56" s="88"/>
      <c r="DBH56" s="88"/>
      <c r="DBI56" s="88"/>
      <c r="DBJ56" s="88"/>
      <c r="DBK56" s="88"/>
      <c r="DBL56" s="88"/>
      <c r="DBM56" s="88"/>
      <c r="DBN56" s="88"/>
      <c r="DBO56" s="88"/>
      <c r="DBP56" s="88"/>
      <c r="DBQ56" s="88"/>
      <c r="DBR56" s="88"/>
      <c r="DBS56" s="88"/>
      <c r="DBT56" s="88"/>
      <c r="DBU56" s="88"/>
      <c r="DBV56" s="88"/>
      <c r="DBW56" s="88"/>
      <c r="DBX56" s="88"/>
      <c r="DBY56" s="88"/>
      <c r="DBZ56" s="88"/>
      <c r="DCA56" s="88"/>
      <c r="DCB56" s="88"/>
      <c r="DCC56" s="88"/>
      <c r="DCD56" s="88"/>
      <c r="DCE56" s="88"/>
      <c r="DCF56" s="88"/>
      <c r="DCG56" s="88"/>
      <c r="DCH56" s="88"/>
      <c r="DCI56" s="88"/>
      <c r="DCJ56" s="88"/>
      <c r="DCK56" s="88"/>
      <c r="DCL56" s="88"/>
      <c r="DCM56" s="88"/>
      <c r="DCN56" s="88"/>
      <c r="DCO56" s="88"/>
      <c r="DCP56" s="88"/>
      <c r="DCQ56" s="88"/>
      <c r="DCR56" s="88"/>
      <c r="DCS56" s="88"/>
      <c r="DCT56" s="88"/>
      <c r="DCU56" s="88"/>
      <c r="DCV56" s="88"/>
      <c r="DCW56" s="88"/>
      <c r="DCX56" s="88"/>
      <c r="DCY56" s="88"/>
      <c r="DCZ56" s="88"/>
      <c r="DDA56" s="88"/>
      <c r="DDB56" s="88"/>
      <c r="DDC56" s="88"/>
      <c r="DDD56" s="88"/>
      <c r="DDE56" s="88"/>
      <c r="DDF56" s="88"/>
      <c r="DDG56" s="88"/>
      <c r="DDH56" s="88"/>
      <c r="DDI56" s="88"/>
      <c r="DDJ56" s="88"/>
      <c r="DDK56" s="88"/>
      <c r="DDL56" s="88"/>
      <c r="DDM56" s="88"/>
      <c r="DDN56" s="88"/>
      <c r="DDO56" s="88"/>
      <c r="DDP56" s="88"/>
      <c r="DDQ56" s="88"/>
      <c r="DDR56" s="88"/>
      <c r="DDS56" s="88"/>
      <c r="DDT56" s="88"/>
      <c r="DDU56" s="88"/>
      <c r="DDV56" s="88"/>
      <c r="DDW56" s="88"/>
      <c r="DDX56" s="88"/>
      <c r="DDY56" s="88"/>
      <c r="DDZ56" s="88"/>
      <c r="DEA56" s="88"/>
      <c r="DEB56" s="88"/>
      <c r="DEC56" s="88"/>
      <c r="DED56" s="88"/>
      <c r="DEE56" s="88"/>
      <c r="DEF56" s="88"/>
      <c r="DEG56" s="88"/>
      <c r="DEH56" s="88"/>
      <c r="DEI56" s="88"/>
      <c r="DEJ56" s="88"/>
      <c r="DEK56" s="88"/>
      <c r="DEL56" s="88"/>
      <c r="DEM56" s="88"/>
      <c r="DEN56" s="88"/>
      <c r="DEO56" s="88"/>
      <c r="DEP56" s="88"/>
      <c r="DEQ56" s="88"/>
      <c r="DER56" s="88"/>
      <c r="DES56" s="88"/>
      <c r="DET56" s="88"/>
      <c r="DEU56" s="88"/>
      <c r="DEV56" s="88"/>
      <c r="DEW56" s="88"/>
      <c r="DEX56" s="88"/>
      <c r="DEY56" s="88"/>
      <c r="DEZ56" s="88"/>
      <c r="DFA56" s="88"/>
      <c r="DFB56" s="88"/>
      <c r="DFC56" s="88"/>
      <c r="DFD56" s="88"/>
      <c r="DFE56" s="88"/>
      <c r="DFF56" s="88"/>
      <c r="DFG56" s="88"/>
      <c r="DFH56" s="88"/>
      <c r="DFI56" s="88"/>
      <c r="DFJ56" s="88"/>
      <c r="DFK56" s="88"/>
      <c r="DFL56" s="88"/>
      <c r="DFM56" s="88"/>
      <c r="DFN56" s="88"/>
      <c r="DFO56" s="88"/>
      <c r="DFP56" s="88"/>
      <c r="DFQ56" s="88"/>
      <c r="DFR56" s="88"/>
      <c r="DFS56" s="88"/>
      <c r="DFT56" s="88"/>
      <c r="DFU56" s="88"/>
      <c r="DFV56" s="88"/>
      <c r="DFW56" s="88"/>
      <c r="DFX56" s="88"/>
      <c r="DFY56" s="88"/>
      <c r="DFZ56" s="88"/>
      <c r="DGA56" s="88"/>
      <c r="DGB56" s="88"/>
      <c r="DGC56" s="88"/>
      <c r="DGD56" s="88"/>
      <c r="DGE56" s="88"/>
      <c r="DGF56" s="88"/>
      <c r="DGG56" s="88"/>
      <c r="DGH56" s="88"/>
      <c r="DGI56" s="88"/>
      <c r="DGJ56" s="88"/>
      <c r="DGK56" s="88"/>
      <c r="DGL56" s="88"/>
      <c r="DGM56" s="88"/>
      <c r="DGN56" s="88"/>
      <c r="DGO56" s="88"/>
      <c r="DGP56" s="88"/>
      <c r="DGQ56" s="88"/>
      <c r="DGR56" s="88"/>
      <c r="DGS56" s="88"/>
      <c r="DGT56" s="88"/>
      <c r="DGU56" s="88"/>
      <c r="DGV56" s="88"/>
      <c r="DGW56" s="88"/>
      <c r="DGX56" s="88"/>
      <c r="DGY56" s="88"/>
      <c r="DGZ56" s="88"/>
      <c r="DHA56" s="88"/>
      <c r="DHB56" s="88"/>
      <c r="DHC56" s="88"/>
      <c r="DHD56" s="88"/>
      <c r="DHE56" s="88"/>
      <c r="DHF56" s="88"/>
      <c r="DHG56" s="88"/>
      <c r="DHH56" s="88"/>
      <c r="DHI56" s="88"/>
      <c r="DHJ56" s="88"/>
      <c r="DHK56" s="88"/>
      <c r="DHL56" s="88"/>
      <c r="DHM56" s="88"/>
      <c r="DHN56" s="88"/>
      <c r="DHO56" s="88"/>
      <c r="DHP56" s="88"/>
      <c r="DHQ56" s="88"/>
      <c r="DHR56" s="88"/>
      <c r="DHS56" s="88"/>
      <c r="DHT56" s="88"/>
      <c r="DHU56" s="88"/>
      <c r="DHV56" s="88"/>
      <c r="DHW56" s="88"/>
      <c r="DHX56" s="88"/>
      <c r="DHY56" s="88"/>
      <c r="DHZ56" s="88"/>
      <c r="DIA56" s="88"/>
      <c r="DIB56" s="88"/>
      <c r="DIC56" s="88"/>
      <c r="DID56" s="88"/>
      <c r="DIE56" s="88"/>
      <c r="DIF56" s="88"/>
      <c r="DIG56" s="88"/>
      <c r="DIH56" s="88"/>
      <c r="DII56" s="88"/>
      <c r="DIJ56" s="88"/>
      <c r="DIK56" s="88"/>
      <c r="DIL56" s="88"/>
      <c r="DIM56" s="88"/>
      <c r="DIN56" s="88"/>
      <c r="DIO56" s="88"/>
      <c r="DIP56" s="88"/>
      <c r="DIQ56" s="88"/>
      <c r="DIR56" s="88"/>
      <c r="DIS56" s="88"/>
      <c r="DIT56" s="88"/>
      <c r="DIU56" s="88"/>
      <c r="DIV56" s="88"/>
      <c r="DIW56" s="88"/>
      <c r="DIX56" s="88"/>
      <c r="DIY56" s="88"/>
      <c r="DIZ56" s="88"/>
      <c r="DJA56" s="88"/>
      <c r="DJB56" s="88"/>
      <c r="DJC56" s="88"/>
      <c r="DJD56" s="88"/>
      <c r="DJE56" s="88"/>
      <c r="DJF56" s="88"/>
      <c r="DJG56" s="88"/>
      <c r="DJH56" s="88"/>
      <c r="DJI56" s="88"/>
      <c r="DJJ56" s="88"/>
      <c r="DJK56" s="88"/>
      <c r="DJL56" s="88"/>
      <c r="DJM56" s="88"/>
      <c r="DJN56" s="88"/>
      <c r="DJO56" s="88"/>
      <c r="DJP56" s="88"/>
      <c r="DJQ56" s="88"/>
      <c r="DJR56" s="88"/>
      <c r="DJS56" s="88"/>
      <c r="DJT56" s="88"/>
      <c r="DJU56" s="88"/>
      <c r="DJV56" s="88"/>
      <c r="DJW56" s="88"/>
      <c r="DJX56" s="88"/>
      <c r="DJY56" s="88"/>
      <c r="DJZ56" s="88"/>
      <c r="DKA56" s="88"/>
      <c r="DKB56" s="88"/>
      <c r="DKC56" s="88"/>
      <c r="DKD56" s="88"/>
      <c r="DKE56" s="88"/>
      <c r="DKF56" s="88"/>
      <c r="DKG56" s="88"/>
      <c r="DKH56" s="88"/>
      <c r="DKI56" s="88"/>
      <c r="DKJ56" s="88"/>
      <c r="DKK56" s="88"/>
      <c r="DKL56" s="88"/>
      <c r="DKM56" s="88"/>
      <c r="DKN56" s="88"/>
      <c r="DKO56" s="88"/>
      <c r="DKP56" s="88"/>
      <c r="DKQ56" s="88"/>
      <c r="DKR56" s="88"/>
      <c r="DKS56" s="88"/>
      <c r="DKT56" s="88"/>
      <c r="DKU56" s="88"/>
      <c r="DKV56" s="88"/>
      <c r="DKW56" s="88"/>
      <c r="DKX56" s="88"/>
      <c r="DKY56" s="88"/>
      <c r="DKZ56" s="88"/>
      <c r="DLA56" s="88"/>
      <c r="DLB56" s="88"/>
      <c r="DLC56" s="88"/>
      <c r="DLD56" s="88"/>
      <c r="DLE56" s="88"/>
      <c r="DLF56" s="88"/>
      <c r="DLG56" s="88"/>
      <c r="DLH56" s="88"/>
      <c r="DLI56" s="88"/>
      <c r="DLJ56" s="88"/>
      <c r="DLK56" s="88"/>
      <c r="DLL56" s="88"/>
      <c r="DLM56" s="88"/>
      <c r="DLN56" s="88"/>
      <c r="DLO56" s="88"/>
      <c r="DLP56" s="88"/>
      <c r="DLQ56" s="88"/>
      <c r="DLR56" s="88"/>
      <c r="DLS56" s="88"/>
      <c r="DLT56" s="88"/>
      <c r="DLU56" s="88"/>
      <c r="DLV56" s="88"/>
      <c r="DLW56" s="88"/>
      <c r="DLX56" s="88"/>
      <c r="DLY56" s="88"/>
      <c r="DLZ56" s="88"/>
      <c r="DMA56" s="88"/>
      <c r="DMB56" s="88"/>
      <c r="DMC56" s="88"/>
      <c r="DMD56" s="88"/>
      <c r="DME56" s="88"/>
      <c r="DMF56" s="88"/>
      <c r="DMG56" s="88"/>
      <c r="DMH56" s="88"/>
      <c r="DMI56" s="88"/>
      <c r="DMJ56" s="88"/>
      <c r="DMK56" s="88"/>
      <c r="DML56" s="88"/>
      <c r="DMM56" s="88"/>
      <c r="DMN56" s="88"/>
      <c r="DMO56" s="88"/>
      <c r="DMP56" s="88"/>
      <c r="DMQ56" s="88"/>
      <c r="DMR56" s="88"/>
      <c r="DMS56" s="88"/>
      <c r="DMT56" s="88"/>
      <c r="DMU56" s="88"/>
      <c r="DMV56" s="88"/>
      <c r="DMW56" s="88"/>
      <c r="DMX56" s="88"/>
      <c r="DMY56" s="88"/>
      <c r="DMZ56" s="88"/>
      <c r="DNA56" s="88"/>
      <c r="DNB56" s="88"/>
      <c r="DNC56" s="88"/>
      <c r="DND56" s="88"/>
      <c r="DNE56" s="88"/>
      <c r="DNF56" s="88"/>
      <c r="DNG56" s="88"/>
      <c r="DNH56" s="88"/>
      <c r="DNI56" s="88"/>
      <c r="DNJ56" s="88"/>
      <c r="DNK56" s="88"/>
      <c r="DNL56" s="88"/>
      <c r="DNM56" s="88"/>
      <c r="DNN56" s="88"/>
      <c r="DNO56" s="88"/>
      <c r="DNP56" s="88"/>
      <c r="DNQ56" s="88"/>
      <c r="DNR56" s="88"/>
      <c r="DNS56" s="88"/>
      <c r="DNT56" s="88"/>
      <c r="DNU56" s="88"/>
      <c r="DNV56" s="88"/>
      <c r="DNW56" s="88"/>
      <c r="DNX56" s="88"/>
      <c r="DNY56" s="88"/>
      <c r="DNZ56" s="88"/>
      <c r="DOA56" s="88"/>
      <c r="DOB56" s="88"/>
      <c r="DOC56" s="88"/>
      <c r="DOD56" s="88"/>
      <c r="DOE56" s="88"/>
      <c r="DOF56" s="88"/>
      <c r="DOG56" s="88"/>
      <c r="DOH56" s="88"/>
      <c r="DOI56" s="88"/>
      <c r="DOJ56" s="88"/>
      <c r="DOK56" s="88"/>
      <c r="DOL56" s="88"/>
      <c r="DOM56" s="88"/>
      <c r="DON56" s="88"/>
      <c r="DOO56" s="88"/>
      <c r="DOP56" s="88"/>
      <c r="DOQ56" s="88"/>
      <c r="DOR56" s="88"/>
      <c r="DOS56" s="88"/>
      <c r="DOT56" s="88"/>
      <c r="DOU56" s="88"/>
      <c r="DOV56" s="88"/>
      <c r="DOW56" s="88"/>
      <c r="DOX56" s="88"/>
      <c r="DOY56" s="88"/>
      <c r="DOZ56" s="88"/>
      <c r="DPA56" s="88"/>
      <c r="DPB56" s="88"/>
      <c r="DPC56" s="88"/>
      <c r="DPD56" s="88"/>
      <c r="DPE56" s="88"/>
      <c r="DPF56" s="88"/>
      <c r="DPG56" s="88"/>
      <c r="DPH56" s="88"/>
      <c r="DPI56" s="88"/>
      <c r="DPJ56" s="88"/>
      <c r="DPK56" s="88"/>
      <c r="DPL56" s="88"/>
      <c r="DPM56" s="88"/>
      <c r="DPN56" s="88"/>
      <c r="DPO56" s="88"/>
      <c r="DPP56" s="88"/>
      <c r="DPQ56" s="88"/>
      <c r="DPR56" s="88"/>
      <c r="DPS56" s="88"/>
      <c r="DPT56" s="88"/>
      <c r="DPU56" s="88"/>
      <c r="DPV56" s="88"/>
      <c r="DPW56" s="88"/>
      <c r="DPX56" s="88"/>
      <c r="DPY56" s="88"/>
      <c r="DPZ56" s="88"/>
      <c r="DQA56" s="88"/>
      <c r="DQB56" s="88"/>
      <c r="DQC56" s="88"/>
      <c r="DQD56" s="88"/>
      <c r="DQE56" s="88"/>
      <c r="DQF56" s="88"/>
      <c r="DQG56" s="88"/>
      <c r="DQH56" s="88"/>
      <c r="DQI56" s="88"/>
      <c r="DQJ56" s="88"/>
      <c r="DQK56" s="88"/>
      <c r="DQL56" s="88"/>
      <c r="DQM56" s="88"/>
      <c r="DQN56" s="88"/>
      <c r="DQO56" s="88"/>
      <c r="DQP56" s="88"/>
      <c r="DQQ56" s="88"/>
      <c r="DQR56" s="88"/>
      <c r="DQS56" s="88"/>
      <c r="DQT56" s="88"/>
      <c r="DQU56" s="88"/>
      <c r="DQV56" s="88"/>
      <c r="DQW56" s="88"/>
      <c r="DQX56" s="88"/>
      <c r="DQY56" s="88"/>
      <c r="DQZ56" s="88"/>
      <c r="DRA56" s="88"/>
      <c r="DRB56" s="88"/>
      <c r="DRC56" s="88"/>
      <c r="DRD56" s="88"/>
      <c r="DRE56" s="88"/>
      <c r="DRF56" s="88"/>
      <c r="DRG56" s="88"/>
      <c r="DRH56" s="88"/>
      <c r="DRI56" s="88"/>
      <c r="DRJ56" s="88"/>
      <c r="DRK56" s="88"/>
      <c r="DRL56" s="88"/>
      <c r="DRM56" s="88"/>
      <c r="DRN56" s="88"/>
      <c r="DRO56" s="88"/>
      <c r="DRP56" s="88"/>
      <c r="DRQ56" s="88"/>
      <c r="DRR56" s="88"/>
      <c r="DRS56" s="88"/>
      <c r="DRT56" s="88"/>
      <c r="DRU56" s="88"/>
      <c r="DRV56" s="88"/>
      <c r="DRW56" s="88"/>
      <c r="DRX56" s="88"/>
      <c r="DRY56" s="88"/>
      <c r="DRZ56" s="88"/>
      <c r="DSA56" s="88"/>
      <c r="DSB56" s="88"/>
      <c r="DSC56" s="88"/>
      <c r="DSD56" s="88"/>
      <c r="DSE56" s="88"/>
      <c r="DSF56" s="88"/>
      <c r="DSG56" s="88"/>
      <c r="DSH56" s="88"/>
      <c r="DSI56" s="88"/>
      <c r="DSJ56" s="88"/>
      <c r="DSK56" s="88"/>
      <c r="DSL56" s="88"/>
      <c r="DSM56" s="88"/>
      <c r="DSN56" s="88"/>
      <c r="DSO56" s="88"/>
      <c r="DSP56" s="88"/>
      <c r="DSQ56" s="88"/>
      <c r="DSR56" s="88"/>
      <c r="DSS56" s="88"/>
      <c r="DST56" s="88"/>
      <c r="DSU56" s="88"/>
      <c r="DSV56" s="88"/>
      <c r="DSW56" s="88"/>
      <c r="DSX56" s="88"/>
      <c r="DSY56" s="88"/>
      <c r="DSZ56" s="88"/>
      <c r="DTA56" s="88"/>
      <c r="DTB56" s="88"/>
      <c r="DTC56" s="88"/>
      <c r="DTD56" s="88"/>
      <c r="DTE56" s="88"/>
      <c r="DTF56" s="88"/>
      <c r="DTG56" s="88"/>
      <c r="DTH56" s="88"/>
      <c r="DTI56" s="88"/>
      <c r="DTJ56" s="88"/>
      <c r="DTK56" s="88"/>
      <c r="DTL56" s="88"/>
      <c r="DTM56" s="88"/>
      <c r="DTN56" s="88"/>
      <c r="DTO56" s="88"/>
      <c r="DTP56" s="88"/>
      <c r="DTQ56" s="88"/>
      <c r="DTR56" s="88"/>
      <c r="DTS56" s="88"/>
      <c r="DTT56" s="88"/>
      <c r="DTU56" s="88"/>
      <c r="DTV56" s="88"/>
      <c r="DTW56" s="88"/>
      <c r="DTX56" s="88"/>
      <c r="DTY56" s="88"/>
      <c r="DTZ56" s="88"/>
      <c r="DUA56" s="88"/>
      <c r="DUB56" s="88"/>
      <c r="DUC56" s="88"/>
      <c r="DUD56" s="88"/>
      <c r="DUE56" s="88"/>
      <c r="DUF56" s="88"/>
      <c r="DUG56" s="88"/>
      <c r="DUH56" s="88"/>
      <c r="DUI56" s="88"/>
      <c r="DUJ56" s="88"/>
      <c r="DUK56" s="88"/>
      <c r="DUL56" s="88"/>
      <c r="DUM56" s="88"/>
      <c r="DUN56" s="88"/>
      <c r="DUO56" s="88"/>
      <c r="DUP56" s="88"/>
      <c r="DUQ56" s="88"/>
      <c r="DUR56" s="88"/>
      <c r="DUS56" s="88"/>
      <c r="DUT56" s="88"/>
      <c r="DUU56" s="88"/>
      <c r="DUV56" s="88"/>
      <c r="DUW56" s="88"/>
      <c r="DUX56" s="88"/>
      <c r="DUY56" s="88"/>
      <c r="DUZ56" s="88"/>
      <c r="DVA56" s="88"/>
      <c r="DVB56" s="88"/>
      <c r="DVC56" s="88"/>
      <c r="DVD56" s="88"/>
      <c r="DVE56" s="88"/>
      <c r="DVF56" s="88"/>
      <c r="DVG56" s="88"/>
      <c r="DVH56" s="88"/>
      <c r="DVI56" s="88"/>
      <c r="DVJ56" s="88"/>
      <c r="DVK56" s="88"/>
      <c r="DVL56" s="88"/>
      <c r="DVM56" s="88"/>
      <c r="DVN56" s="88"/>
      <c r="DVO56" s="88"/>
      <c r="DVP56" s="88"/>
      <c r="DVQ56" s="88"/>
      <c r="DVR56" s="88"/>
      <c r="DVS56" s="88"/>
      <c r="DVT56" s="88"/>
      <c r="DVU56" s="88"/>
      <c r="DVV56" s="88"/>
      <c r="DVW56" s="88"/>
      <c r="DVX56" s="88"/>
      <c r="DVY56" s="88"/>
      <c r="DVZ56" s="88"/>
      <c r="DWA56" s="88"/>
      <c r="DWB56" s="88"/>
      <c r="DWC56" s="88"/>
      <c r="DWD56" s="88"/>
      <c r="DWE56" s="88"/>
      <c r="DWF56" s="88"/>
      <c r="DWG56" s="88"/>
      <c r="DWH56" s="88"/>
      <c r="DWI56" s="88"/>
      <c r="DWJ56" s="88"/>
      <c r="DWK56" s="88"/>
      <c r="DWL56" s="88"/>
      <c r="DWM56" s="88"/>
      <c r="DWN56" s="88"/>
      <c r="DWO56" s="88"/>
      <c r="DWP56" s="88"/>
      <c r="DWQ56" s="88"/>
      <c r="DWR56" s="88"/>
      <c r="DWS56" s="88"/>
      <c r="DWT56" s="88"/>
      <c r="DWU56" s="88"/>
      <c r="DWV56" s="88"/>
      <c r="DWW56" s="88"/>
      <c r="DWX56" s="88"/>
      <c r="DWY56" s="88"/>
      <c r="DWZ56" s="88"/>
      <c r="DXA56" s="88"/>
      <c r="DXB56" s="88"/>
      <c r="DXC56" s="88"/>
      <c r="DXD56" s="88"/>
      <c r="DXE56" s="88"/>
      <c r="DXF56" s="88"/>
      <c r="DXG56" s="88"/>
      <c r="DXH56" s="88"/>
      <c r="DXI56" s="88"/>
      <c r="DXJ56" s="88"/>
      <c r="DXK56" s="88"/>
      <c r="DXL56" s="88"/>
      <c r="DXM56" s="88"/>
      <c r="DXN56" s="88"/>
      <c r="DXO56" s="88"/>
      <c r="DXP56" s="88"/>
      <c r="DXQ56" s="88"/>
      <c r="DXR56" s="88"/>
      <c r="DXS56" s="88"/>
      <c r="DXT56" s="88"/>
      <c r="DXU56" s="88"/>
      <c r="DXV56" s="88"/>
      <c r="DXW56" s="88"/>
      <c r="DXX56" s="88"/>
      <c r="DXY56" s="88"/>
      <c r="DXZ56" s="88"/>
      <c r="DYA56" s="88"/>
      <c r="DYB56" s="88"/>
      <c r="DYC56" s="88"/>
      <c r="DYD56" s="88"/>
      <c r="DYE56" s="88"/>
      <c r="DYF56" s="88"/>
      <c r="DYG56" s="88"/>
      <c r="DYH56" s="88"/>
      <c r="DYI56" s="88"/>
      <c r="DYJ56" s="88"/>
      <c r="DYK56" s="88"/>
      <c r="DYL56" s="88"/>
      <c r="DYM56" s="88"/>
      <c r="DYN56" s="88"/>
      <c r="DYO56" s="88"/>
      <c r="DYP56" s="88"/>
      <c r="DYQ56" s="88"/>
      <c r="DYR56" s="88"/>
      <c r="DYS56" s="88"/>
      <c r="DYT56" s="88"/>
      <c r="DYU56" s="88"/>
      <c r="DYV56" s="88"/>
      <c r="DYW56" s="88"/>
      <c r="DYX56" s="88"/>
      <c r="DYY56" s="88"/>
      <c r="DYZ56" s="88"/>
      <c r="DZA56" s="88"/>
      <c r="DZB56" s="88"/>
      <c r="DZC56" s="88"/>
      <c r="DZD56" s="88"/>
      <c r="DZE56" s="88"/>
      <c r="DZF56" s="88"/>
      <c r="DZG56" s="88"/>
      <c r="DZH56" s="88"/>
      <c r="DZI56" s="88"/>
      <c r="DZJ56" s="88"/>
      <c r="DZK56" s="88"/>
      <c r="DZL56" s="88"/>
      <c r="DZM56" s="88"/>
      <c r="DZN56" s="88"/>
      <c r="DZO56" s="88"/>
      <c r="DZP56" s="88"/>
      <c r="DZQ56" s="88"/>
      <c r="DZR56" s="88"/>
      <c r="DZS56" s="88"/>
      <c r="DZT56" s="88"/>
      <c r="DZU56" s="88"/>
      <c r="DZV56" s="88"/>
      <c r="DZW56" s="88"/>
      <c r="DZX56" s="88"/>
      <c r="DZY56" s="88"/>
      <c r="DZZ56" s="88"/>
      <c r="EAA56" s="88"/>
      <c r="EAB56" s="88"/>
      <c r="EAC56" s="88"/>
      <c r="EAD56" s="88"/>
      <c r="EAE56" s="88"/>
      <c r="EAF56" s="88"/>
      <c r="EAG56" s="88"/>
      <c r="EAH56" s="88"/>
      <c r="EAI56" s="88"/>
      <c r="EAJ56" s="88"/>
      <c r="EAK56" s="88"/>
      <c r="EAL56" s="88"/>
      <c r="EAM56" s="88"/>
      <c r="EAN56" s="88"/>
      <c r="EAO56" s="88"/>
      <c r="EAP56" s="88"/>
      <c r="EAQ56" s="88"/>
      <c r="EAR56" s="88"/>
      <c r="EAS56" s="88"/>
      <c r="EAT56" s="88"/>
      <c r="EAU56" s="88"/>
      <c r="EAV56" s="88"/>
      <c r="EAW56" s="88"/>
      <c r="EAX56" s="88"/>
      <c r="EAY56" s="88"/>
      <c r="EAZ56" s="88"/>
      <c r="EBA56" s="88"/>
      <c r="EBB56" s="88"/>
      <c r="EBC56" s="88"/>
      <c r="EBD56" s="88"/>
      <c r="EBE56" s="88"/>
      <c r="EBF56" s="88"/>
      <c r="EBG56" s="88"/>
      <c r="EBH56" s="88"/>
      <c r="EBI56" s="88"/>
      <c r="EBJ56" s="88"/>
      <c r="EBK56" s="88"/>
      <c r="EBL56" s="88"/>
      <c r="EBM56" s="88"/>
      <c r="EBN56" s="88"/>
      <c r="EBO56" s="88"/>
      <c r="EBP56" s="88"/>
      <c r="EBQ56" s="88"/>
      <c r="EBR56" s="88"/>
      <c r="EBS56" s="88"/>
      <c r="EBT56" s="88"/>
      <c r="EBU56" s="88"/>
      <c r="EBV56" s="88"/>
      <c r="EBW56" s="88"/>
      <c r="EBX56" s="88"/>
      <c r="EBY56" s="88"/>
      <c r="EBZ56" s="88"/>
      <c r="ECA56" s="88"/>
      <c r="ECB56" s="88"/>
      <c r="ECC56" s="88"/>
      <c r="ECD56" s="88"/>
      <c r="ECE56" s="88"/>
      <c r="ECF56" s="88"/>
      <c r="ECG56" s="88"/>
      <c r="ECH56" s="88"/>
      <c r="ECI56" s="88"/>
      <c r="ECJ56" s="88"/>
      <c r="ECK56" s="88"/>
      <c r="ECL56" s="88"/>
      <c r="ECM56" s="88"/>
      <c r="ECN56" s="88"/>
      <c r="ECO56" s="88"/>
      <c r="ECP56" s="88"/>
      <c r="ECQ56" s="88"/>
      <c r="ECR56" s="88"/>
      <c r="ECS56" s="88"/>
      <c r="ECT56" s="88"/>
      <c r="ECU56" s="88"/>
      <c r="ECV56" s="88"/>
      <c r="ECW56" s="88"/>
      <c r="ECX56" s="88"/>
      <c r="ECY56" s="88"/>
      <c r="ECZ56" s="88"/>
      <c r="EDA56" s="88"/>
      <c r="EDB56" s="88"/>
      <c r="EDC56" s="88"/>
      <c r="EDD56" s="88"/>
      <c r="EDE56" s="88"/>
      <c r="EDF56" s="88"/>
      <c r="EDG56" s="88"/>
      <c r="EDH56" s="88"/>
      <c r="EDI56" s="88"/>
      <c r="EDJ56" s="88"/>
      <c r="EDK56" s="88"/>
      <c r="EDL56" s="88"/>
      <c r="EDM56" s="88"/>
      <c r="EDN56" s="88"/>
      <c r="EDO56" s="88"/>
      <c r="EDP56" s="88"/>
      <c r="EDQ56" s="88"/>
      <c r="EDR56" s="88"/>
      <c r="EDS56" s="88"/>
      <c r="EDT56" s="88"/>
      <c r="EDU56" s="88"/>
      <c r="EDV56" s="88"/>
      <c r="EDW56" s="88"/>
      <c r="EDX56" s="88"/>
      <c r="EDY56" s="88"/>
      <c r="EDZ56" s="88"/>
      <c r="EEA56" s="88"/>
      <c r="EEB56" s="88"/>
      <c r="EEC56" s="88"/>
      <c r="EED56" s="88"/>
      <c r="EEE56" s="88"/>
      <c r="EEF56" s="88"/>
      <c r="EEG56" s="88"/>
      <c r="EEH56" s="88"/>
      <c r="EEI56" s="88"/>
      <c r="EEJ56" s="88"/>
      <c r="EEK56" s="88"/>
      <c r="EEL56" s="88"/>
      <c r="EEM56" s="88"/>
      <c r="EEN56" s="88"/>
      <c r="EEO56" s="88"/>
      <c r="EEP56" s="88"/>
      <c r="EEQ56" s="88"/>
      <c r="EER56" s="88"/>
      <c r="EES56" s="88"/>
      <c r="EET56" s="88"/>
      <c r="EEU56" s="88"/>
      <c r="EEV56" s="88"/>
      <c r="EEW56" s="88"/>
      <c r="EEX56" s="88"/>
      <c r="EEY56" s="88"/>
      <c r="EEZ56" s="88"/>
      <c r="EFA56" s="88"/>
      <c r="EFB56" s="88"/>
      <c r="EFC56" s="88"/>
      <c r="EFD56" s="88"/>
      <c r="EFE56" s="88"/>
      <c r="EFF56" s="88"/>
      <c r="EFG56" s="88"/>
      <c r="EFH56" s="88"/>
      <c r="EFI56" s="88"/>
      <c r="EFJ56" s="88"/>
      <c r="EFK56" s="88"/>
      <c r="EFL56" s="88"/>
      <c r="EFM56" s="88"/>
      <c r="EFN56" s="88"/>
      <c r="EFO56" s="88"/>
      <c r="EFP56" s="88"/>
      <c r="EFQ56" s="88"/>
      <c r="EFR56" s="88"/>
      <c r="EFS56" s="88"/>
      <c r="EFT56" s="88"/>
      <c r="EFU56" s="88"/>
      <c r="EFV56" s="88"/>
      <c r="EFW56" s="88"/>
      <c r="EFX56" s="88"/>
      <c r="EFY56" s="88"/>
      <c r="EFZ56" s="88"/>
      <c r="EGA56" s="88"/>
      <c r="EGB56" s="88"/>
      <c r="EGC56" s="88"/>
      <c r="EGD56" s="88"/>
      <c r="EGE56" s="88"/>
      <c r="EGF56" s="88"/>
      <c r="EGG56" s="88"/>
      <c r="EGH56" s="88"/>
      <c r="EGI56" s="88"/>
      <c r="EGJ56" s="88"/>
      <c r="EGK56" s="88"/>
      <c r="EGL56" s="88"/>
      <c r="EGM56" s="88"/>
      <c r="EGN56" s="88"/>
      <c r="EGO56" s="88"/>
      <c r="EGP56" s="88"/>
      <c r="EGQ56" s="88"/>
      <c r="EGR56" s="88"/>
      <c r="EGS56" s="88"/>
      <c r="EGT56" s="88"/>
      <c r="EGU56" s="88"/>
      <c r="EGV56" s="88"/>
      <c r="EGW56" s="88"/>
      <c r="EGX56" s="88"/>
      <c r="EGY56" s="88"/>
      <c r="EGZ56" s="88"/>
      <c r="EHA56" s="88"/>
      <c r="EHB56" s="88"/>
      <c r="EHC56" s="88"/>
      <c r="EHD56" s="88"/>
      <c r="EHE56" s="88"/>
      <c r="EHF56" s="88"/>
      <c r="EHG56" s="88"/>
      <c r="EHH56" s="88"/>
      <c r="EHI56" s="88"/>
      <c r="EHJ56" s="88"/>
      <c r="EHK56" s="88"/>
      <c r="EHL56" s="88"/>
      <c r="EHM56" s="88"/>
      <c r="EHN56" s="88"/>
      <c r="EHO56" s="88"/>
      <c r="EHP56" s="88"/>
      <c r="EHQ56" s="88"/>
      <c r="EHR56" s="88"/>
      <c r="EHS56" s="88"/>
      <c r="EHT56" s="88"/>
      <c r="EHU56" s="88"/>
      <c r="EHV56" s="88"/>
      <c r="EHW56" s="88"/>
      <c r="EHX56" s="88"/>
      <c r="EHY56" s="88"/>
      <c r="EHZ56" s="88"/>
      <c r="EIA56" s="88"/>
      <c r="EIB56" s="88"/>
      <c r="EIC56" s="88"/>
      <c r="EID56" s="88"/>
      <c r="EIE56" s="88"/>
      <c r="EIF56" s="88"/>
      <c r="EIG56" s="88"/>
      <c r="EIH56" s="88"/>
      <c r="EII56" s="88"/>
      <c r="EIJ56" s="88"/>
      <c r="EIK56" s="88"/>
      <c r="EIL56" s="88"/>
      <c r="EIM56" s="88"/>
      <c r="EIN56" s="88"/>
      <c r="EIO56" s="88"/>
      <c r="EIP56" s="88"/>
      <c r="EIQ56" s="88"/>
      <c r="EIR56" s="88"/>
      <c r="EIS56" s="88"/>
      <c r="EIT56" s="88"/>
      <c r="EIU56" s="88"/>
      <c r="EIV56" s="88"/>
      <c r="EIW56" s="88"/>
      <c r="EIX56" s="88"/>
      <c r="EIY56" s="88"/>
      <c r="EIZ56" s="88"/>
      <c r="EJA56" s="88"/>
      <c r="EJB56" s="88"/>
      <c r="EJC56" s="88"/>
      <c r="EJD56" s="88"/>
      <c r="EJE56" s="88"/>
      <c r="EJF56" s="88"/>
      <c r="EJG56" s="88"/>
      <c r="EJH56" s="88"/>
      <c r="EJI56" s="88"/>
      <c r="EJJ56" s="88"/>
      <c r="EJK56" s="88"/>
      <c r="EJL56" s="88"/>
      <c r="EJM56" s="88"/>
      <c r="EJN56" s="88"/>
      <c r="EJO56" s="88"/>
      <c r="EJP56" s="88"/>
      <c r="EJQ56" s="88"/>
      <c r="EJR56" s="88"/>
      <c r="EJS56" s="88"/>
      <c r="EJT56" s="88"/>
      <c r="EJU56" s="88"/>
      <c r="EJV56" s="88"/>
      <c r="EJW56" s="88"/>
      <c r="EJX56" s="88"/>
      <c r="EJY56" s="88"/>
      <c r="EJZ56" s="88"/>
      <c r="EKA56" s="88"/>
      <c r="EKB56" s="88"/>
      <c r="EKC56" s="88"/>
      <c r="EKD56" s="88"/>
      <c r="EKE56" s="88"/>
      <c r="EKF56" s="88"/>
      <c r="EKG56" s="88"/>
      <c r="EKH56" s="88"/>
      <c r="EKI56" s="88"/>
      <c r="EKJ56" s="88"/>
      <c r="EKK56" s="88"/>
      <c r="EKL56" s="88"/>
      <c r="EKM56" s="88"/>
      <c r="EKN56" s="88"/>
      <c r="EKO56" s="88"/>
      <c r="EKP56" s="88"/>
      <c r="EKQ56" s="88"/>
      <c r="EKR56" s="88"/>
      <c r="EKS56" s="88"/>
      <c r="EKT56" s="88"/>
      <c r="EKU56" s="88"/>
      <c r="EKV56" s="88"/>
      <c r="EKW56" s="88"/>
      <c r="EKX56" s="88"/>
      <c r="EKY56" s="88"/>
      <c r="EKZ56" s="88"/>
      <c r="ELA56" s="88"/>
      <c r="ELB56" s="88"/>
      <c r="ELC56" s="88"/>
      <c r="ELD56" s="88"/>
      <c r="ELE56" s="88"/>
      <c r="ELF56" s="88"/>
      <c r="ELG56" s="88"/>
      <c r="ELH56" s="88"/>
      <c r="ELI56" s="88"/>
      <c r="ELJ56" s="88"/>
      <c r="ELK56" s="88"/>
      <c r="ELL56" s="88"/>
      <c r="ELM56" s="88"/>
      <c r="ELN56" s="88"/>
      <c r="ELO56" s="88"/>
      <c r="ELP56" s="88"/>
      <c r="ELQ56" s="88"/>
      <c r="ELR56" s="88"/>
      <c r="ELS56" s="88"/>
      <c r="ELT56" s="88"/>
      <c r="ELU56" s="88"/>
      <c r="ELV56" s="88"/>
      <c r="ELW56" s="88"/>
      <c r="ELX56" s="88"/>
      <c r="ELY56" s="88"/>
      <c r="ELZ56" s="88"/>
      <c r="EMA56" s="88"/>
      <c r="EMB56" s="88"/>
      <c r="EMC56" s="88"/>
      <c r="EMD56" s="88"/>
      <c r="EME56" s="88"/>
      <c r="EMF56" s="88"/>
      <c r="EMG56" s="88"/>
      <c r="EMH56" s="88"/>
      <c r="EMI56" s="88"/>
      <c r="EMJ56" s="88"/>
      <c r="EMK56" s="88"/>
      <c r="EML56" s="88"/>
      <c r="EMM56" s="88"/>
      <c r="EMN56" s="88"/>
      <c r="EMO56" s="88"/>
      <c r="EMP56" s="88"/>
      <c r="EMQ56" s="88"/>
      <c r="EMR56" s="88"/>
      <c r="EMS56" s="88"/>
      <c r="EMT56" s="88"/>
      <c r="EMU56" s="88"/>
      <c r="EMV56" s="88"/>
      <c r="EMW56" s="88"/>
      <c r="EMX56" s="88"/>
      <c r="EMY56" s="88"/>
      <c r="EMZ56" s="88"/>
      <c r="ENA56" s="88"/>
      <c r="ENB56" s="88"/>
      <c r="ENC56" s="88"/>
      <c r="END56" s="88"/>
      <c r="ENE56" s="88"/>
      <c r="ENF56" s="88"/>
      <c r="ENG56" s="88"/>
      <c r="ENH56" s="88"/>
      <c r="ENI56" s="88"/>
      <c r="ENJ56" s="88"/>
      <c r="ENK56" s="88"/>
      <c r="ENL56" s="88"/>
      <c r="ENM56" s="88"/>
      <c r="ENN56" s="88"/>
      <c r="ENO56" s="88"/>
      <c r="ENP56" s="88"/>
      <c r="ENQ56" s="88"/>
      <c r="ENR56" s="88"/>
      <c r="ENS56" s="88"/>
      <c r="ENT56" s="88"/>
      <c r="ENU56" s="88"/>
      <c r="ENV56" s="88"/>
      <c r="ENW56" s="88"/>
      <c r="ENX56" s="88"/>
      <c r="ENY56" s="88"/>
      <c r="ENZ56" s="88"/>
      <c r="EOA56" s="88"/>
      <c r="EOB56" s="88"/>
      <c r="EOC56" s="88"/>
      <c r="EOD56" s="88"/>
      <c r="EOE56" s="88"/>
      <c r="EOF56" s="88"/>
      <c r="EOG56" s="88"/>
      <c r="EOH56" s="88"/>
      <c r="EOI56" s="88"/>
      <c r="EOJ56" s="88"/>
      <c r="EOK56" s="88"/>
      <c r="EOL56" s="88"/>
      <c r="EOM56" s="88"/>
      <c r="EON56" s="88"/>
      <c r="EOO56" s="88"/>
      <c r="EOP56" s="88"/>
      <c r="EOQ56" s="88"/>
      <c r="EOR56" s="88"/>
      <c r="EOS56" s="88"/>
      <c r="EOT56" s="88"/>
      <c r="EOU56" s="88"/>
      <c r="EOV56" s="88"/>
      <c r="EOW56" s="88"/>
      <c r="EOX56" s="88"/>
      <c r="EOY56" s="88"/>
      <c r="EOZ56" s="88"/>
      <c r="EPA56" s="88"/>
      <c r="EPB56" s="88"/>
      <c r="EPC56" s="88"/>
      <c r="EPD56" s="88"/>
      <c r="EPE56" s="88"/>
      <c r="EPF56" s="88"/>
      <c r="EPG56" s="88"/>
      <c r="EPH56" s="88"/>
      <c r="EPI56" s="88"/>
      <c r="EPJ56" s="88"/>
      <c r="EPK56" s="88"/>
      <c r="EPL56" s="88"/>
      <c r="EPM56" s="88"/>
      <c r="EPN56" s="88"/>
      <c r="EPO56" s="88"/>
      <c r="EPP56" s="88"/>
      <c r="EPQ56" s="88"/>
      <c r="EPR56" s="88"/>
      <c r="EPS56" s="88"/>
      <c r="EPT56" s="88"/>
      <c r="EPU56" s="88"/>
      <c r="EPV56" s="88"/>
      <c r="EPW56" s="88"/>
      <c r="EPX56" s="88"/>
      <c r="EPY56" s="88"/>
      <c r="EPZ56" s="88"/>
      <c r="EQA56" s="88"/>
      <c r="EQB56" s="88"/>
      <c r="EQC56" s="88"/>
      <c r="EQD56" s="88"/>
      <c r="EQE56" s="88"/>
      <c r="EQF56" s="88"/>
      <c r="EQG56" s="88"/>
      <c r="EQH56" s="88"/>
      <c r="EQI56" s="88"/>
      <c r="EQJ56" s="88"/>
      <c r="EQK56" s="88"/>
      <c r="EQL56" s="88"/>
      <c r="EQM56" s="88"/>
      <c r="EQN56" s="88"/>
      <c r="EQO56" s="88"/>
      <c r="EQP56" s="88"/>
      <c r="EQQ56" s="88"/>
      <c r="EQR56" s="88"/>
      <c r="EQS56" s="88"/>
      <c r="EQT56" s="88"/>
      <c r="EQU56" s="88"/>
      <c r="EQV56" s="88"/>
      <c r="EQW56" s="88"/>
      <c r="EQX56" s="88"/>
      <c r="EQY56" s="88"/>
      <c r="EQZ56" s="88"/>
      <c r="ERA56" s="88"/>
      <c r="ERB56" s="88"/>
      <c r="ERC56" s="88"/>
      <c r="ERD56" s="88"/>
      <c r="ERE56" s="88"/>
      <c r="ERF56" s="88"/>
      <c r="ERG56" s="88"/>
      <c r="ERH56" s="88"/>
      <c r="ERI56" s="88"/>
      <c r="ERJ56" s="88"/>
      <c r="ERK56" s="88"/>
      <c r="ERL56" s="88"/>
      <c r="ERM56" s="88"/>
      <c r="ERN56" s="88"/>
      <c r="ERO56" s="88"/>
      <c r="ERP56" s="88"/>
      <c r="ERQ56" s="88"/>
      <c r="ERR56" s="88"/>
      <c r="ERS56" s="88"/>
      <c r="ERT56" s="88"/>
      <c r="ERU56" s="88"/>
      <c r="ERV56" s="88"/>
      <c r="ERW56" s="88"/>
      <c r="ERX56" s="88"/>
      <c r="ERY56" s="88"/>
      <c r="ERZ56" s="88"/>
      <c r="ESA56" s="88"/>
      <c r="ESB56" s="88"/>
      <c r="ESC56" s="88"/>
      <c r="ESD56" s="88"/>
      <c r="ESE56" s="88"/>
      <c r="ESF56" s="88"/>
      <c r="ESG56" s="88"/>
      <c r="ESH56" s="88"/>
      <c r="ESI56" s="88"/>
      <c r="ESJ56" s="88"/>
      <c r="ESK56" s="88"/>
      <c r="ESL56" s="88"/>
      <c r="ESM56" s="88"/>
      <c r="ESN56" s="88"/>
      <c r="ESO56" s="88"/>
      <c r="ESP56" s="88"/>
      <c r="ESQ56" s="88"/>
      <c r="ESR56" s="88"/>
      <c r="ESS56" s="88"/>
      <c r="EST56" s="88"/>
      <c r="ESU56" s="88"/>
      <c r="ESV56" s="88"/>
      <c r="ESW56" s="88"/>
      <c r="ESX56" s="88"/>
      <c r="ESY56" s="88"/>
      <c r="ESZ56" s="88"/>
      <c r="ETA56" s="88"/>
      <c r="ETB56" s="88"/>
      <c r="ETC56" s="88"/>
      <c r="ETD56" s="88"/>
      <c r="ETE56" s="88"/>
      <c r="ETF56" s="88"/>
      <c r="ETG56" s="88"/>
      <c r="ETH56" s="88"/>
      <c r="ETI56" s="88"/>
      <c r="ETJ56" s="88"/>
      <c r="ETK56" s="88"/>
      <c r="ETL56" s="88"/>
      <c r="ETM56" s="88"/>
      <c r="ETN56" s="88"/>
      <c r="ETO56" s="88"/>
      <c r="ETP56" s="88"/>
      <c r="ETQ56" s="88"/>
      <c r="ETR56" s="88"/>
      <c r="ETS56" s="88"/>
      <c r="ETT56" s="88"/>
      <c r="ETU56" s="88"/>
      <c r="ETV56" s="88"/>
      <c r="ETW56" s="88"/>
      <c r="ETX56" s="88"/>
      <c r="ETY56" s="88"/>
      <c r="ETZ56" s="88"/>
      <c r="EUA56" s="88"/>
      <c r="EUB56" s="88"/>
      <c r="EUC56" s="88"/>
      <c r="EUD56" s="88"/>
      <c r="EUE56" s="88"/>
      <c r="EUF56" s="88"/>
      <c r="EUG56" s="88"/>
      <c r="EUH56" s="88"/>
      <c r="EUI56" s="88"/>
      <c r="EUJ56" s="88"/>
      <c r="EUK56" s="88"/>
      <c r="EUL56" s="88"/>
      <c r="EUM56" s="88"/>
      <c r="EUN56" s="88"/>
      <c r="EUO56" s="88"/>
      <c r="EUP56" s="88"/>
      <c r="EUQ56" s="88"/>
      <c r="EUR56" s="88"/>
      <c r="EUS56" s="88"/>
      <c r="EUT56" s="88"/>
      <c r="EUU56" s="88"/>
      <c r="EUV56" s="88"/>
      <c r="EUW56" s="88"/>
      <c r="EUX56" s="88"/>
      <c r="EUY56" s="88"/>
      <c r="EUZ56" s="88"/>
      <c r="EVA56" s="88"/>
      <c r="EVB56" s="88"/>
      <c r="EVC56" s="88"/>
      <c r="EVD56" s="88"/>
      <c r="EVE56" s="88"/>
      <c r="EVF56" s="88"/>
      <c r="EVG56" s="88"/>
      <c r="EVH56" s="88"/>
      <c r="EVI56" s="88"/>
      <c r="EVJ56" s="88"/>
      <c r="EVK56" s="88"/>
      <c r="EVL56" s="88"/>
      <c r="EVM56" s="88"/>
      <c r="EVN56" s="88"/>
      <c r="EVO56" s="88"/>
      <c r="EVP56" s="88"/>
      <c r="EVQ56" s="88"/>
      <c r="EVR56" s="88"/>
      <c r="EVS56" s="88"/>
      <c r="EVT56" s="88"/>
      <c r="EVU56" s="88"/>
      <c r="EVV56" s="88"/>
      <c r="EVW56" s="88"/>
      <c r="EVX56" s="88"/>
      <c r="EVY56" s="88"/>
      <c r="EVZ56" s="88"/>
      <c r="EWA56" s="88"/>
      <c r="EWB56" s="88"/>
      <c r="EWC56" s="88"/>
      <c r="EWD56" s="88"/>
      <c r="EWE56" s="88"/>
      <c r="EWF56" s="88"/>
      <c r="EWG56" s="88"/>
      <c r="EWH56" s="88"/>
      <c r="EWI56" s="88"/>
      <c r="EWJ56" s="88"/>
      <c r="EWK56" s="88"/>
      <c r="EWL56" s="88"/>
      <c r="EWM56" s="88"/>
      <c r="EWN56" s="88"/>
      <c r="EWO56" s="88"/>
      <c r="EWP56" s="88"/>
      <c r="EWQ56" s="88"/>
      <c r="EWR56" s="88"/>
      <c r="EWS56" s="88"/>
      <c r="EWT56" s="88"/>
      <c r="EWU56" s="88"/>
      <c r="EWV56" s="88"/>
      <c r="EWW56" s="88"/>
      <c r="EWX56" s="88"/>
      <c r="EWY56" s="88"/>
      <c r="EWZ56" s="88"/>
      <c r="EXA56" s="88"/>
      <c r="EXB56" s="88"/>
      <c r="EXC56" s="88"/>
      <c r="EXD56" s="88"/>
      <c r="EXE56" s="88"/>
      <c r="EXF56" s="88"/>
      <c r="EXG56" s="88"/>
      <c r="EXH56" s="88"/>
      <c r="EXI56" s="88"/>
      <c r="EXJ56" s="88"/>
      <c r="EXK56" s="88"/>
      <c r="EXL56" s="88"/>
      <c r="EXM56" s="88"/>
      <c r="EXN56" s="88"/>
      <c r="EXO56" s="88"/>
      <c r="EXP56" s="88"/>
      <c r="EXQ56" s="88"/>
      <c r="EXR56" s="88"/>
      <c r="EXS56" s="88"/>
      <c r="EXT56" s="88"/>
      <c r="EXU56" s="88"/>
      <c r="EXV56" s="88"/>
      <c r="EXW56" s="88"/>
      <c r="EXX56" s="88"/>
      <c r="EXY56" s="88"/>
      <c r="EXZ56" s="88"/>
      <c r="EYA56" s="88"/>
      <c r="EYB56" s="88"/>
      <c r="EYC56" s="88"/>
      <c r="EYD56" s="88"/>
      <c r="EYE56" s="88"/>
      <c r="EYF56" s="88"/>
      <c r="EYG56" s="88"/>
      <c r="EYH56" s="88"/>
      <c r="EYI56" s="88"/>
      <c r="EYJ56" s="88"/>
      <c r="EYK56" s="88"/>
      <c r="EYL56" s="88"/>
      <c r="EYM56" s="88"/>
      <c r="EYN56" s="88"/>
      <c r="EYO56" s="88"/>
      <c r="EYP56" s="88"/>
      <c r="EYQ56" s="88"/>
      <c r="EYR56" s="88"/>
      <c r="EYS56" s="88"/>
      <c r="EYT56" s="88"/>
      <c r="EYU56" s="88"/>
      <c r="EYV56" s="88"/>
      <c r="EYW56" s="88"/>
      <c r="EYX56" s="88"/>
      <c r="EYY56" s="88"/>
      <c r="EYZ56" s="88"/>
      <c r="EZA56" s="88"/>
      <c r="EZB56" s="88"/>
      <c r="EZC56" s="88"/>
      <c r="EZD56" s="88"/>
      <c r="EZE56" s="88"/>
      <c r="EZF56" s="88"/>
      <c r="EZG56" s="88"/>
      <c r="EZH56" s="88"/>
      <c r="EZI56" s="88"/>
      <c r="EZJ56" s="88"/>
      <c r="EZK56" s="88"/>
      <c r="EZL56" s="88"/>
      <c r="EZM56" s="88"/>
      <c r="EZN56" s="88"/>
      <c r="EZO56" s="88"/>
      <c r="EZP56" s="88"/>
      <c r="EZQ56" s="88"/>
      <c r="EZR56" s="88"/>
      <c r="EZS56" s="88"/>
      <c r="EZT56" s="88"/>
      <c r="EZU56" s="88"/>
      <c r="EZV56" s="88"/>
      <c r="EZW56" s="88"/>
      <c r="EZX56" s="88"/>
      <c r="EZY56" s="88"/>
      <c r="EZZ56" s="88"/>
      <c r="FAA56" s="88"/>
      <c r="FAB56" s="88"/>
      <c r="FAC56" s="88"/>
      <c r="FAD56" s="88"/>
      <c r="FAE56" s="88"/>
      <c r="FAF56" s="88"/>
      <c r="FAG56" s="88"/>
      <c r="FAH56" s="88"/>
      <c r="FAI56" s="88"/>
      <c r="FAJ56" s="88"/>
      <c r="FAK56" s="88"/>
      <c r="FAL56" s="88"/>
      <c r="FAM56" s="88"/>
      <c r="FAN56" s="88"/>
      <c r="FAO56" s="88"/>
      <c r="FAP56" s="88"/>
      <c r="FAQ56" s="88"/>
      <c r="FAR56" s="88"/>
      <c r="FAS56" s="88"/>
      <c r="FAT56" s="88"/>
      <c r="FAU56" s="88"/>
      <c r="FAV56" s="88"/>
      <c r="FAW56" s="88"/>
      <c r="FAX56" s="88"/>
      <c r="FAY56" s="88"/>
      <c r="FAZ56" s="88"/>
      <c r="FBA56" s="88"/>
      <c r="FBB56" s="88"/>
      <c r="FBC56" s="88"/>
      <c r="FBD56" s="88"/>
      <c r="FBE56" s="88"/>
      <c r="FBF56" s="88"/>
      <c r="FBG56" s="88"/>
      <c r="FBH56" s="88"/>
      <c r="FBI56" s="88"/>
      <c r="FBJ56" s="88"/>
      <c r="FBK56" s="88"/>
      <c r="FBL56" s="88"/>
      <c r="FBM56" s="88"/>
      <c r="FBN56" s="88"/>
      <c r="FBO56" s="88"/>
      <c r="FBP56" s="88"/>
      <c r="FBQ56" s="88"/>
      <c r="FBR56" s="88"/>
      <c r="FBS56" s="88"/>
      <c r="FBT56" s="88"/>
      <c r="FBU56" s="88"/>
      <c r="FBV56" s="88"/>
      <c r="FBW56" s="88"/>
      <c r="FBX56" s="88"/>
      <c r="FBY56" s="88"/>
      <c r="FBZ56" s="88"/>
      <c r="FCA56" s="88"/>
      <c r="FCB56" s="88"/>
      <c r="FCC56" s="88"/>
      <c r="FCD56" s="88"/>
      <c r="FCE56" s="88"/>
      <c r="FCF56" s="88"/>
      <c r="FCG56" s="88"/>
      <c r="FCH56" s="88"/>
      <c r="FCI56" s="88"/>
      <c r="FCJ56" s="88"/>
      <c r="FCK56" s="88"/>
      <c r="FCL56" s="88"/>
      <c r="FCM56" s="88"/>
      <c r="FCN56" s="88"/>
      <c r="FCO56" s="88"/>
      <c r="FCP56" s="88"/>
      <c r="FCQ56" s="88"/>
      <c r="FCR56" s="88"/>
      <c r="FCS56" s="88"/>
      <c r="FCT56" s="88"/>
      <c r="FCU56" s="88"/>
      <c r="FCV56" s="88"/>
      <c r="FCW56" s="88"/>
      <c r="FCX56" s="88"/>
      <c r="FCY56" s="88"/>
      <c r="FCZ56" s="88"/>
      <c r="FDA56" s="88"/>
      <c r="FDB56" s="88"/>
      <c r="FDC56" s="88"/>
      <c r="FDD56" s="88"/>
      <c r="FDE56" s="88"/>
      <c r="FDF56" s="88"/>
      <c r="FDG56" s="88"/>
      <c r="FDH56" s="88"/>
      <c r="FDI56" s="88"/>
      <c r="FDJ56" s="88"/>
      <c r="FDK56" s="88"/>
      <c r="FDL56" s="88"/>
      <c r="FDM56" s="88"/>
      <c r="FDN56" s="88"/>
      <c r="FDO56" s="88"/>
      <c r="FDP56" s="88"/>
      <c r="FDQ56" s="88"/>
      <c r="FDR56" s="88"/>
      <c r="FDS56" s="88"/>
      <c r="FDT56" s="88"/>
      <c r="FDU56" s="88"/>
      <c r="FDV56" s="88"/>
      <c r="FDW56" s="88"/>
      <c r="FDX56" s="88"/>
      <c r="FDY56" s="88"/>
      <c r="FDZ56" s="88"/>
      <c r="FEA56" s="88"/>
      <c r="FEB56" s="88"/>
      <c r="FEC56" s="88"/>
      <c r="FED56" s="88"/>
      <c r="FEE56" s="88"/>
      <c r="FEF56" s="88"/>
      <c r="FEG56" s="88"/>
      <c r="FEH56" s="88"/>
      <c r="FEI56" s="88"/>
      <c r="FEJ56" s="88"/>
      <c r="FEK56" s="88"/>
      <c r="FEL56" s="88"/>
      <c r="FEM56" s="88"/>
      <c r="FEN56" s="88"/>
      <c r="FEO56" s="88"/>
      <c r="FEP56" s="88"/>
      <c r="FEQ56" s="88"/>
      <c r="FER56" s="88"/>
      <c r="FES56" s="88"/>
      <c r="FET56" s="88"/>
      <c r="FEU56" s="88"/>
      <c r="FEV56" s="88"/>
      <c r="FEW56" s="88"/>
      <c r="FEX56" s="88"/>
      <c r="FEY56" s="88"/>
      <c r="FEZ56" s="88"/>
      <c r="FFA56" s="88"/>
      <c r="FFB56" s="88"/>
      <c r="FFC56" s="88"/>
      <c r="FFD56" s="88"/>
      <c r="FFE56" s="88"/>
      <c r="FFF56" s="88"/>
      <c r="FFG56" s="88"/>
      <c r="FFH56" s="88"/>
      <c r="FFI56" s="88"/>
      <c r="FFJ56" s="88"/>
      <c r="FFK56" s="88"/>
      <c r="FFL56" s="88"/>
      <c r="FFM56" s="88"/>
      <c r="FFN56" s="88"/>
      <c r="FFO56" s="88"/>
      <c r="FFP56" s="88"/>
      <c r="FFQ56" s="88"/>
      <c r="FFR56" s="88"/>
      <c r="FFS56" s="88"/>
      <c r="FFT56" s="88"/>
      <c r="FFU56" s="88"/>
      <c r="FFV56" s="88"/>
      <c r="FFW56" s="88"/>
      <c r="FFX56" s="88"/>
      <c r="FFY56" s="88"/>
      <c r="FFZ56" s="88"/>
      <c r="FGA56" s="88"/>
      <c r="FGB56" s="88"/>
      <c r="FGC56" s="88"/>
      <c r="FGD56" s="88"/>
      <c r="FGE56" s="88"/>
      <c r="FGF56" s="88"/>
      <c r="FGG56" s="88"/>
      <c r="FGH56" s="88"/>
      <c r="FGI56" s="88"/>
      <c r="FGJ56" s="88"/>
      <c r="FGK56" s="88"/>
      <c r="FGL56" s="88"/>
      <c r="FGM56" s="88"/>
      <c r="FGN56" s="88"/>
      <c r="FGO56" s="88"/>
      <c r="FGP56" s="88"/>
      <c r="FGQ56" s="88"/>
      <c r="FGR56" s="88"/>
      <c r="FGS56" s="88"/>
      <c r="FGT56" s="88"/>
      <c r="FGU56" s="88"/>
      <c r="FGV56" s="88"/>
      <c r="FGW56" s="88"/>
      <c r="FGX56" s="88"/>
      <c r="FGY56" s="88"/>
      <c r="FGZ56" s="88"/>
      <c r="FHA56" s="88"/>
      <c r="FHB56" s="88"/>
      <c r="FHC56" s="88"/>
      <c r="FHD56" s="88"/>
      <c r="FHE56" s="88"/>
      <c r="FHF56" s="88"/>
      <c r="FHG56" s="88"/>
      <c r="FHH56" s="88"/>
      <c r="FHI56" s="88"/>
      <c r="FHJ56" s="88"/>
      <c r="FHK56" s="88"/>
      <c r="FHL56" s="88"/>
      <c r="FHM56" s="88"/>
      <c r="FHN56" s="88"/>
      <c r="FHO56" s="88"/>
      <c r="FHP56" s="88"/>
      <c r="FHQ56" s="88"/>
      <c r="FHR56" s="88"/>
      <c r="FHS56" s="88"/>
      <c r="FHT56" s="88"/>
      <c r="FHU56" s="88"/>
      <c r="FHV56" s="88"/>
      <c r="FHW56" s="88"/>
      <c r="FHX56" s="88"/>
      <c r="FHY56" s="88"/>
      <c r="FHZ56" s="88"/>
      <c r="FIA56" s="88"/>
      <c r="FIB56" s="88"/>
      <c r="FIC56" s="88"/>
      <c r="FID56" s="88"/>
      <c r="FIE56" s="88"/>
      <c r="FIF56" s="88"/>
      <c r="FIG56" s="88"/>
      <c r="FIH56" s="88"/>
      <c r="FII56" s="88"/>
      <c r="FIJ56" s="88"/>
      <c r="FIK56" s="88"/>
      <c r="FIL56" s="88"/>
      <c r="FIM56" s="88"/>
      <c r="FIN56" s="88"/>
      <c r="FIO56" s="88"/>
      <c r="FIP56" s="88"/>
      <c r="FIQ56" s="88"/>
      <c r="FIR56" s="88"/>
      <c r="FIS56" s="88"/>
      <c r="FIT56" s="88"/>
      <c r="FIU56" s="88"/>
      <c r="FIV56" s="88"/>
      <c r="FIW56" s="88"/>
      <c r="FIX56" s="88"/>
      <c r="FIY56" s="88"/>
      <c r="FIZ56" s="88"/>
      <c r="FJA56" s="88"/>
      <c r="FJB56" s="88"/>
      <c r="FJC56" s="88"/>
      <c r="FJD56" s="88"/>
      <c r="FJE56" s="88"/>
      <c r="FJF56" s="88"/>
      <c r="FJG56" s="88"/>
      <c r="FJH56" s="88"/>
      <c r="FJI56" s="88"/>
      <c r="FJJ56" s="88"/>
      <c r="FJK56" s="88"/>
      <c r="FJL56" s="88"/>
      <c r="FJM56" s="88"/>
      <c r="FJN56" s="88"/>
      <c r="FJO56" s="88"/>
      <c r="FJP56" s="88"/>
      <c r="FJQ56" s="88"/>
      <c r="FJR56" s="88"/>
      <c r="FJS56" s="88"/>
      <c r="FJT56" s="88"/>
      <c r="FJU56" s="88"/>
      <c r="FJV56" s="88"/>
      <c r="FJW56" s="88"/>
      <c r="FJX56" s="88"/>
      <c r="FJY56" s="88"/>
      <c r="FJZ56" s="88"/>
      <c r="FKA56" s="88"/>
      <c r="FKB56" s="88"/>
      <c r="FKC56" s="88"/>
      <c r="FKD56" s="88"/>
      <c r="FKE56" s="88"/>
      <c r="FKF56" s="88"/>
      <c r="FKG56" s="88"/>
      <c r="FKH56" s="88"/>
      <c r="FKI56" s="88"/>
      <c r="FKJ56" s="88"/>
      <c r="FKK56" s="88"/>
      <c r="FKL56" s="88"/>
      <c r="FKM56" s="88"/>
      <c r="FKN56" s="88"/>
      <c r="FKO56" s="88"/>
      <c r="FKP56" s="88"/>
      <c r="FKQ56" s="88"/>
      <c r="FKR56" s="88"/>
      <c r="FKS56" s="88"/>
      <c r="FKT56" s="88"/>
      <c r="FKU56" s="88"/>
      <c r="FKV56" s="88"/>
      <c r="FKW56" s="88"/>
      <c r="FKX56" s="88"/>
      <c r="FKY56" s="88"/>
      <c r="FKZ56" s="88"/>
      <c r="FLA56" s="88"/>
      <c r="FLB56" s="88"/>
      <c r="FLC56" s="88"/>
      <c r="FLD56" s="88"/>
      <c r="FLE56" s="88"/>
      <c r="FLF56" s="88"/>
      <c r="FLG56" s="88"/>
      <c r="FLH56" s="88"/>
      <c r="FLI56" s="88"/>
      <c r="FLJ56" s="88"/>
      <c r="FLK56" s="88"/>
      <c r="FLL56" s="88"/>
      <c r="FLM56" s="88"/>
      <c r="FLN56" s="88"/>
      <c r="FLO56" s="88"/>
      <c r="FLP56" s="88"/>
      <c r="FLQ56" s="88"/>
      <c r="FLR56" s="88"/>
      <c r="FLS56" s="88"/>
      <c r="FLT56" s="88"/>
      <c r="FLU56" s="88"/>
      <c r="FLV56" s="88"/>
      <c r="FLW56" s="88"/>
      <c r="FLX56" s="88"/>
      <c r="FLY56" s="88"/>
      <c r="FLZ56" s="88"/>
      <c r="FMA56" s="88"/>
      <c r="FMB56" s="88"/>
      <c r="FMC56" s="88"/>
      <c r="FMD56" s="88"/>
      <c r="FME56" s="88"/>
      <c r="FMF56" s="88"/>
      <c r="FMG56" s="88"/>
      <c r="FMH56" s="88"/>
      <c r="FMI56" s="88"/>
      <c r="FMJ56" s="88"/>
      <c r="FMK56" s="88"/>
      <c r="FML56" s="88"/>
      <c r="FMM56" s="88"/>
      <c r="FMN56" s="88"/>
      <c r="FMO56" s="88"/>
      <c r="FMP56" s="88"/>
      <c r="FMQ56" s="88"/>
      <c r="FMR56" s="88"/>
      <c r="FMS56" s="88"/>
      <c r="FMT56" s="88"/>
      <c r="FMU56" s="88"/>
      <c r="FMV56" s="88"/>
      <c r="FMW56" s="88"/>
      <c r="FMX56" s="88"/>
      <c r="FMY56" s="88"/>
      <c r="FMZ56" s="88"/>
      <c r="FNA56" s="88"/>
      <c r="FNB56" s="88"/>
      <c r="FNC56" s="88"/>
      <c r="FND56" s="88"/>
      <c r="FNE56" s="88"/>
      <c r="FNF56" s="88"/>
      <c r="FNG56" s="88"/>
      <c r="FNH56" s="88"/>
      <c r="FNI56" s="88"/>
      <c r="FNJ56" s="88"/>
      <c r="FNK56" s="88"/>
      <c r="FNL56" s="88"/>
      <c r="FNM56" s="88"/>
      <c r="FNN56" s="88"/>
      <c r="FNO56" s="88"/>
      <c r="FNP56" s="88"/>
      <c r="FNQ56" s="88"/>
      <c r="FNR56" s="88"/>
      <c r="FNS56" s="88"/>
      <c r="FNT56" s="88"/>
      <c r="FNU56" s="88"/>
      <c r="FNV56" s="88"/>
      <c r="FNW56" s="88"/>
      <c r="FNX56" s="88"/>
      <c r="FNY56" s="88"/>
      <c r="FNZ56" s="88"/>
      <c r="FOA56" s="88"/>
      <c r="FOB56" s="88"/>
      <c r="FOC56" s="88"/>
      <c r="FOD56" s="88"/>
      <c r="FOE56" s="88"/>
      <c r="FOF56" s="88"/>
      <c r="FOG56" s="88"/>
      <c r="FOH56" s="88"/>
      <c r="FOI56" s="88"/>
      <c r="FOJ56" s="88"/>
      <c r="FOK56" s="88"/>
      <c r="FOL56" s="88"/>
      <c r="FOM56" s="88"/>
      <c r="FON56" s="88"/>
      <c r="FOO56" s="88"/>
      <c r="FOP56" s="88"/>
      <c r="FOQ56" s="88"/>
      <c r="FOR56" s="88"/>
      <c r="FOS56" s="88"/>
      <c r="FOT56" s="88"/>
      <c r="FOU56" s="88"/>
      <c r="FOV56" s="88"/>
      <c r="FOW56" s="88"/>
      <c r="FOX56" s="88"/>
      <c r="FOY56" s="88"/>
      <c r="FOZ56" s="88"/>
      <c r="FPA56" s="88"/>
      <c r="FPB56" s="88"/>
      <c r="FPC56" s="88"/>
      <c r="FPD56" s="88"/>
      <c r="FPE56" s="88"/>
      <c r="FPF56" s="88"/>
      <c r="FPG56" s="88"/>
      <c r="FPH56" s="88"/>
      <c r="FPI56" s="88"/>
      <c r="FPJ56" s="88"/>
      <c r="FPK56" s="88"/>
      <c r="FPL56" s="88"/>
      <c r="FPM56" s="88"/>
      <c r="FPN56" s="88"/>
      <c r="FPO56" s="88"/>
      <c r="FPP56" s="88"/>
      <c r="FPQ56" s="88"/>
      <c r="FPR56" s="88"/>
      <c r="FPS56" s="88"/>
      <c r="FPT56" s="88"/>
      <c r="FPU56" s="88"/>
      <c r="FPV56" s="88"/>
      <c r="FPW56" s="88"/>
      <c r="FPX56" s="88"/>
      <c r="FPY56" s="88"/>
      <c r="FPZ56" s="88"/>
      <c r="FQA56" s="88"/>
      <c r="FQB56" s="88"/>
      <c r="FQC56" s="88"/>
      <c r="FQD56" s="88"/>
      <c r="FQE56" s="88"/>
      <c r="FQF56" s="88"/>
      <c r="FQG56" s="88"/>
      <c r="FQH56" s="88"/>
      <c r="FQI56" s="88"/>
      <c r="FQJ56" s="88"/>
      <c r="FQK56" s="88"/>
      <c r="FQL56" s="88"/>
      <c r="FQM56" s="88"/>
      <c r="FQN56" s="88"/>
      <c r="FQO56" s="88"/>
      <c r="FQP56" s="88"/>
      <c r="FQQ56" s="88"/>
      <c r="FQR56" s="88"/>
      <c r="FQS56" s="88"/>
      <c r="FQT56" s="88"/>
      <c r="FQU56" s="88"/>
      <c r="FQV56" s="88"/>
      <c r="FQW56" s="88"/>
      <c r="FQX56" s="88"/>
      <c r="FQY56" s="88"/>
      <c r="FQZ56" s="88"/>
      <c r="FRA56" s="88"/>
      <c r="FRB56" s="88"/>
      <c r="FRC56" s="88"/>
      <c r="FRD56" s="88"/>
      <c r="FRE56" s="88"/>
      <c r="FRF56" s="88"/>
      <c r="FRG56" s="88"/>
      <c r="FRH56" s="88"/>
      <c r="FRI56" s="88"/>
      <c r="FRJ56" s="88"/>
      <c r="FRK56" s="88"/>
      <c r="FRL56" s="88"/>
      <c r="FRM56" s="88"/>
      <c r="FRN56" s="88"/>
      <c r="FRO56" s="88"/>
      <c r="FRP56" s="88"/>
      <c r="FRQ56" s="88"/>
      <c r="FRR56" s="88"/>
      <c r="FRS56" s="88"/>
      <c r="FRT56" s="88"/>
      <c r="FRU56" s="88"/>
      <c r="FRV56" s="88"/>
      <c r="FRW56" s="88"/>
      <c r="FRX56" s="88"/>
      <c r="FRY56" s="88"/>
      <c r="FRZ56" s="88"/>
      <c r="FSA56" s="88"/>
      <c r="FSB56" s="88"/>
      <c r="FSC56" s="88"/>
      <c r="FSD56" s="88"/>
      <c r="FSE56" s="88"/>
      <c r="FSF56" s="88"/>
      <c r="FSG56" s="88"/>
      <c r="FSH56" s="88"/>
      <c r="FSI56" s="88"/>
      <c r="FSJ56" s="88"/>
      <c r="FSK56" s="88"/>
      <c r="FSL56" s="88"/>
      <c r="FSM56" s="88"/>
      <c r="FSN56" s="88"/>
      <c r="FSO56" s="88"/>
      <c r="FSP56" s="88"/>
      <c r="FSQ56" s="88"/>
      <c r="FSR56" s="88"/>
      <c r="FSS56" s="88"/>
      <c r="FST56" s="88"/>
      <c r="FSU56" s="88"/>
      <c r="FSV56" s="88"/>
      <c r="FSW56" s="88"/>
      <c r="FSX56" s="88"/>
      <c r="FSY56" s="88"/>
      <c r="FSZ56" s="88"/>
      <c r="FTA56" s="88"/>
      <c r="FTB56" s="88"/>
      <c r="FTC56" s="88"/>
      <c r="FTD56" s="88"/>
      <c r="FTE56" s="88"/>
      <c r="FTF56" s="88"/>
      <c r="FTG56" s="88"/>
      <c r="FTH56" s="88"/>
      <c r="FTI56" s="88"/>
      <c r="FTJ56" s="88"/>
      <c r="FTK56" s="88"/>
      <c r="FTL56" s="88"/>
      <c r="FTM56" s="88"/>
      <c r="FTN56" s="88"/>
      <c r="FTO56" s="88"/>
      <c r="FTP56" s="88"/>
      <c r="FTQ56" s="88"/>
      <c r="FTR56" s="88"/>
      <c r="FTS56" s="88"/>
      <c r="FTT56" s="88"/>
      <c r="FTU56" s="88"/>
      <c r="FTV56" s="88"/>
      <c r="FTW56" s="88"/>
      <c r="FTX56" s="88"/>
      <c r="FTY56" s="88"/>
      <c r="FTZ56" s="88"/>
      <c r="FUA56" s="88"/>
      <c r="FUB56" s="88"/>
      <c r="FUC56" s="88"/>
      <c r="FUD56" s="88"/>
      <c r="FUE56" s="88"/>
      <c r="FUF56" s="88"/>
      <c r="FUG56" s="88"/>
      <c r="FUH56" s="88"/>
      <c r="FUI56" s="88"/>
      <c r="FUJ56" s="88"/>
      <c r="FUK56" s="88"/>
      <c r="FUL56" s="88"/>
      <c r="FUM56" s="88"/>
      <c r="FUN56" s="88"/>
      <c r="FUO56" s="88"/>
      <c r="FUP56" s="88"/>
      <c r="FUQ56" s="88"/>
      <c r="FUR56" s="88"/>
      <c r="FUS56" s="88"/>
      <c r="FUT56" s="88"/>
      <c r="FUU56" s="88"/>
      <c r="FUV56" s="88"/>
      <c r="FUW56" s="88"/>
      <c r="FUX56" s="88"/>
      <c r="FUY56" s="88"/>
      <c r="FUZ56" s="88"/>
      <c r="FVA56" s="88"/>
      <c r="FVB56" s="88"/>
      <c r="FVC56" s="88"/>
      <c r="FVD56" s="88"/>
      <c r="FVE56" s="88"/>
      <c r="FVF56" s="88"/>
      <c r="FVG56" s="88"/>
      <c r="FVH56" s="88"/>
      <c r="FVI56" s="88"/>
      <c r="FVJ56" s="88"/>
      <c r="FVK56" s="88"/>
      <c r="FVL56" s="88"/>
      <c r="FVM56" s="88"/>
      <c r="FVN56" s="88"/>
      <c r="FVO56" s="88"/>
      <c r="FVP56" s="88"/>
      <c r="FVQ56" s="88"/>
      <c r="FVR56" s="88"/>
      <c r="FVS56" s="88"/>
      <c r="FVT56" s="88"/>
      <c r="FVU56" s="88"/>
      <c r="FVV56" s="88"/>
      <c r="FVW56" s="88"/>
      <c r="FVX56" s="88"/>
      <c r="FVY56" s="88"/>
      <c r="FVZ56" s="88"/>
      <c r="FWA56" s="88"/>
      <c r="FWB56" s="88"/>
      <c r="FWC56" s="88"/>
      <c r="FWD56" s="88"/>
      <c r="FWE56" s="88"/>
      <c r="FWF56" s="88"/>
      <c r="FWG56" s="88"/>
      <c r="FWH56" s="88"/>
      <c r="FWI56" s="88"/>
      <c r="FWJ56" s="88"/>
      <c r="FWK56" s="88"/>
      <c r="FWL56" s="88"/>
      <c r="FWM56" s="88"/>
      <c r="FWN56" s="88"/>
      <c r="FWO56" s="88"/>
      <c r="FWP56" s="88"/>
      <c r="FWQ56" s="88"/>
      <c r="FWR56" s="88"/>
      <c r="FWS56" s="88"/>
      <c r="FWT56" s="88"/>
      <c r="FWU56" s="88"/>
      <c r="FWV56" s="88"/>
      <c r="FWW56" s="88"/>
      <c r="FWX56" s="88"/>
      <c r="FWY56" s="88"/>
      <c r="FWZ56" s="88"/>
      <c r="FXA56" s="88"/>
      <c r="FXB56" s="88"/>
      <c r="FXC56" s="88"/>
      <c r="FXD56" s="88"/>
      <c r="FXE56" s="88"/>
      <c r="FXF56" s="88"/>
      <c r="FXG56" s="88"/>
      <c r="FXH56" s="88"/>
      <c r="FXI56" s="88"/>
      <c r="FXJ56" s="88"/>
      <c r="FXK56" s="88"/>
      <c r="FXL56" s="88"/>
      <c r="FXM56" s="88"/>
      <c r="FXN56" s="88"/>
      <c r="FXO56" s="88"/>
      <c r="FXP56" s="88"/>
      <c r="FXQ56" s="88"/>
      <c r="FXR56" s="88"/>
      <c r="FXS56" s="88"/>
      <c r="FXT56" s="88"/>
      <c r="FXU56" s="88"/>
      <c r="FXV56" s="88"/>
      <c r="FXW56" s="88"/>
      <c r="FXX56" s="88"/>
      <c r="FXY56" s="88"/>
      <c r="FXZ56" s="88"/>
      <c r="FYA56" s="88"/>
      <c r="FYB56" s="88"/>
      <c r="FYC56" s="88"/>
      <c r="FYD56" s="88"/>
      <c r="FYE56" s="88"/>
      <c r="FYF56" s="88"/>
      <c r="FYG56" s="88"/>
      <c r="FYH56" s="88"/>
      <c r="FYI56" s="88"/>
      <c r="FYJ56" s="88"/>
      <c r="FYK56" s="88"/>
      <c r="FYL56" s="88"/>
      <c r="FYM56" s="88"/>
      <c r="FYN56" s="88"/>
      <c r="FYO56" s="88"/>
      <c r="FYP56" s="88"/>
      <c r="FYQ56" s="88"/>
      <c r="FYR56" s="88"/>
      <c r="FYS56" s="88"/>
      <c r="FYT56" s="88"/>
      <c r="FYU56" s="88"/>
      <c r="FYV56" s="88"/>
      <c r="FYW56" s="88"/>
      <c r="FYX56" s="88"/>
      <c r="FYY56" s="88"/>
      <c r="FYZ56" s="88"/>
      <c r="FZA56" s="88"/>
      <c r="FZB56" s="88"/>
      <c r="FZC56" s="88"/>
      <c r="FZD56" s="88"/>
      <c r="FZE56" s="88"/>
      <c r="FZF56" s="88"/>
      <c r="FZG56" s="88"/>
      <c r="FZH56" s="88"/>
      <c r="FZI56" s="88"/>
      <c r="FZJ56" s="88"/>
      <c r="FZK56" s="88"/>
      <c r="FZL56" s="88"/>
      <c r="FZM56" s="88"/>
      <c r="FZN56" s="88"/>
      <c r="FZO56" s="88"/>
      <c r="FZP56" s="88"/>
      <c r="FZQ56" s="88"/>
      <c r="FZR56" s="88"/>
      <c r="FZS56" s="88"/>
      <c r="FZT56" s="88"/>
      <c r="FZU56" s="88"/>
      <c r="FZV56" s="88"/>
      <c r="FZW56" s="88"/>
      <c r="FZX56" s="88"/>
      <c r="FZY56" s="88"/>
      <c r="FZZ56" s="88"/>
      <c r="GAA56" s="88"/>
      <c r="GAB56" s="88"/>
      <c r="GAC56" s="88"/>
      <c r="GAD56" s="88"/>
      <c r="GAE56" s="88"/>
      <c r="GAF56" s="88"/>
      <c r="GAG56" s="88"/>
      <c r="GAH56" s="88"/>
      <c r="GAI56" s="88"/>
      <c r="GAJ56" s="88"/>
      <c r="GAK56" s="88"/>
      <c r="GAL56" s="88"/>
      <c r="GAM56" s="88"/>
      <c r="GAN56" s="88"/>
      <c r="GAO56" s="88"/>
      <c r="GAP56" s="88"/>
      <c r="GAQ56" s="88"/>
      <c r="GAR56" s="88"/>
      <c r="GAS56" s="88"/>
      <c r="GAT56" s="88"/>
      <c r="GAU56" s="88"/>
      <c r="GAV56" s="88"/>
      <c r="GAW56" s="88"/>
      <c r="GAX56" s="88"/>
      <c r="GAY56" s="88"/>
      <c r="GAZ56" s="88"/>
      <c r="GBA56" s="88"/>
      <c r="GBB56" s="88"/>
      <c r="GBC56" s="88"/>
      <c r="GBD56" s="88"/>
      <c r="GBE56" s="88"/>
      <c r="GBF56" s="88"/>
      <c r="GBG56" s="88"/>
      <c r="GBH56" s="88"/>
      <c r="GBI56" s="88"/>
      <c r="GBJ56" s="88"/>
      <c r="GBK56" s="88"/>
      <c r="GBL56" s="88"/>
      <c r="GBM56" s="88"/>
      <c r="GBN56" s="88"/>
      <c r="GBO56" s="88"/>
      <c r="GBP56" s="88"/>
      <c r="GBQ56" s="88"/>
      <c r="GBR56" s="88"/>
      <c r="GBS56" s="88"/>
      <c r="GBT56" s="88"/>
      <c r="GBU56" s="88"/>
      <c r="GBV56" s="88"/>
      <c r="GBW56" s="88"/>
      <c r="GBX56" s="88"/>
      <c r="GBY56" s="88"/>
      <c r="GBZ56" s="88"/>
      <c r="GCA56" s="88"/>
      <c r="GCB56" s="88"/>
      <c r="GCC56" s="88"/>
      <c r="GCD56" s="88"/>
      <c r="GCE56" s="88"/>
      <c r="GCF56" s="88"/>
      <c r="GCG56" s="88"/>
      <c r="GCH56" s="88"/>
      <c r="GCI56" s="88"/>
      <c r="GCJ56" s="88"/>
      <c r="GCK56" s="88"/>
      <c r="GCL56" s="88"/>
      <c r="GCM56" s="88"/>
      <c r="GCN56" s="88"/>
      <c r="GCO56" s="88"/>
      <c r="GCP56" s="88"/>
      <c r="GCQ56" s="88"/>
      <c r="GCR56" s="88"/>
      <c r="GCS56" s="88"/>
      <c r="GCT56" s="88"/>
      <c r="GCU56" s="88"/>
      <c r="GCV56" s="88"/>
      <c r="GCW56" s="88"/>
      <c r="GCX56" s="88"/>
      <c r="GCY56" s="88"/>
      <c r="GCZ56" s="88"/>
      <c r="GDA56" s="88"/>
      <c r="GDB56" s="88"/>
      <c r="GDC56" s="88"/>
      <c r="GDD56" s="88"/>
      <c r="GDE56" s="88"/>
      <c r="GDF56" s="88"/>
      <c r="GDG56" s="88"/>
      <c r="GDH56" s="88"/>
      <c r="GDI56" s="88"/>
      <c r="GDJ56" s="88"/>
      <c r="GDK56" s="88"/>
      <c r="GDL56" s="88"/>
      <c r="GDM56" s="88"/>
      <c r="GDN56" s="88"/>
      <c r="GDO56" s="88"/>
      <c r="GDP56" s="88"/>
      <c r="GDQ56" s="88"/>
      <c r="GDR56" s="88"/>
      <c r="GDS56" s="88"/>
      <c r="GDT56" s="88"/>
      <c r="GDU56" s="88"/>
      <c r="GDV56" s="88"/>
      <c r="GDW56" s="88"/>
      <c r="GDX56" s="88"/>
      <c r="GDY56" s="88"/>
      <c r="GDZ56" s="88"/>
      <c r="GEA56" s="88"/>
      <c r="GEB56" s="88"/>
      <c r="GEC56" s="88"/>
      <c r="GED56" s="88"/>
      <c r="GEE56" s="88"/>
      <c r="GEF56" s="88"/>
      <c r="GEG56" s="88"/>
      <c r="GEH56" s="88"/>
      <c r="GEI56" s="88"/>
      <c r="GEJ56" s="88"/>
      <c r="GEK56" s="88"/>
      <c r="GEL56" s="88"/>
      <c r="GEM56" s="88"/>
      <c r="GEN56" s="88"/>
      <c r="GEO56" s="88"/>
      <c r="GEP56" s="88"/>
      <c r="GEQ56" s="88"/>
      <c r="GER56" s="88"/>
      <c r="GES56" s="88"/>
      <c r="GET56" s="88"/>
      <c r="GEU56" s="88"/>
      <c r="GEV56" s="88"/>
      <c r="GEW56" s="88"/>
      <c r="GEX56" s="88"/>
      <c r="GEY56" s="88"/>
      <c r="GEZ56" s="88"/>
      <c r="GFA56" s="88"/>
      <c r="GFB56" s="88"/>
      <c r="GFC56" s="88"/>
      <c r="GFD56" s="88"/>
      <c r="GFE56" s="88"/>
      <c r="GFF56" s="88"/>
      <c r="GFG56" s="88"/>
      <c r="GFH56" s="88"/>
      <c r="GFI56" s="88"/>
      <c r="GFJ56" s="88"/>
      <c r="GFK56" s="88"/>
      <c r="GFL56" s="88"/>
      <c r="GFM56" s="88"/>
      <c r="GFN56" s="88"/>
      <c r="GFO56" s="88"/>
      <c r="GFP56" s="88"/>
      <c r="GFQ56" s="88"/>
      <c r="GFR56" s="88"/>
      <c r="GFS56" s="88"/>
      <c r="GFT56" s="88"/>
      <c r="GFU56" s="88"/>
      <c r="GFV56" s="88"/>
      <c r="GFW56" s="88"/>
      <c r="GFX56" s="88"/>
      <c r="GFY56" s="88"/>
      <c r="GFZ56" s="88"/>
      <c r="GGA56" s="88"/>
      <c r="GGB56" s="88"/>
      <c r="GGC56" s="88"/>
      <c r="GGD56" s="88"/>
      <c r="GGE56" s="88"/>
      <c r="GGF56" s="88"/>
      <c r="GGG56" s="88"/>
      <c r="GGH56" s="88"/>
      <c r="GGI56" s="88"/>
      <c r="GGJ56" s="88"/>
      <c r="GGK56" s="88"/>
      <c r="GGL56" s="88"/>
      <c r="GGM56" s="88"/>
      <c r="GGN56" s="88"/>
      <c r="GGO56" s="88"/>
      <c r="GGP56" s="88"/>
      <c r="GGQ56" s="88"/>
      <c r="GGR56" s="88"/>
      <c r="GGS56" s="88"/>
      <c r="GGT56" s="88"/>
      <c r="GGU56" s="88"/>
      <c r="GGV56" s="88"/>
      <c r="GGW56" s="88"/>
      <c r="GGX56" s="88"/>
      <c r="GGY56" s="88"/>
      <c r="GGZ56" s="88"/>
      <c r="GHA56" s="88"/>
      <c r="GHB56" s="88"/>
      <c r="GHC56" s="88"/>
      <c r="GHD56" s="88"/>
      <c r="GHE56" s="88"/>
      <c r="GHF56" s="88"/>
      <c r="GHG56" s="88"/>
      <c r="GHH56" s="88"/>
      <c r="GHI56" s="88"/>
      <c r="GHJ56" s="88"/>
      <c r="GHK56" s="88"/>
      <c r="GHL56" s="88"/>
      <c r="GHM56" s="88"/>
      <c r="GHN56" s="88"/>
      <c r="GHO56" s="88"/>
      <c r="GHP56" s="88"/>
      <c r="GHQ56" s="88"/>
      <c r="GHR56" s="88"/>
      <c r="GHS56" s="88"/>
      <c r="GHT56" s="88"/>
      <c r="GHU56" s="88"/>
      <c r="GHV56" s="88"/>
      <c r="GHW56" s="88"/>
      <c r="GHX56" s="88"/>
      <c r="GHY56" s="88"/>
      <c r="GHZ56" s="88"/>
      <c r="GIA56" s="88"/>
      <c r="GIB56" s="88"/>
      <c r="GIC56" s="88"/>
      <c r="GID56" s="88"/>
      <c r="GIE56" s="88"/>
      <c r="GIF56" s="88"/>
      <c r="GIG56" s="88"/>
      <c r="GIH56" s="88"/>
      <c r="GII56" s="88"/>
      <c r="GIJ56" s="88"/>
      <c r="GIK56" s="88"/>
      <c r="GIL56" s="88"/>
      <c r="GIM56" s="88"/>
      <c r="GIN56" s="88"/>
      <c r="GIO56" s="88"/>
      <c r="GIP56" s="88"/>
      <c r="GIQ56" s="88"/>
      <c r="GIR56" s="88"/>
      <c r="GIS56" s="88"/>
      <c r="GIT56" s="88"/>
      <c r="GIU56" s="88"/>
      <c r="GIV56" s="88"/>
      <c r="GIW56" s="88"/>
      <c r="GIX56" s="88"/>
      <c r="GIY56" s="88"/>
      <c r="GIZ56" s="88"/>
      <c r="GJA56" s="88"/>
      <c r="GJB56" s="88"/>
      <c r="GJC56" s="88"/>
      <c r="GJD56" s="88"/>
      <c r="GJE56" s="88"/>
      <c r="GJF56" s="88"/>
      <c r="GJG56" s="88"/>
      <c r="GJH56" s="88"/>
      <c r="GJI56" s="88"/>
      <c r="GJJ56" s="88"/>
      <c r="GJK56" s="88"/>
      <c r="GJL56" s="88"/>
      <c r="GJM56" s="88"/>
      <c r="GJN56" s="88"/>
      <c r="GJO56" s="88"/>
      <c r="GJP56" s="88"/>
      <c r="GJQ56" s="88"/>
      <c r="GJR56" s="88"/>
      <c r="GJS56" s="88"/>
      <c r="GJT56" s="88"/>
      <c r="GJU56" s="88"/>
      <c r="GJV56" s="88"/>
      <c r="GJW56" s="88"/>
      <c r="GJX56" s="88"/>
      <c r="GJY56" s="88"/>
      <c r="GJZ56" s="88"/>
      <c r="GKA56" s="88"/>
      <c r="GKB56" s="88"/>
      <c r="GKC56" s="88"/>
      <c r="GKD56" s="88"/>
      <c r="GKE56" s="88"/>
      <c r="GKF56" s="88"/>
      <c r="GKG56" s="88"/>
      <c r="GKH56" s="88"/>
      <c r="GKI56" s="88"/>
      <c r="GKJ56" s="88"/>
      <c r="GKK56" s="88"/>
      <c r="GKL56" s="88"/>
      <c r="GKM56" s="88"/>
      <c r="GKN56" s="88"/>
      <c r="GKO56" s="88"/>
      <c r="GKP56" s="88"/>
      <c r="GKQ56" s="88"/>
      <c r="GKR56" s="88"/>
      <c r="GKS56" s="88"/>
      <c r="GKT56" s="88"/>
      <c r="GKU56" s="88"/>
      <c r="GKV56" s="88"/>
      <c r="GKW56" s="88"/>
      <c r="GKX56" s="88"/>
      <c r="GKY56" s="88"/>
      <c r="GKZ56" s="88"/>
      <c r="GLA56" s="88"/>
      <c r="GLB56" s="88"/>
      <c r="GLC56" s="88"/>
      <c r="GLD56" s="88"/>
      <c r="GLE56" s="88"/>
      <c r="GLF56" s="88"/>
      <c r="GLG56" s="88"/>
      <c r="GLH56" s="88"/>
      <c r="GLI56" s="88"/>
      <c r="GLJ56" s="88"/>
      <c r="GLK56" s="88"/>
      <c r="GLL56" s="88"/>
      <c r="GLM56" s="88"/>
      <c r="GLN56" s="88"/>
      <c r="GLO56" s="88"/>
      <c r="GLP56" s="88"/>
      <c r="GLQ56" s="88"/>
      <c r="GLR56" s="88"/>
      <c r="GLS56" s="88"/>
      <c r="GLT56" s="88"/>
      <c r="GLU56" s="88"/>
      <c r="GLV56" s="88"/>
      <c r="GLW56" s="88"/>
      <c r="GLX56" s="88"/>
      <c r="GLY56" s="88"/>
      <c r="GLZ56" s="88"/>
      <c r="GMA56" s="88"/>
      <c r="GMB56" s="88"/>
      <c r="GMC56" s="88"/>
      <c r="GMD56" s="88"/>
      <c r="GME56" s="88"/>
      <c r="GMF56" s="88"/>
      <c r="GMG56" s="88"/>
      <c r="GMH56" s="88"/>
      <c r="GMI56" s="88"/>
      <c r="GMJ56" s="88"/>
      <c r="GMK56" s="88"/>
      <c r="GML56" s="88"/>
      <c r="GMM56" s="88"/>
      <c r="GMN56" s="88"/>
      <c r="GMO56" s="88"/>
      <c r="GMP56" s="88"/>
      <c r="GMQ56" s="88"/>
      <c r="GMR56" s="88"/>
      <c r="GMS56" s="88"/>
      <c r="GMT56" s="88"/>
      <c r="GMU56" s="88"/>
      <c r="GMV56" s="88"/>
      <c r="GMW56" s="88"/>
      <c r="GMX56" s="88"/>
      <c r="GMY56" s="88"/>
      <c r="GMZ56" s="88"/>
      <c r="GNA56" s="88"/>
      <c r="GNB56" s="88"/>
      <c r="GNC56" s="88"/>
      <c r="GND56" s="88"/>
      <c r="GNE56" s="88"/>
      <c r="GNF56" s="88"/>
      <c r="GNG56" s="88"/>
      <c r="GNH56" s="88"/>
      <c r="GNI56" s="88"/>
      <c r="GNJ56" s="88"/>
      <c r="GNK56" s="88"/>
      <c r="GNL56" s="88"/>
      <c r="GNM56" s="88"/>
      <c r="GNN56" s="88"/>
      <c r="GNO56" s="88"/>
      <c r="GNP56" s="88"/>
      <c r="GNQ56" s="88"/>
      <c r="GNR56" s="88"/>
      <c r="GNS56" s="88"/>
      <c r="GNT56" s="88"/>
      <c r="GNU56" s="88"/>
      <c r="GNV56" s="88"/>
      <c r="GNW56" s="88"/>
      <c r="GNX56" s="88"/>
      <c r="GNY56" s="88"/>
      <c r="GNZ56" s="88"/>
      <c r="GOA56" s="88"/>
      <c r="GOB56" s="88"/>
      <c r="GOC56" s="88"/>
      <c r="GOD56" s="88"/>
      <c r="GOE56" s="88"/>
      <c r="GOF56" s="88"/>
      <c r="GOG56" s="88"/>
      <c r="GOH56" s="88"/>
      <c r="GOI56" s="88"/>
      <c r="GOJ56" s="88"/>
      <c r="GOK56" s="88"/>
      <c r="GOL56" s="88"/>
      <c r="GOM56" s="88"/>
      <c r="GON56" s="88"/>
      <c r="GOO56" s="88"/>
      <c r="GOP56" s="88"/>
      <c r="GOQ56" s="88"/>
      <c r="GOR56" s="88"/>
      <c r="GOS56" s="88"/>
      <c r="GOT56" s="88"/>
      <c r="GOU56" s="88"/>
      <c r="GOV56" s="88"/>
      <c r="GOW56" s="88"/>
      <c r="GOX56" s="88"/>
      <c r="GOY56" s="88"/>
      <c r="GOZ56" s="88"/>
      <c r="GPA56" s="88"/>
      <c r="GPB56" s="88"/>
      <c r="GPC56" s="88"/>
      <c r="GPD56" s="88"/>
      <c r="GPE56" s="88"/>
      <c r="GPF56" s="88"/>
      <c r="GPG56" s="88"/>
      <c r="GPH56" s="88"/>
      <c r="GPI56" s="88"/>
      <c r="GPJ56" s="88"/>
      <c r="GPK56" s="88"/>
      <c r="GPL56" s="88"/>
      <c r="GPM56" s="88"/>
      <c r="GPN56" s="88"/>
      <c r="GPO56" s="88"/>
      <c r="GPP56" s="88"/>
      <c r="GPQ56" s="88"/>
      <c r="GPR56" s="88"/>
      <c r="GPS56" s="88"/>
      <c r="GPT56" s="88"/>
      <c r="GPU56" s="88"/>
      <c r="GPV56" s="88"/>
      <c r="GPW56" s="88"/>
      <c r="GPX56" s="88"/>
      <c r="GPY56" s="88"/>
      <c r="GPZ56" s="88"/>
      <c r="GQA56" s="88"/>
      <c r="GQB56" s="88"/>
      <c r="GQC56" s="88"/>
      <c r="GQD56" s="88"/>
      <c r="GQE56" s="88"/>
      <c r="GQF56" s="88"/>
      <c r="GQG56" s="88"/>
      <c r="GQH56" s="88"/>
      <c r="GQI56" s="88"/>
      <c r="GQJ56" s="88"/>
      <c r="GQK56" s="88"/>
      <c r="GQL56" s="88"/>
      <c r="GQM56" s="88"/>
      <c r="GQN56" s="88"/>
      <c r="GQO56" s="88"/>
      <c r="GQP56" s="88"/>
      <c r="GQQ56" s="88"/>
      <c r="GQR56" s="88"/>
      <c r="GQS56" s="88"/>
      <c r="GQT56" s="88"/>
      <c r="GQU56" s="88"/>
      <c r="GQV56" s="88"/>
      <c r="GQW56" s="88"/>
      <c r="GQX56" s="88"/>
      <c r="GQY56" s="88"/>
      <c r="GQZ56" s="88"/>
      <c r="GRA56" s="88"/>
      <c r="GRB56" s="88"/>
      <c r="GRC56" s="88"/>
      <c r="GRD56" s="88"/>
      <c r="GRE56" s="88"/>
      <c r="GRF56" s="88"/>
      <c r="GRG56" s="88"/>
      <c r="GRH56" s="88"/>
      <c r="GRI56" s="88"/>
      <c r="GRJ56" s="88"/>
      <c r="GRK56" s="88"/>
      <c r="GRL56" s="88"/>
      <c r="GRM56" s="88"/>
      <c r="GRN56" s="88"/>
      <c r="GRO56" s="88"/>
      <c r="GRP56" s="88"/>
      <c r="GRQ56" s="88"/>
      <c r="GRR56" s="88"/>
      <c r="GRS56" s="88"/>
      <c r="GRT56" s="88"/>
      <c r="GRU56" s="88"/>
      <c r="GRV56" s="88"/>
      <c r="GRW56" s="88"/>
      <c r="GRX56" s="88"/>
      <c r="GRY56" s="88"/>
      <c r="GRZ56" s="88"/>
      <c r="GSA56" s="88"/>
      <c r="GSB56" s="88"/>
      <c r="GSC56" s="88"/>
      <c r="GSD56" s="88"/>
      <c r="GSE56" s="88"/>
      <c r="GSF56" s="88"/>
      <c r="GSG56" s="88"/>
      <c r="GSH56" s="88"/>
      <c r="GSI56" s="88"/>
      <c r="GSJ56" s="88"/>
      <c r="GSK56" s="88"/>
      <c r="GSL56" s="88"/>
      <c r="GSM56" s="88"/>
      <c r="GSN56" s="88"/>
      <c r="GSO56" s="88"/>
      <c r="GSP56" s="88"/>
      <c r="GSQ56" s="88"/>
      <c r="GSR56" s="88"/>
      <c r="GSS56" s="88"/>
      <c r="GST56" s="88"/>
      <c r="GSU56" s="88"/>
      <c r="GSV56" s="88"/>
      <c r="GSW56" s="88"/>
      <c r="GSX56" s="88"/>
      <c r="GSY56" s="88"/>
      <c r="GSZ56" s="88"/>
      <c r="GTA56" s="88"/>
      <c r="GTB56" s="88"/>
      <c r="GTC56" s="88"/>
      <c r="GTD56" s="88"/>
      <c r="GTE56" s="88"/>
      <c r="GTF56" s="88"/>
      <c r="GTG56" s="88"/>
      <c r="GTH56" s="88"/>
      <c r="GTI56" s="88"/>
      <c r="GTJ56" s="88"/>
      <c r="GTK56" s="88"/>
      <c r="GTL56" s="88"/>
      <c r="GTM56" s="88"/>
      <c r="GTN56" s="88"/>
      <c r="GTO56" s="88"/>
      <c r="GTP56" s="88"/>
      <c r="GTQ56" s="88"/>
      <c r="GTR56" s="88"/>
      <c r="GTS56" s="88"/>
      <c r="GTT56" s="88"/>
      <c r="GTU56" s="88"/>
      <c r="GTV56" s="88"/>
      <c r="GTW56" s="88"/>
      <c r="GTX56" s="88"/>
      <c r="GTY56" s="88"/>
      <c r="GTZ56" s="88"/>
      <c r="GUA56" s="88"/>
      <c r="GUB56" s="88"/>
      <c r="GUC56" s="88"/>
      <c r="GUD56" s="88"/>
      <c r="GUE56" s="88"/>
      <c r="GUF56" s="88"/>
      <c r="GUG56" s="88"/>
      <c r="GUH56" s="88"/>
      <c r="GUI56" s="88"/>
      <c r="GUJ56" s="88"/>
      <c r="GUK56" s="88"/>
      <c r="GUL56" s="88"/>
      <c r="GUM56" s="88"/>
      <c r="GUN56" s="88"/>
      <c r="GUO56" s="88"/>
      <c r="GUP56" s="88"/>
      <c r="GUQ56" s="88"/>
      <c r="GUR56" s="88"/>
      <c r="GUS56" s="88"/>
      <c r="GUT56" s="88"/>
      <c r="GUU56" s="88"/>
      <c r="GUV56" s="88"/>
      <c r="GUW56" s="88"/>
      <c r="GUX56" s="88"/>
      <c r="GUY56" s="88"/>
      <c r="GUZ56" s="88"/>
      <c r="GVA56" s="88"/>
      <c r="GVB56" s="88"/>
      <c r="GVC56" s="88"/>
      <c r="GVD56" s="88"/>
      <c r="GVE56" s="88"/>
      <c r="GVF56" s="88"/>
      <c r="GVG56" s="88"/>
      <c r="GVH56" s="88"/>
      <c r="GVI56" s="88"/>
      <c r="GVJ56" s="88"/>
      <c r="GVK56" s="88"/>
      <c r="GVL56" s="88"/>
      <c r="GVM56" s="88"/>
      <c r="GVN56" s="88"/>
      <c r="GVO56" s="88"/>
      <c r="GVP56" s="88"/>
      <c r="GVQ56" s="88"/>
      <c r="GVR56" s="88"/>
      <c r="GVS56" s="88"/>
      <c r="GVT56" s="88"/>
      <c r="GVU56" s="88"/>
      <c r="GVV56" s="88"/>
      <c r="GVW56" s="88"/>
      <c r="GVX56" s="88"/>
      <c r="GVY56" s="88"/>
      <c r="GVZ56" s="88"/>
      <c r="GWA56" s="88"/>
      <c r="GWB56" s="88"/>
      <c r="GWC56" s="88"/>
      <c r="GWD56" s="88"/>
      <c r="GWE56" s="88"/>
      <c r="GWF56" s="88"/>
      <c r="GWG56" s="88"/>
      <c r="GWH56" s="88"/>
      <c r="GWI56" s="88"/>
      <c r="GWJ56" s="88"/>
      <c r="GWK56" s="88"/>
      <c r="GWL56" s="88"/>
      <c r="GWM56" s="88"/>
      <c r="GWN56" s="88"/>
      <c r="GWO56" s="88"/>
      <c r="GWP56" s="88"/>
      <c r="GWQ56" s="88"/>
      <c r="GWR56" s="88"/>
      <c r="GWS56" s="88"/>
      <c r="GWT56" s="88"/>
      <c r="GWU56" s="88"/>
      <c r="GWV56" s="88"/>
      <c r="GWW56" s="88"/>
      <c r="GWX56" s="88"/>
      <c r="GWY56" s="88"/>
      <c r="GWZ56" s="88"/>
      <c r="GXA56" s="88"/>
      <c r="GXB56" s="88"/>
      <c r="GXC56" s="88"/>
      <c r="GXD56" s="88"/>
      <c r="GXE56" s="88"/>
      <c r="GXF56" s="88"/>
      <c r="GXG56" s="88"/>
      <c r="GXH56" s="88"/>
      <c r="GXI56" s="88"/>
      <c r="GXJ56" s="88"/>
      <c r="GXK56" s="88"/>
      <c r="GXL56" s="88"/>
      <c r="GXM56" s="88"/>
      <c r="GXN56" s="88"/>
      <c r="GXO56" s="88"/>
      <c r="GXP56" s="88"/>
      <c r="GXQ56" s="88"/>
      <c r="GXR56" s="88"/>
      <c r="GXS56" s="88"/>
      <c r="GXT56" s="88"/>
      <c r="GXU56" s="88"/>
      <c r="GXV56" s="88"/>
      <c r="GXW56" s="88"/>
      <c r="GXX56" s="88"/>
      <c r="GXY56" s="88"/>
      <c r="GXZ56" s="88"/>
      <c r="GYA56" s="88"/>
      <c r="GYB56" s="88"/>
      <c r="GYC56" s="88"/>
      <c r="GYD56" s="88"/>
      <c r="GYE56" s="88"/>
      <c r="GYF56" s="88"/>
      <c r="GYG56" s="88"/>
      <c r="GYH56" s="88"/>
      <c r="GYI56" s="88"/>
      <c r="GYJ56" s="88"/>
      <c r="GYK56" s="88"/>
      <c r="GYL56" s="88"/>
      <c r="GYM56" s="88"/>
      <c r="GYN56" s="88"/>
      <c r="GYO56" s="88"/>
      <c r="GYP56" s="88"/>
      <c r="GYQ56" s="88"/>
      <c r="GYR56" s="88"/>
      <c r="GYS56" s="88"/>
      <c r="GYT56" s="88"/>
      <c r="GYU56" s="88"/>
      <c r="GYV56" s="88"/>
      <c r="GYW56" s="88"/>
      <c r="GYX56" s="88"/>
      <c r="GYY56" s="88"/>
      <c r="GYZ56" s="88"/>
      <c r="GZA56" s="88"/>
      <c r="GZB56" s="88"/>
      <c r="GZC56" s="88"/>
      <c r="GZD56" s="88"/>
      <c r="GZE56" s="88"/>
      <c r="GZF56" s="88"/>
      <c r="GZG56" s="88"/>
      <c r="GZH56" s="88"/>
      <c r="GZI56" s="88"/>
      <c r="GZJ56" s="88"/>
      <c r="GZK56" s="88"/>
      <c r="GZL56" s="88"/>
      <c r="GZM56" s="88"/>
      <c r="GZN56" s="88"/>
      <c r="GZO56" s="88"/>
      <c r="GZP56" s="88"/>
      <c r="GZQ56" s="88"/>
      <c r="GZR56" s="88"/>
      <c r="GZS56" s="88"/>
      <c r="GZT56" s="88"/>
      <c r="GZU56" s="88"/>
      <c r="GZV56" s="88"/>
      <c r="GZW56" s="88"/>
      <c r="GZX56" s="88"/>
      <c r="GZY56" s="88"/>
      <c r="GZZ56" s="88"/>
      <c r="HAA56" s="88"/>
      <c r="HAB56" s="88"/>
      <c r="HAC56" s="88"/>
      <c r="HAD56" s="88"/>
      <c r="HAE56" s="88"/>
      <c r="HAF56" s="88"/>
      <c r="HAG56" s="88"/>
      <c r="HAH56" s="88"/>
      <c r="HAI56" s="88"/>
      <c r="HAJ56" s="88"/>
      <c r="HAK56" s="88"/>
      <c r="HAL56" s="88"/>
      <c r="HAM56" s="88"/>
      <c r="HAN56" s="88"/>
      <c r="HAO56" s="88"/>
      <c r="HAP56" s="88"/>
      <c r="HAQ56" s="88"/>
      <c r="HAR56" s="88"/>
      <c r="HAS56" s="88"/>
      <c r="HAT56" s="88"/>
      <c r="HAU56" s="88"/>
      <c r="HAV56" s="88"/>
      <c r="HAW56" s="88"/>
      <c r="HAX56" s="88"/>
      <c r="HAY56" s="88"/>
      <c r="HAZ56" s="88"/>
      <c r="HBA56" s="88"/>
      <c r="HBB56" s="88"/>
      <c r="HBC56" s="88"/>
      <c r="HBD56" s="88"/>
      <c r="HBE56" s="88"/>
      <c r="HBF56" s="88"/>
      <c r="HBG56" s="88"/>
      <c r="HBH56" s="88"/>
      <c r="HBI56" s="88"/>
      <c r="HBJ56" s="88"/>
      <c r="HBK56" s="88"/>
      <c r="HBL56" s="88"/>
      <c r="HBM56" s="88"/>
      <c r="HBN56" s="88"/>
      <c r="HBO56" s="88"/>
      <c r="HBP56" s="88"/>
      <c r="HBQ56" s="88"/>
      <c r="HBR56" s="88"/>
      <c r="HBS56" s="88"/>
      <c r="HBT56" s="88"/>
      <c r="HBU56" s="88"/>
      <c r="HBV56" s="88"/>
      <c r="HBW56" s="88"/>
      <c r="HBX56" s="88"/>
      <c r="HBY56" s="88"/>
      <c r="HBZ56" s="88"/>
      <c r="HCA56" s="88"/>
      <c r="HCB56" s="88"/>
      <c r="HCC56" s="88"/>
      <c r="HCD56" s="88"/>
      <c r="HCE56" s="88"/>
      <c r="HCF56" s="88"/>
      <c r="HCG56" s="88"/>
      <c r="HCH56" s="88"/>
      <c r="HCI56" s="88"/>
      <c r="HCJ56" s="88"/>
      <c r="HCK56" s="88"/>
      <c r="HCL56" s="88"/>
      <c r="HCM56" s="88"/>
      <c r="HCN56" s="88"/>
      <c r="HCO56" s="88"/>
      <c r="HCP56" s="88"/>
      <c r="HCQ56" s="88"/>
      <c r="HCR56" s="88"/>
      <c r="HCS56" s="88"/>
      <c r="HCT56" s="88"/>
      <c r="HCU56" s="88"/>
      <c r="HCV56" s="88"/>
      <c r="HCW56" s="88"/>
      <c r="HCX56" s="88"/>
      <c r="HCY56" s="88"/>
      <c r="HCZ56" s="88"/>
      <c r="HDA56" s="88"/>
      <c r="HDB56" s="88"/>
      <c r="HDC56" s="88"/>
      <c r="HDD56" s="88"/>
      <c r="HDE56" s="88"/>
      <c r="HDF56" s="88"/>
      <c r="HDG56" s="88"/>
      <c r="HDH56" s="88"/>
      <c r="HDI56" s="88"/>
      <c r="HDJ56" s="88"/>
      <c r="HDK56" s="88"/>
      <c r="HDL56" s="88"/>
      <c r="HDM56" s="88"/>
      <c r="HDN56" s="88"/>
      <c r="HDO56" s="88"/>
      <c r="HDP56" s="88"/>
      <c r="HDQ56" s="88"/>
      <c r="HDR56" s="88"/>
      <c r="HDS56" s="88"/>
      <c r="HDT56" s="88"/>
      <c r="HDU56" s="88"/>
      <c r="HDV56" s="88"/>
      <c r="HDW56" s="88"/>
      <c r="HDX56" s="88"/>
      <c r="HDY56" s="88"/>
      <c r="HDZ56" s="88"/>
      <c r="HEA56" s="88"/>
      <c r="HEB56" s="88"/>
      <c r="HEC56" s="88"/>
      <c r="HED56" s="88"/>
      <c r="HEE56" s="88"/>
      <c r="HEF56" s="88"/>
      <c r="HEG56" s="88"/>
      <c r="HEH56" s="88"/>
      <c r="HEI56" s="88"/>
      <c r="HEJ56" s="88"/>
      <c r="HEK56" s="88"/>
      <c r="HEL56" s="88"/>
      <c r="HEM56" s="88"/>
      <c r="HEN56" s="88"/>
      <c r="HEO56" s="88"/>
      <c r="HEP56" s="88"/>
      <c r="HEQ56" s="88"/>
      <c r="HER56" s="88"/>
      <c r="HES56" s="88"/>
      <c r="HET56" s="88"/>
      <c r="HEU56" s="88"/>
      <c r="HEV56" s="88"/>
      <c r="HEW56" s="88"/>
      <c r="HEX56" s="88"/>
      <c r="HEY56" s="88"/>
      <c r="HEZ56" s="88"/>
      <c r="HFA56" s="88"/>
      <c r="HFB56" s="88"/>
      <c r="HFC56" s="88"/>
      <c r="HFD56" s="88"/>
      <c r="HFE56" s="88"/>
      <c r="HFF56" s="88"/>
      <c r="HFG56" s="88"/>
      <c r="HFH56" s="88"/>
      <c r="HFI56" s="88"/>
      <c r="HFJ56" s="88"/>
      <c r="HFK56" s="88"/>
      <c r="HFL56" s="88"/>
      <c r="HFM56" s="88"/>
      <c r="HFN56" s="88"/>
      <c r="HFO56" s="88"/>
      <c r="HFP56" s="88"/>
      <c r="HFQ56" s="88"/>
      <c r="HFR56" s="88"/>
      <c r="HFS56" s="88"/>
      <c r="HFT56" s="88"/>
      <c r="HFU56" s="88"/>
      <c r="HFV56" s="88"/>
      <c r="HFW56" s="88"/>
      <c r="HFX56" s="88"/>
      <c r="HFY56" s="88"/>
      <c r="HFZ56" s="88"/>
      <c r="HGA56" s="88"/>
      <c r="HGB56" s="88"/>
      <c r="HGC56" s="88"/>
      <c r="HGD56" s="88"/>
      <c r="HGE56" s="88"/>
      <c r="HGF56" s="88"/>
      <c r="HGG56" s="88"/>
      <c r="HGH56" s="88"/>
      <c r="HGI56" s="88"/>
      <c r="HGJ56" s="88"/>
      <c r="HGK56" s="88"/>
      <c r="HGL56" s="88"/>
      <c r="HGM56" s="88"/>
      <c r="HGN56" s="88"/>
      <c r="HGO56" s="88"/>
      <c r="HGP56" s="88"/>
      <c r="HGQ56" s="88"/>
      <c r="HGR56" s="88"/>
      <c r="HGS56" s="88"/>
      <c r="HGT56" s="88"/>
      <c r="HGU56" s="88"/>
      <c r="HGV56" s="88"/>
      <c r="HGW56" s="88"/>
      <c r="HGX56" s="88"/>
      <c r="HGY56" s="88"/>
      <c r="HGZ56" s="88"/>
      <c r="HHA56" s="88"/>
      <c r="HHB56" s="88"/>
      <c r="HHC56" s="88"/>
      <c r="HHD56" s="88"/>
      <c r="HHE56" s="88"/>
      <c r="HHF56" s="88"/>
      <c r="HHG56" s="88"/>
      <c r="HHH56" s="88"/>
      <c r="HHI56" s="88"/>
      <c r="HHJ56" s="88"/>
      <c r="HHK56" s="88"/>
      <c r="HHL56" s="88"/>
      <c r="HHM56" s="88"/>
      <c r="HHN56" s="88"/>
      <c r="HHO56" s="88"/>
      <c r="HHP56" s="88"/>
      <c r="HHQ56" s="88"/>
      <c r="HHR56" s="88"/>
      <c r="HHS56" s="88"/>
      <c r="HHT56" s="88"/>
      <c r="HHU56" s="88"/>
      <c r="HHV56" s="88"/>
      <c r="HHW56" s="88"/>
      <c r="HHX56" s="88"/>
      <c r="HHY56" s="88"/>
      <c r="HHZ56" s="88"/>
      <c r="HIA56" s="88"/>
      <c r="HIB56" s="88"/>
      <c r="HIC56" s="88"/>
      <c r="HID56" s="88"/>
      <c r="HIE56" s="88"/>
      <c r="HIF56" s="88"/>
      <c r="HIG56" s="88"/>
      <c r="HIH56" s="88"/>
      <c r="HII56" s="88"/>
      <c r="HIJ56" s="88"/>
      <c r="HIK56" s="88"/>
      <c r="HIL56" s="88"/>
      <c r="HIM56" s="88"/>
      <c r="HIN56" s="88"/>
      <c r="HIO56" s="88"/>
      <c r="HIP56" s="88"/>
      <c r="HIQ56" s="88"/>
      <c r="HIR56" s="88"/>
      <c r="HIS56" s="88"/>
      <c r="HIT56" s="88"/>
      <c r="HIU56" s="88"/>
      <c r="HIV56" s="88"/>
      <c r="HIW56" s="88"/>
      <c r="HIX56" s="88"/>
      <c r="HIY56" s="88"/>
      <c r="HIZ56" s="88"/>
      <c r="HJA56" s="88"/>
      <c r="HJB56" s="88"/>
      <c r="HJC56" s="88"/>
      <c r="HJD56" s="88"/>
      <c r="HJE56" s="88"/>
      <c r="HJF56" s="88"/>
      <c r="HJG56" s="88"/>
      <c r="HJH56" s="88"/>
      <c r="HJI56" s="88"/>
      <c r="HJJ56" s="88"/>
      <c r="HJK56" s="88"/>
      <c r="HJL56" s="88"/>
      <c r="HJM56" s="88"/>
      <c r="HJN56" s="88"/>
      <c r="HJO56" s="88"/>
      <c r="HJP56" s="88"/>
      <c r="HJQ56" s="88"/>
      <c r="HJR56" s="88"/>
      <c r="HJS56" s="88"/>
      <c r="HJT56" s="88"/>
      <c r="HJU56" s="88"/>
      <c r="HJV56" s="88"/>
      <c r="HJW56" s="88"/>
      <c r="HJX56" s="88"/>
      <c r="HJY56" s="88"/>
      <c r="HJZ56" s="88"/>
      <c r="HKA56" s="88"/>
      <c r="HKB56" s="88"/>
      <c r="HKC56" s="88"/>
      <c r="HKD56" s="88"/>
      <c r="HKE56" s="88"/>
      <c r="HKF56" s="88"/>
      <c r="HKG56" s="88"/>
      <c r="HKH56" s="88"/>
      <c r="HKI56" s="88"/>
      <c r="HKJ56" s="88"/>
      <c r="HKK56" s="88"/>
      <c r="HKL56" s="88"/>
      <c r="HKM56" s="88"/>
      <c r="HKN56" s="88"/>
      <c r="HKO56" s="88"/>
      <c r="HKP56" s="88"/>
      <c r="HKQ56" s="88"/>
      <c r="HKR56" s="88"/>
      <c r="HKS56" s="88"/>
      <c r="HKT56" s="88"/>
      <c r="HKU56" s="88"/>
      <c r="HKV56" s="88"/>
      <c r="HKW56" s="88"/>
      <c r="HKX56" s="88"/>
      <c r="HKY56" s="88"/>
      <c r="HKZ56" s="88"/>
      <c r="HLA56" s="88"/>
      <c r="HLB56" s="88"/>
      <c r="HLC56" s="88"/>
      <c r="HLD56" s="88"/>
      <c r="HLE56" s="88"/>
      <c r="HLF56" s="88"/>
      <c r="HLG56" s="88"/>
      <c r="HLH56" s="88"/>
      <c r="HLI56" s="88"/>
      <c r="HLJ56" s="88"/>
      <c r="HLK56" s="88"/>
      <c r="HLL56" s="88"/>
      <c r="HLM56" s="88"/>
      <c r="HLN56" s="88"/>
      <c r="HLO56" s="88"/>
      <c r="HLP56" s="88"/>
      <c r="HLQ56" s="88"/>
      <c r="HLR56" s="88"/>
      <c r="HLS56" s="88"/>
      <c r="HLT56" s="88"/>
      <c r="HLU56" s="88"/>
      <c r="HLV56" s="88"/>
      <c r="HLW56" s="88"/>
      <c r="HLX56" s="88"/>
      <c r="HLY56" s="88"/>
      <c r="HLZ56" s="88"/>
      <c r="HMA56" s="88"/>
      <c r="HMB56" s="88"/>
      <c r="HMC56" s="88"/>
      <c r="HMD56" s="88"/>
      <c r="HME56" s="88"/>
      <c r="HMF56" s="88"/>
      <c r="HMG56" s="88"/>
      <c r="HMH56" s="88"/>
      <c r="HMI56" s="88"/>
      <c r="HMJ56" s="88"/>
      <c r="HMK56" s="88"/>
      <c r="HML56" s="88"/>
      <c r="HMM56" s="88"/>
      <c r="HMN56" s="88"/>
      <c r="HMO56" s="88"/>
      <c r="HMP56" s="88"/>
      <c r="HMQ56" s="88"/>
      <c r="HMR56" s="88"/>
      <c r="HMS56" s="88"/>
      <c r="HMT56" s="88"/>
      <c r="HMU56" s="88"/>
      <c r="HMV56" s="88"/>
      <c r="HMW56" s="88"/>
      <c r="HMX56" s="88"/>
      <c r="HMY56" s="88"/>
      <c r="HMZ56" s="88"/>
      <c r="HNA56" s="88"/>
      <c r="HNB56" s="88"/>
      <c r="HNC56" s="88"/>
      <c r="HND56" s="88"/>
      <c r="HNE56" s="88"/>
      <c r="HNF56" s="88"/>
      <c r="HNG56" s="88"/>
      <c r="HNH56" s="88"/>
      <c r="HNI56" s="88"/>
      <c r="HNJ56" s="88"/>
      <c r="HNK56" s="88"/>
      <c r="HNL56" s="88"/>
      <c r="HNM56" s="88"/>
      <c r="HNN56" s="88"/>
      <c r="HNO56" s="88"/>
      <c r="HNP56" s="88"/>
      <c r="HNQ56" s="88"/>
      <c r="HNR56" s="88"/>
      <c r="HNS56" s="88"/>
      <c r="HNT56" s="88"/>
      <c r="HNU56" s="88"/>
      <c r="HNV56" s="88"/>
      <c r="HNW56" s="88"/>
      <c r="HNX56" s="88"/>
      <c r="HNY56" s="88"/>
      <c r="HNZ56" s="88"/>
      <c r="HOA56" s="88"/>
      <c r="HOB56" s="88"/>
      <c r="HOC56" s="88"/>
      <c r="HOD56" s="88"/>
      <c r="HOE56" s="88"/>
      <c r="HOF56" s="88"/>
      <c r="HOG56" s="88"/>
      <c r="HOH56" s="88"/>
      <c r="HOI56" s="88"/>
      <c r="HOJ56" s="88"/>
      <c r="HOK56" s="88"/>
      <c r="HOL56" s="88"/>
      <c r="HOM56" s="88"/>
      <c r="HON56" s="88"/>
      <c r="HOO56" s="88"/>
      <c r="HOP56" s="88"/>
      <c r="HOQ56" s="88"/>
      <c r="HOR56" s="88"/>
      <c r="HOS56" s="88"/>
      <c r="HOT56" s="88"/>
      <c r="HOU56" s="88"/>
      <c r="HOV56" s="88"/>
      <c r="HOW56" s="88"/>
      <c r="HOX56" s="88"/>
      <c r="HOY56" s="88"/>
      <c r="HOZ56" s="88"/>
      <c r="HPA56" s="88"/>
      <c r="HPB56" s="88"/>
      <c r="HPC56" s="88"/>
      <c r="HPD56" s="88"/>
      <c r="HPE56" s="88"/>
      <c r="HPF56" s="88"/>
      <c r="HPG56" s="88"/>
      <c r="HPH56" s="88"/>
      <c r="HPI56" s="88"/>
      <c r="HPJ56" s="88"/>
      <c r="HPK56" s="88"/>
      <c r="HPL56" s="88"/>
      <c r="HPM56" s="88"/>
      <c r="HPN56" s="88"/>
      <c r="HPO56" s="88"/>
      <c r="HPP56" s="88"/>
      <c r="HPQ56" s="88"/>
      <c r="HPR56" s="88"/>
      <c r="HPS56" s="88"/>
      <c r="HPT56" s="88"/>
      <c r="HPU56" s="88"/>
      <c r="HPV56" s="88"/>
      <c r="HPW56" s="88"/>
      <c r="HPX56" s="88"/>
      <c r="HPY56" s="88"/>
      <c r="HPZ56" s="88"/>
      <c r="HQA56" s="88"/>
      <c r="HQB56" s="88"/>
      <c r="HQC56" s="88"/>
      <c r="HQD56" s="88"/>
      <c r="HQE56" s="88"/>
      <c r="HQF56" s="88"/>
      <c r="HQG56" s="88"/>
      <c r="HQH56" s="88"/>
      <c r="HQI56" s="88"/>
      <c r="HQJ56" s="88"/>
      <c r="HQK56" s="88"/>
      <c r="HQL56" s="88"/>
      <c r="HQM56" s="88"/>
      <c r="HQN56" s="88"/>
      <c r="HQO56" s="88"/>
      <c r="HQP56" s="88"/>
      <c r="HQQ56" s="88"/>
      <c r="HQR56" s="88"/>
      <c r="HQS56" s="88"/>
      <c r="HQT56" s="88"/>
      <c r="HQU56" s="88"/>
      <c r="HQV56" s="88"/>
      <c r="HQW56" s="88"/>
      <c r="HQX56" s="88"/>
      <c r="HQY56" s="88"/>
      <c r="HQZ56" s="88"/>
      <c r="HRA56" s="88"/>
      <c r="HRB56" s="88"/>
      <c r="HRC56" s="88"/>
      <c r="HRD56" s="88"/>
      <c r="HRE56" s="88"/>
      <c r="HRF56" s="88"/>
      <c r="HRG56" s="88"/>
      <c r="HRH56" s="88"/>
      <c r="HRI56" s="88"/>
      <c r="HRJ56" s="88"/>
      <c r="HRK56" s="88"/>
      <c r="HRL56" s="88"/>
      <c r="HRM56" s="88"/>
      <c r="HRN56" s="88"/>
      <c r="HRO56" s="88"/>
      <c r="HRP56" s="88"/>
      <c r="HRQ56" s="88"/>
      <c r="HRR56" s="88"/>
      <c r="HRS56" s="88"/>
      <c r="HRT56" s="88"/>
      <c r="HRU56" s="88"/>
      <c r="HRV56" s="88"/>
      <c r="HRW56" s="88"/>
      <c r="HRX56" s="88"/>
      <c r="HRY56" s="88"/>
      <c r="HRZ56" s="88"/>
      <c r="HSA56" s="88"/>
      <c r="HSB56" s="88"/>
      <c r="HSC56" s="88"/>
      <c r="HSD56" s="88"/>
      <c r="HSE56" s="88"/>
      <c r="HSF56" s="88"/>
      <c r="HSG56" s="88"/>
      <c r="HSH56" s="88"/>
      <c r="HSI56" s="88"/>
      <c r="HSJ56" s="88"/>
      <c r="HSK56" s="88"/>
      <c r="HSL56" s="88"/>
      <c r="HSM56" s="88"/>
      <c r="HSN56" s="88"/>
      <c r="HSO56" s="88"/>
      <c r="HSP56" s="88"/>
      <c r="HSQ56" s="88"/>
      <c r="HSR56" s="88"/>
      <c r="HSS56" s="88"/>
      <c r="HST56" s="88"/>
      <c r="HSU56" s="88"/>
      <c r="HSV56" s="88"/>
      <c r="HSW56" s="88"/>
      <c r="HSX56" s="88"/>
      <c r="HSY56" s="88"/>
      <c r="HSZ56" s="88"/>
      <c r="HTA56" s="88"/>
      <c r="HTB56" s="88"/>
      <c r="HTC56" s="88"/>
      <c r="HTD56" s="88"/>
      <c r="HTE56" s="88"/>
      <c r="HTF56" s="88"/>
      <c r="HTG56" s="88"/>
      <c r="HTH56" s="88"/>
      <c r="HTI56" s="88"/>
      <c r="HTJ56" s="88"/>
      <c r="HTK56" s="88"/>
      <c r="HTL56" s="88"/>
      <c r="HTM56" s="88"/>
      <c r="HTN56" s="88"/>
      <c r="HTO56" s="88"/>
      <c r="HTP56" s="88"/>
      <c r="HTQ56" s="88"/>
      <c r="HTR56" s="88"/>
      <c r="HTS56" s="88"/>
      <c r="HTT56" s="88"/>
      <c r="HTU56" s="88"/>
      <c r="HTV56" s="88"/>
      <c r="HTW56" s="88"/>
      <c r="HTX56" s="88"/>
      <c r="HTY56" s="88"/>
      <c r="HTZ56" s="88"/>
      <c r="HUA56" s="88"/>
      <c r="HUB56" s="88"/>
      <c r="HUC56" s="88"/>
      <c r="HUD56" s="88"/>
      <c r="HUE56" s="88"/>
      <c r="HUF56" s="88"/>
      <c r="HUG56" s="88"/>
      <c r="HUH56" s="88"/>
      <c r="HUI56" s="88"/>
      <c r="HUJ56" s="88"/>
      <c r="HUK56" s="88"/>
      <c r="HUL56" s="88"/>
      <c r="HUM56" s="88"/>
      <c r="HUN56" s="88"/>
      <c r="HUO56" s="88"/>
      <c r="HUP56" s="88"/>
      <c r="HUQ56" s="88"/>
      <c r="HUR56" s="88"/>
      <c r="HUS56" s="88"/>
      <c r="HUT56" s="88"/>
      <c r="HUU56" s="88"/>
      <c r="HUV56" s="88"/>
      <c r="HUW56" s="88"/>
      <c r="HUX56" s="88"/>
      <c r="HUY56" s="88"/>
      <c r="HUZ56" s="88"/>
      <c r="HVA56" s="88"/>
      <c r="HVB56" s="88"/>
      <c r="HVC56" s="88"/>
      <c r="HVD56" s="88"/>
      <c r="HVE56" s="88"/>
      <c r="HVF56" s="88"/>
      <c r="HVG56" s="88"/>
      <c r="HVH56" s="88"/>
      <c r="HVI56" s="88"/>
      <c r="HVJ56" s="88"/>
      <c r="HVK56" s="88"/>
      <c r="HVL56" s="88"/>
      <c r="HVM56" s="88"/>
      <c r="HVN56" s="88"/>
      <c r="HVO56" s="88"/>
      <c r="HVP56" s="88"/>
      <c r="HVQ56" s="88"/>
      <c r="HVR56" s="88"/>
      <c r="HVS56" s="88"/>
      <c r="HVT56" s="88"/>
      <c r="HVU56" s="88"/>
      <c r="HVV56" s="88"/>
      <c r="HVW56" s="88"/>
      <c r="HVX56" s="88"/>
      <c r="HVY56" s="88"/>
      <c r="HVZ56" s="88"/>
      <c r="HWA56" s="88"/>
      <c r="HWB56" s="88"/>
      <c r="HWC56" s="88"/>
      <c r="HWD56" s="88"/>
      <c r="HWE56" s="88"/>
      <c r="HWF56" s="88"/>
      <c r="HWG56" s="88"/>
      <c r="HWH56" s="88"/>
      <c r="HWI56" s="88"/>
      <c r="HWJ56" s="88"/>
      <c r="HWK56" s="88"/>
      <c r="HWL56" s="88"/>
      <c r="HWM56" s="88"/>
      <c r="HWN56" s="88"/>
      <c r="HWO56" s="88"/>
      <c r="HWP56" s="88"/>
      <c r="HWQ56" s="88"/>
      <c r="HWR56" s="88"/>
      <c r="HWS56" s="88"/>
      <c r="HWT56" s="88"/>
      <c r="HWU56" s="88"/>
      <c r="HWV56" s="88"/>
      <c r="HWW56" s="88"/>
      <c r="HWX56" s="88"/>
      <c r="HWY56" s="88"/>
      <c r="HWZ56" s="88"/>
      <c r="HXA56" s="88"/>
      <c r="HXB56" s="88"/>
      <c r="HXC56" s="88"/>
      <c r="HXD56" s="88"/>
      <c r="HXE56" s="88"/>
      <c r="HXF56" s="88"/>
      <c r="HXG56" s="88"/>
      <c r="HXH56" s="88"/>
      <c r="HXI56" s="88"/>
      <c r="HXJ56" s="88"/>
      <c r="HXK56" s="88"/>
      <c r="HXL56" s="88"/>
      <c r="HXM56" s="88"/>
      <c r="HXN56" s="88"/>
      <c r="HXO56" s="88"/>
      <c r="HXP56" s="88"/>
      <c r="HXQ56" s="88"/>
      <c r="HXR56" s="88"/>
      <c r="HXS56" s="88"/>
      <c r="HXT56" s="88"/>
      <c r="HXU56" s="88"/>
      <c r="HXV56" s="88"/>
      <c r="HXW56" s="88"/>
      <c r="HXX56" s="88"/>
      <c r="HXY56" s="88"/>
      <c r="HXZ56" s="88"/>
      <c r="HYA56" s="88"/>
      <c r="HYB56" s="88"/>
      <c r="HYC56" s="88"/>
      <c r="HYD56" s="88"/>
      <c r="HYE56" s="88"/>
      <c r="HYF56" s="88"/>
      <c r="HYG56" s="88"/>
      <c r="HYH56" s="88"/>
      <c r="HYI56" s="88"/>
      <c r="HYJ56" s="88"/>
      <c r="HYK56" s="88"/>
      <c r="HYL56" s="88"/>
      <c r="HYM56" s="88"/>
      <c r="HYN56" s="88"/>
      <c r="HYO56" s="88"/>
      <c r="HYP56" s="88"/>
      <c r="HYQ56" s="88"/>
      <c r="HYR56" s="88"/>
      <c r="HYS56" s="88"/>
      <c r="HYT56" s="88"/>
      <c r="HYU56" s="88"/>
      <c r="HYV56" s="88"/>
      <c r="HYW56" s="88"/>
      <c r="HYX56" s="88"/>
      <c r="HYY56" s="88"/>
      <c r="HYZ56" s="88"/>
      <c r="HZA56" s="88"/>
      <c r="HZB56" s="88"/>
      <c r="HZC56" s="88"/>
      <c r="HZD56" s="88"/>
      <c r="HZE56" s="88"/>
      <c r="HZF56" s="88"/>
      <c r="HZG56" s="88"/>
      <c r="HZH56" s="88"/>
      <c r="HZI56" s="88"/>
      <c r="HZJ56" s="88"/>
      <c r="HZK56" s="88"/>
      <c r="HZL56" s="88"/>
      <c r="HZM56" s="88"/>
      <c r="HZN56" s="88"/>
      <c r="HZO56" s="88"/>
      <c r="HZP56" s="88"/>
      <c r="HZQ56" s="88"/>
      <c r="HZR56" s="88"/>
      <c r="HZS56" s="88"/>
      <c r="HZT56" s="88"/>
      <c r="HZU56" s="88"/>
      <c r="HZV56" s="88"/>
      <c r="HZW56" s="88"/>
      <c r="HZX56" s="88"/>
      <c r="HZY56" s="88"/>
      <c r="HZZ56" s="88"/>
      <c r="IAA56" s="88"/>
      <c r="IAB56" s="88"/>
      <c r="IAC56" s="88"/>
      <c r="IAD56" s="88"/>
      <c r="IAE56" s="88"/>
      <c r="IAF56" s="88"/>
      <c r="IAG56" s="88"/>
      <c r="IAH56" s="88"/>
      <c r="IAI56" s="88"/>
      <c r="IAJ56" s="88"/>
      <c r="IAK56" s="88"/>
      <c r="IAL56" s="88"/>
      <c r="IAM56" s="88"/>
      <c r="IAN56" s="88"/>
      <c r="IAO56" s="88"/>
      <c r="IAP56" s="88"/>
      <c r="IAQ56" s="88"/>
      <c r="IAR56" s="88"/>
      <c r="IAS56" s="88"/>
      <c r="IAT56" s="88"/>
      <c r="IAU56" s="88"/>
      <c r="IAV56" s="88"/>
      <c r="IAW56" s="88"/>
      <c r="IAX56" s="88"/>
      <c r="IAY56" s="88"/>
      <c r="IAZ56" s="88"/>
      <c r="IBA56" s="88"/>
      <c r="IBB56" s="88"/>
      <c r="IBC56" s="88"/>
      <c r="IBD56" s="88"/>
      <c r="IBE56" s="88"/>
      <c r="IBF56" s="88"/>
      <c r="IBG56" s="88"/>
      <c r="IBH56" s="88"/>
      <c r="IBI56" s="88"/>
      <c r="IBJ56" s="88"/>
      <c r="IBK56" s="88"/>
      <c r="IBL56" s="88"/>
      <c r="IBM56" s="88"/>
      <c r="IBN56" s="88"/>
      <c r="IBO56" s="88"/>
      <c r="IBP56" s="88"/>
      <c r="IBQ56" s="88"/>
      <c r="IBR56" s="88"/>
      <c r="IBS56" s="88"/>
      <c r="IBT56" s="88"/>
      <c r="IBU56" s="88"/>
      <c r="IBV56" s="88"/>
      <c r="IBW56" s="88"/>
      <c r="IBX56" s="88"/>
      <c r="IBY56" s="88"/>
      <c r="IBZ56" s="88"/>
      <c r="ICA56" s="88"/>
      <c r="ICB56" s="88"/>
      <c r="ICC56" s="88"/>
      <c r="ICD56" s="88"/>
      <c r="ICE56" s="88"/>
      <c r="ICF56" s="88"/>
      <c r="ICG56" s="88"/>
      <c r="ICH56" s="88"/>
      <c r="ICI56" s="88"/>
      <c r="ICJ56" s="88"/>
      <c r="ICK56" s="88"/>
      <c r="ICL56" s="88"/>
      <c r="ICM56" s="88"/>
      <c r="ICN56" s="88"/>
      <c r="ICO56" s="88"/>
      <c r="ICP56" s="88"/>
      <c r="ICQ56" s="88"/>
      <c r="ICR56" s="88"/>
      <c r="ICS56" s="88"/>
      <c r="ICT56" s="88"/>
      <c r="ICU56" s="88"/>
      <c r="ICV56" s="88"/>
      <c r="ICW56" s="88"/>
      <c r="ICX56" s="88"/>
      <c r="ICY56" s="88"/>
      <c r="ICZ56" s="88"/>
      <c r="IDA56" s="88"/>
      <c r="IDB56" s="88"/>
      <c r="IDC56" s="88"/>
      <c r="IDD56" s="88"/>
      <c r="IDE56" s="88"/>
      <c r="IDF56" s="88"/>
      <c r="IDG56" s="88"/>
      <c r="IDH56" s="88"/>
      <c r="IDI56" s="88"/>
      <c r="IDJ56" s="88"/>
      <c r="IDK56" s="88"/>
      <c r="IDL56" s="88"/>
      <c r="IDM56" s="88"/>
      <c r="IDN56" s="88"/>
      <c r="IDO56" s="88"/>
      <c r="IDP56" s="88"/>
      <c r="IDQ56" s="88"/>
      <c r="IDR56" s="88"/>
      <c r="IDS56" s="88"/>
      <c r="IDT56" s="88"/>
      <c r="IDU56" s="88"/>
      <c r="IDV56" s="88"/>
      <c r="IDW56" s="88"/>
      <c r="IDX56" s="88"/>
      <c r="IDY56" s="88"/>
      <c r="IDZ56" s="88"/>
      <c r="IEA56" s="88"/>
      <c r="IEB56" s="88"/>
      <c r="IEC56" s="88"/>
      <c r="IED56" s="88"/>
      <c r="IEE56" s="88"/>
      <c r="IEF56" s="88"/>
      <c r="IEG56" s="88"/>
      <c r="IEH56" s="88"/>
      <c r="IEI56" s="88"/>
      <c r="IEJ56" s="88"/>
      <c r="IEK56" s="88"/>
      <c r="IEL56" s="88"/>
      <c r="IEM56" s="88"/>
      <c r="IEN56" s="88"/>
      <c r="IEO56" s="88"/>
      <c r="IEP56" s="88"/>
      <c r="IEQ56" s="88"/>
      <c r="IER56" s="88"/>
      <c r="IES56" s="88"/>
      <c r="IET56" s="88"/>
      <c r="IEU56" s="88"/>
      <c r="IEV56" s="88"/>
      <c r="IEW56" s="88"/>
      <c r="IEX56" s="88"/>
      <c r="IEY56" s="88"/>
      <c r="IEZ56" s="88"/>
      <c r="IFA56" s="88"/>
      <c r="IFB56" s="88"/>
      <c r="IFC56" s="88"/>
      <c r="IFD56" s="88"/>
      <c r="IFE56" s="88"/>
      <c r="IFF56" s="88"/>
      <c r="IFG56" s="88"/>
      <c r="IFH56" s="88"/>
      <c r="IFI56" s="88"/>
      <c r="IFJ56" s="88"/>
      <c r="IFK56" s="88"/>
      <c r="IFL56" s="88"/>
      <c r="IFM56" s="88"/>
      <c r="IFN56" s="88"/>
      <c r="IFO56" s="88"/>
      <c r="IFP56" s="88"/>
      <c r="IFQ56" s="88"/>
      <c r="IFR56" s="88"/>
      <c r="IFS56" s="88"/>
      <c r="IFT56" s="88"/>
      <c r="IFU56" s="88"/>
      <c r="IFV56" s="88"/>
      <c r="IFW56" s="88"/>
      <c r="IFX56" s="88"/>
      <c r="IFY56" s="88"/>
      <c r="IFZ56" s="88"/>
      <c r="IGA56" s="88"/>
      <c r="IGB56" s="88"/>
      <c r="IGC56" s="88"/>
      <c r="IGD56" s="88"/>
      <c r="IGE56" s="88"/>
      <c r="IGF56" s="88"/>
      <c r="IGG56" s="88"/>
      <c r="IGH56" s="88"/>
      <c r="IGI56" s="88"/>
      <c r="IGJ56" s="88"/>
      <c r="IGK56" s="88"/>
      <c r="IGL56" s="88"/>
      <c r="IGM56" s="88"/>
      <c r="IGN56" s="88"/>
      <c r="IGO56" s="88"/>
      <c r="IGP56" s="88"/>
      <c r="IGQ56" s="88"/>
      <c r="IGR56" s="88"/>
      <c r="IGS56" s="88"/>
      <c r="IGT56" s="88"/>
      <c r="IGU56" s="88"/>
      <c r="IGV56" s="88"/>
      <c r="IGW56" s="88"/>
      <c r="IGX56" s="88"/>
      <c r="IGY56" s="88"/>
      <c r="IGZ56" s="88"/>
      <c r="IHA56" s="88"/>
      <c r="IHB56" s="88"/>
      <c r="IHC56" s="88"/>
      <c r="IHD56" s="88"/>
      <c r="IHE56" s="88"/>
      <c r="IHF56" s="88"/>
      <c r="IHG56" s="88"/>
      <c r="IHH56" s="88"/>
      <c r="IHI56" s="88"/>
      <c r="IHJ56" s="88"/>
      <c r="IHK56" s="88"/>
      <c r="IHL56" s="88"/>
      <c r="IHM56" s="88"/>
      <c r="IHN56" s="88"/>
      <c r="IHO56" s="88"/>
      <c r="IHP56" s="88"/>
      <c r="IHQ56" s="88"/>
      <c r="IHR56" s="88"/>
      <c r="IHS56" s="88"/>
      <c r="IHT56" s="88"/>
      <c r="IHU56" s="88"/>
      <c r="IHV56" s="88"/>
      <c r="IHW56" s="88"/>
      <c r="IHX56" s="88"/>
      <c r="IHY56" s="88"/>
      <c r="IHZ56" s="88"/>
      <c r="IIA56" s="88"/>
      <c r="IIB56" s="88"/>
      <c r="IIC56" s="88"/>
      <c r="IID56" s="88"/>
      <c r="IIE56" s="88"/>
      <c r="IIF56" s="88"/>
      <c r="IIG56" s="88"/>
      <c r="IIH56" s="88"/>
      <c r="III56" s="88"/>
      <c r="IIJ56" s="88"/>
      <c r="IIK56" s="88"/>
      <c r="IIL56" s="88"/>
      <c r="IIM56" s="88"/>
      <c r="IIN56" s="88"/>
      <c r="IIO56" s="88"/>
      <c r="IIP56" s="88"/>
      <c r="IIQ56" s="88"/>
      <c r="IIR56" s="88"/>
      <c r="IIS56" s="88"/>
      <c r="IIT56" s="88"/>
      <c r="IIU56" s="88"/>
      <c r="IIV56" s="88"/>
      <c r="IIW56" s="88"/>
      <c r="IIX56" s="88"/>
      <c r="IIY56" s="88"/>
      <c r="IIZ56" s="88"/>
      <c r="IJA56" s="88"/>
      <c r="IJB56" s="88"/>
      <c r="IJC56" s="88"/>
      <c r="IJD56" s="88"/>
      <c r="IJE56" s="88"/>
      <c r="IJF56" s="88"/>
      <c r="IJG56" s="88"/>
      <c r="IJH56" s="88"/>
      <c r="IJI56" s="88"/>
      <c r="IJJ56" s="88"/>
      <c r="IJK56" s="88"/>
      <c r="IJL56" s="88"/>
      <c r="IJM56" s="88"/>
      <c r="IJN56" s="88"/>
      <c r="IJO56" s="88"/>
      <c r="IJP56" s="88"/>
      <c r="IJQ56" s="88"/>
      <c r="IJR56" s="88"/>
      <c r="IJS56" s="88"/>
      <c r="IJT56" s="88"/>
      <c r="IJU56" s="88"/>
      <c r="IJV56" s="88"/>
      <c r="IJW56" s="88"/>
      <c r="IJX56" s="88"/>
      <c r="IJY56" s="88"/>
      <c r="IJZ56" s="88"/>
      <c r="IKA56" s="88"/>
      <c r="IKB56" s="88"/>
      <c r="IKC56" s="88"/>
      <c r="IKD56" s="88"/>
      <c r="IKE56" s="88"/>
      <c r="IKF56" s="88"/>
      <c r="IKG56" s="88"/>
      <c r="IKH56" s="88"/>
      <c r="IKI56" s="88"/>
      <c r="IKJ56" s="88"/>
      <c r="IKK56" s="88"/>
      <c r="IKL56" s="88"/>
      <c r="IKM56" s="88"/>
      <c r="IKN56" s="88"/>
      <c r="IKO56" s="88"/>
      <c r="IKP56" s="88"/>
      <c r="IKQ56" s="88"/>
      <c r="IKR56" s="88"/>
      <c r="IKS56" s="88"/>
      <c r="IKT56" s="88"/>
      <c r="IKU56" s="88"/>
      <c r="IKV56" s="88"/>
      <c r="IKW56" s="88"/>
      <c r="IKX56" s="88"/>
      <c r="IKY56" s="88"/>
      <c r="IKZ56" s="88"/>
      <c r="ILA56" s="88"/>
      <c r="ILB56" s="88"/>
      <c r="ILC56" s="88"/>
      <c r="ILD56" s="88"/>
      <c r="ILE56" s="88"/>
      <c r="ILF56" s="88"/>
      <c r="ILG56" s="88"/>
      <c r="ILH56" s="88"/>
      <c r="ILI56" s="88"/>
      <c r="ILJ56" s="88"/>
      <c r="ILK56" s="88"/>
      <c r="ILL56" s="88"/>
      <c r="ILM56" s="88"/>
      <c r="ILN56" s="88"/>
      <c r="ILO56" s="88"/>
      <c r="ILP56" s="88"/>
      <c r="ILQ56" s="88"/>
      <c r="ILR56" s="88"/>
      <c r="ILS56" s="88"/>
      <c r="ILT56" s="88"/>
      <c r="ILU56" s="88"/>
      <c r="ILV56" s="88"/>
      <c r="ILW56" s="88"/>
      <c r="ILX56" s="88"/>
      <c r="ILY56" s="88"/>
      <c r="ILZ56" s="88"/>
      <c r="IMA56" s="88"/>
      <c r="IMB56" s="88"/>
      <c r="IMC56" s="88"/>
      <c r="IMD56" s="88"/>
      <c r="IME56" s="88"/>
      <c r="IMF56" s="88"/>
      <c r="IMG56" s="88"/>
      <c r="IMH56" s="88"/>
      <c r="IMI56" s="88"/>
      <c r="IMJ56" s="88"/>
      <c r="IMK56" s="88"/>
      <c r="IML56" s="88"/>
      <c r="IMM56" s="88"/>
      <c r="IMN56" s="88"/>
      <c r="IMO56" s="88"/>
      <c r="IMP56" s="88"/>
      <c r="IMQ56" s="88"/>
      <c r="IMR56" s="88"/>
      <c r="IMS56" s="88"/>
      <c r="IMT56" s="88"/>
      <c r="IMU56" s="88"/>
      <c r="IMV56" s="88"/>
      <c r="IMW56" s="88"/>
      <c r="IMX56" s="88"/>
      <c r="IMY56" s="88"/>
      <c r="IMZ56" s="88"/>
      <c r="INA56" s="88"/>
      <c r="INB56" s="88"/>
      <c r="INC56" s="88"/>
      <c r="IND56" s="88"/>
      <c r="INE56" s="88"/>
      <c r="INF56" s="88"/>
      <c r="ING56" s="88"/>
      <c r="INH56" s="88"/>
      <c r="INI56" s="88"/>
      <c r="INJ56" s="88"/>
      <c r="INK56" s="88"/>
      <c r="INL56" s="88"/>
      <c r="INM56" s="88"/>
      <c r="INN56" s="88"/>
      <c r="INO56" s="88"/>
      <c r="INP56" s="88"/>
      <c r="INQ56" s="88"/>
      <c r="INR56" s="88"/>
      <c r="INS56" s="88"/>
      <c r="INT56" s="88"/>
      <c r="INU56" s="88"/>
      <c r="INV56" s="88"/>
      <c r="INW56" s="88"/>
      <c r="INX56" s="88"/>
      <c r="INY56" s="88"/>
      <c r="INZ56" s="88"/>
      <c r="IOA56" s="88"/>
      <c r="IOB56" s="88"/>
      <c r="IOC56" s="88"/>
      <c r="IOD56" s="88"/>
      <c r="IOE56" s="88"/>
      <c r="IOF56" s="88"/>
      <c r="IOG56" s="88"/>
      <c r="IOH56" s="88"/>
      <c r="IOI56" s="88"/>
      <c r="IOJ56" s="88"/>
      <c r="IOK56" s="88"/>
      <c r="IOL56" s="88"/>
      <c r="IOM56" s="88"/>
      <c r="ION56" s="88"/>
      <c r="IOO56" s="88"/>
      <c r="IOP56" s="88"/>
      <c r="IOQ56" s="88"/>
      <c r="IOR56" s="88"/>
      <c r="IOS56" s="88"/>
      <c r="IOT56" s="88"/>
      <c r="IOU56" s="88"/>
      <c r="IOV56" s="88"/>
      <c r="IOW56" s="88"/>
      <c r="IOX56" s="88"/>
      <c r="IOY56" s="88"/>
      <c r="IOZ56" s="88"/>
      <c r="IPA56" s="88"/>
      <c r="IPB56" s="88"/>
      <c r="IPC56" s="88"/>
      <c r="IPD56" s="88"/>
      <c r="IPE56" s="88"/>
      <c r="IPF56" s="88"/>
      <c r="IPG56" s="88"/>
      <c r="IPH56" s="88"/>
      <c r="IPI56" s="88"/>
      <c r="IPJ56" s="88"/>
      <c r="IPK56" s="88"/>
      <c r="IPL56" s="88"/>
      <c r="IPM56" s="88"/>
      <c r="IPN56" s="88"/>
      <c r="IPO56" s="88"/>
      <c r="IPP56" s="88"/>
      <c r="IPQ56" s="88"/>
      <c r="IPR56" s="88"/>
      <c r="IPS56" s="88"/>
      <c r="IPT56" s="88"/>
      <c r="IPU56" s="88"/>
      <c r="IPV56" s="88"/>
      <c r="IPW56" s="88"/>
      <c r="IPX56" s="88"/>
      <c r="IPY56" s="88"/>
      <c r="IPZ56" s="88"/>
      <c r="IQA56" s="88"/>
      <c r="IQB56" s="88"/>
      <c r="IQC56" s="88"/>
      <c r="IQD56" s="88"/>
      <c r="IQE56" s="88"/>
      <c r="IQF56" s="88"/>
      <c r="IQG56" s="88"/>
      <c r="IQH56" s="88"/>
      <c r="IQI56" s="88"/>
      <c r="IQJ56" s="88"/>
      <c r="IQK56" s="88"/>
      <c r="IQL56" s="88"/>
      <c r="IQM56" s="88"/>
      <c r="IQN56" s="88"/>
      <c r="IQO56" s="88"/>
      <c r="IQP56" s="88"/>
      <c r="IQQ56" s="88"/>
      <c r="IQR56" s="88"/>
      <c r="IQS56" s="88"/>
      <c r="IQT56" s="88"/>
      <c r="IQU56" s="88"/>
      <c r="IQV56" s="88"/>
      <c r="IQW56" s="88"/>
      <c r="IQX56" s="88"/>
      <c r="IQY56" s="88"/>
      <c r="IQZ56" s="88"/>
      <c r="IRA56" s="88"/>
      <c r="IRB56" s="88"/>
      <c r="IRC56" s="88"/>
      <c r="IRD56" s="88"/>
      <c r="IRE56" s="88"/>
      <c r="IRF56" s="88"/>
      <c r="IRG56" s="88"/>
      <c r="IRH56" s="88"/>
      <c r="IRI56" s="88"/>
      <c r="IRJ56" s="88"/>
      <c r="IRK56" s="88"/>
      <c r="IRL56" s="88"/>
      <c r="IRM56" s="88"/>
      <c r="IRN56" s="88"/>
      <c r="IRO56" s="88"/>
      <c r="IRP56" s="88"/>
      <c r="IRQ56" s="88"/>
      <c r="IRR56" s="88"/>
      <c r="IRS56" s="88"/>
      <c r="IRT56" s="88"/>
      <c r="IRU56" s="88"/>
      <c r="IRV56" s="88"/>
      <c r="IRW56" s="88"/>
      <c r="IRX56" s="88"/>
      <c r="IRY56" s="88"/>
      <c r="IRZ56" s="88"/>
      <c r="ISA56" s="88"/>
      <c r="ISB56" s="88"/>
      <c r="ISC56" s="88"/>
      <c r="ISD56" s="88"/>
      <c r="ISE56" s="88"/>
      <c r="ISF56" s="88"/>
      <c r="ISG56" s="88"/>
      <c r="ISH56" s="88"/>
      <c r="ISI56" s="88"/>
      <c r="ISJ56" s="88"/>
      <c r="ISK56" s="88"/>
      <c r="ISL56" s="88"/>
      <c r="ISM56" s="88"/>
      <c r="ISN56" s="88"/>
      <c r="ISO56" s="88"/>
      <c r="ISP56" s="88"/>
      <c r="ISQ56" s="88"/>
      <c r="ISR56" s="88"/>
      <c r="ISS56" s="88"/>
      <c r="IST56" s="88"/>
      <c r="ISU56" s="88"/>
      <c r="ISV56" s="88"/>
      <c r="ISW56" s="88"/>
      <c r="ISX56" s="88"/>
      <c r="ISY56" s="88"/>
      <c r="ISZ56" s="88"/>
      <c r="ITA56" s="88"/>
      <c r="ITB56" s="88"/>
      <c r="ITC56" s="88"/>
      <c r="ITD56" s="88"/>
      <c r="ITE56" s="88"/>
      <c r="ITF56" s="88"/>
      <c r="ITG56" s="88"/>
      <c r="ITH56" s="88"/>
      <c r="ITI56" s="88"/>
      <c r="ITJ56" s="88"/>
      <c r="ITK56" s="88"/>
      <c r="ITL56" s="88"/>
      <c r="ITM56" s="88"/>
      <c r="ITN56" s="88"/>
      <c r="ITO56" s="88"/>
      <c r="ITP56" s="88"/>
      <c r="ITQ56" s="88"/>
      <c r="ITR56" s="88"/>
      <c r="ITS56" s="88"/>
      <c r="ITT56" s="88"/>
      <c r="ITU56" s="88"/>
      <c r="ITV56" s="88"/>
      <c r="ITW56" s="88"/>
      <c r="ITX56" s="88"/>
      <c r="ITY56" s="88"/>
      <c r="ITZ56" s="88"/>
      <c r="IUA56" s="88"/>
      <c r="IUB56" s="88"/>
      <c r="IUC56" s="88"/>
      <c r="IUD56" s="88"/>
      <c r="IUE56" s="88"/>
      <c r="IUF56" s="88"/>
      <c r="IUG56" s="88"/>
      <c r="IUH56" s="88"/>
      <c r="IUI56" s="88"/>
      <c r="IUJ56" s="88"/>
      <c r="IUK56" s="88"/>
      <c r="IUL56" s="88"/>
      <c r="IUM56" s="88"/>
      <c r="IUN56" s="88"/>
      <c r="IUO56" s="88"/>
      <c r="IUP56" s="88"/>
      <c r="IUQ56" s="88"/>
      <c r="IUR56" s="88"/>
      <c r="IUS56" s="88"/>
      <c r="IUT56" s="88"/>
      <c r="IUU56" s="88"/>
      <c r="IUV56" s="88"/>
      <c r="IUW56" s="88"/>
      <c r="IUX56" s="88"/>
      <c r="IUY56" s="88"/>
      <c r="IUZ56" s="88"/>
      <c r="IVA56" s="88"/>
      <c r="IVB56" s="88"/>
      <c r="IVC56" s="88"/>
      <c r="IVD56" s="88"/>
      <c r="IVE56" s="88"/>
      <c r="IVF56" s="88"/>
      <c r="IVG56" s="88"/>
      <c r="IVH56" s="88"/>
      <c r="IVI56" s="88"/>
      <c r="IVJ56" s="88"/>
      <c r="IVK56" s="88"/>
      <c r="IVL56" s="88"/>
      <c r="IVM56" s="88"/>
      <c r="IVN56" s="88"/>
      <c r="IVO56" s="88"/>
      <c r="IVP56" s="88"/>
      <c r="IVQ56" s="88"/>
      <c r="IVR56" s="88"/>
      <c r="IVS56" s="88"/>
      <c r="IVT56" s="88"/>
      <c r="IVU56" s="88"/>
      <c r="IVV56" s="88"/>
      <c r="IVW56" s="88"/>
      <c r="IVX56" s="88"/>
      <c r="IVY56" s="88"/>
      <c r="IVZ56" s="88"/>
      <c r="IWA56" s="88"/>
      <c r="IWB56" s="88"/>
      <c r="IWC56" s="88"/>
      <c r="IWD56" s="88"/>
      <c r="IWE56" s="88"/>
      <c r="IWF56" s="88"/>
      <c r="IWG56" s="88"/>
      <c r="IWH56" s="88"/>
      <c r="IWI56" s="88"/>
      <c r="IWJ56" s="88"/>
      <c r="IWK56" s="88"/>
      <c r="IWL56" s="88"/>
      <c r="IWM56" s="88"/>
      <c r="IWN56" s="88"/>
      <c r="IWO56" s="88"/>
      <c r="IWP56" s="88"/>
      <c r="IWQ56" s="88"/>
      <c r="IWR56" s="88"/>
      <c r="IWS56" s="88"/>
      <c r="IWT56" s="88"/>
      <c r="IWU56" s="88"/>
      <c r="IWV56" s="88"/>
      <c r="IWW56" s="88"/>
      <c r="IWX56" s="88"/>
      <c r="IWY56" s="88"/>
      <c r="IWZ56" s="88"/>
      <c r="IXA56" s="88"/>
      <c r="IXB56" s="88"/>
      <c r="IXC56" s="88"/>
      <c r="IXD56" s="88"/>
      <c r="IXE56" s="88"/>
      <c r="IXF56" s="88"/>
      <c r="IXG56" s="88"/>
      <c r="IXH56" s="88"/>
      <c r="IXI56" s="88"/>
      <c r="IXJ56" s="88"/>
      <c r="IXK56" s="88"/>
      <c r="IXL56" s="88"/>
      <c r="IXM56" s="88"/>
      <c r="IXN56" s="88"/>
      <c r="IXO56" s="88"/>
      <c r="IXP56" s="88"/>
      <c r="IXQ56" s="88"/>
      <c r="IXR56" s="88"/>
      <c r="IXS56" s="88"/>
      <c r="IXT56" s="88"/>
      <c r="IXU56" s="88"/>
      <c r="IXV56" s="88"/>
      <c r="IXW56" s="88"/>
      <c r="IXX56" s="88"/>
      <c r="IXY56" s="88"/>
      <c r="IXZ56" s="88"/>
      <c r="IYA56" s="88"/>
      <c r="IYB56" s="88"/>
      <c r="IYC56" s="88"/>
      <c r="IYD56" s="88"/>
      <c r="IYE56" s="88"/>
      <c r="IYF56" s="88"/>
      <c r="IYG56" s="88"/>
      <c r="IYH56" s="88"/>
      <c r="IYI56" s="88"/>
      <c r="IYJ56" s="88"/>
      <c r="IYK56" s="88"/>
      <c r="IYL56" s="88"/>
      <c r="IYM56" s="88"/>
      <c r="IYN56" s="88"/>
      <c r="IYO56" s="88"/>
      <c r="IYP56" s="88"/>
      <c r="IYQ56" s="88"/>
      <c r="IYR56" s="88"/>
      <c r="IYS56" s="88"/>
      <c r="IYT56" s="88"/>
      <c r="IYU56" s="88"/>
      <c r="IYV56" s="88"/>
      <c r="IYW56" s="88"/>
      <c r="IYX56" s="88"/>
      <c r="IYY56" s="88"/>
      <c r="IYZ56" s="88"/>
      <c r="IZA56" s="88"/>
      <c r="IZB56" s="88"/>
      <c r="IZC56" s="88"/>
      <c r="IZD56" s="88"/>
      <c r="IZE56" s="88"/>
      <c r="IZF56" s="88"/>
      <c r="IZG56" s="88"/>
      <c r="IZH56" s="88"/>
      <c r="IZI56" s="88"/>
      <c r="IZJ56" s="88"/>
      <c r="IZK56" s="88"/>
      <c r="IZL56" s="88"/>
      <c r="IZM56" s="88"/>
      <c r="IZN56" s="88"/>
      <c r="IZO56" s="88"/>
      <c r="IZP56" s="88"/>
      <c r="IZQ56" s="88"/>
      <c r="IZR56" s="88"/>
      <c r="IZS56" s="88"/>
      <c r="IZT56" s="88"/>
      <c r="IZU56" s="88"/>
      <c r="IZV56" s="88"/>
      <c r="IZW56" s="88"/>
      <c r="IZX56" s="88"/>
      <c r="IZY56" s="88"/>
      <c r="IZZ56" s="88"/>
      <c r="JAA56" s="88"/>
      <c r="JAB56" s="88"/>
      <c r="JAC56" s="88"/>
      <c r="JAD56" s="88"/>
      <c r="JAE56" s="88"/>
      <c r="JAF56" s="88"/>
      <c r="JAG56" s="88"/>
      <c r="JAH56" s="88"/>
      <c r="JAI56" s="88"/>
      <c r="JAJ56" s="88"/>
      <c r="JAK56" s="88"/>
      <c r="JAL56" s="88"/>
      <c r="JAM56" s="88"/>
      <c r="JAN56" s="88"/>
      <c r="JAO56" s="88"/>
      <c r="JAP56" s="88"/>
      <c r="JAQ56" s="88"/>
      <c r="JAR56" s="88"/>
      <c r="JAS56" s="88"/>
      <c r="JAT56" s="88"/>
      <c r="JAU56" s="88"/>
      <c r="JAV56" s="88"/>
      <c r="JAW56" s="88"/>
      <c r="JAX56" s="88"/>
      <c r="JAY56" s="88"/>
      <c r="JAZ56" s="88"/>
      <c r="JBA56" s="88"/>
      <c r="JBB56" s="88"/>
      <c r="JBC56" s="88"/>
      <c r="JBD56" s="88"/>
      <c r="JBE56" s="88"/>
      <c r="JBF56" s="88"/>
      <c r="JBG56" s="88"/>
      <c r="JBH56" s="88"/>
      <c r="JBI56" s="88"/>
      <c r="JBJ56" s="88"/>
      <c r="JBK56" s="88"/>
      <c r="JBL56" s="88"/>
      <c r="JBM56" s="88"/>
      <c r="JBN56" s="88"/>
      <c r="JBO56" s="88"/>
      <c r="JBP56" s="88"/>
      <c r="JBQ56" s="88"/>
      <c r="JBR56" s="88"/>
      <c r="JBS56" s="88"/>
      <c r="JBT56" s="88"/>
      <c r="JBU56" s="88"/>
      <c r="JBV56" s="88"/>
      <c r="JBW56" s="88"/>
      <c r="JBX56" s="88"/>
      <c r="JBY56" s="88"/>
      <c r="JBZ56" s="88"/>
      <c r="JCA56" s="88"/>
      <c r="JCB56" s="88"/>
      <c r="JCC56" s="88"/>
      <c r="JCD56" s="88"/>
      <c r="JCE56" s="88"/>
      <c r="JCF56" s="88"/>
      <c r="JCG56" s="88"/>
      <c r="JCH56" s="88"/>
      <c r="JCI56" s="88"/>
      <c r="JCJ56" s="88"/>
      <c r="JCK56" s="88"/>
      <c r="JCL56" s="88"/>
      <c r="JCM56" s="88"/>
      <c r="JCN56" s="88"/>
      <c r="JCO56" s="88"/>
      <c r="JCP56" s="88"/>
      <c r="JCQ56" s="88"/>
      <c r="JCR56" s="88"/>
      <c r="JCS56" s="88"/>
      <c r="JCT56" s="88"/>
      <c r="JCU56" s="88"/>
      <c r="JCV56" s="88"/>
      <c r="JCW56" s="88"/>
      <c r="JCX56" s="88"/>
      <c r="JCY56" s="88"/>
      <c r="JCZ56" s="88"/>
      <c r="JDA56" s="88"/>
      <c r="JDB56" s="88"/>
      <c r="JDC56" s="88"/>
      <c r="JDD56" s="88"/>
      <c r="JDE56" s="88"/>
      <c r="JDF56" s="88"/>
      <c r="JDG56" s="88"/>
      <c r="JDH56" s="88"/>
      <c r="JDI56" s="88"/>
      <c r="JDJ56" s="88"/>
      <c r="JDK56" s="88"/>
      <c r="JDL56" s="88"/>
      <c r="JDM56" s="88"/>
      <c r="JDN56" s="88"/>
      <c r="JDO56" s="88"/>
      <c r="JDP56" s="88"/>
      <c r="JDQ56" s="88"/>
      <c r="JDR56" s="88"/>
      <c r="JDS56" s="88"/>
      <c r="JDT56" s="88"/>
      <c r="JDU56" s="88"/>
      <c r="JDV56" s="88"/>
      <c r="JDW56" s="88"/>
      <c r="JDX56" s="88"/>
      <c r="JDY56" s="88"/>
      <c r="JDZ56" s="88"/>
      <c r="JEA56" s="88"/>
      <c r="JEB56" s="88"/>
      <c r="JEC56" s="88"/>
      <c r="JED56" s="88"/>
      <c r="JEE56" s="88"/>
      <c r="JEF56" s="88"/>
      <c r="JEG56" s="88"/>
      <c r="JEH56" s="88"/>
      <c r="JEI56" s="88"/>
      <c r="JEJ56" s="88"/>
      <c r="JEK56" s="88"/>
      <c r="JEL56" s="88"/>
      <c r="JEM56" s="88"/>
      <c r="JEN56" s="88"/>
      <c r="JEO56" s="88"/>
      <c r="JEP56" s="88"/>
      <c r="JEQ56" s="88"/>
      <c r="JER56" s="88"/>
      <c r="JES56" s="88"/>
      <c r="JET56" s="88"/>
      <c r="JEU56" s="88"/>
      <c r="JEV56" s="88"/>
      <c r="JEW56" s="88"/>
      <c r="JEX56" s="88"/>
      <c r="JEY56" s="88"/>
      <c r="JEZ56" s="88"/>
      <c r="JFA56" s="88"/>
      <c r="JFB56" s="88"/>
      <c r="JFC56" s="88"/>
      <c r="JFD56" s="88"/>
      <c r="JFE56" s="88"/>
      <c r="JFF56" s="88"/>
      <c r="JFG56" s="88"/>
      <c r="JFH56" s="88"/>
      <c r="JFI56" s="88"/>
      <c r="JFJ56" s="88"/>
      <c r="JFK56" s="88"/>
      <c r="JFL56" s="88"/>
      <c r="JFM56" s="88"/>
      <c r="JFN56" s="88"/>
      <c r="JFO56" s="88"/>
      <c r="JFP56" s="88"/>
      <c r="JFQ56" s="88"/>
      <c r="JFR56" s="88"/>
      <c r="JFS56" s="88"/>
      <c r="JFT56" s="88"/>
      <c r="JFU56" s="88"/>
      <c r="JFV56" s="88"/>
      <c r="JFW56" s="88"/>
      <c r="JFX56" s="88"/>
      <c r="JFY56" s="88"/>
      <c r="JFZ56" s="88"/>
      <c r="JGA56" s="88"/>
      <c r="JGB56" s="88"/>
      <c r="JGC56" s="88"/>
      <c r="JGD56" s="88"/>
      <c r="JGE56" s="88"/>
      <c r="JGF56" s="88"/>
      <c r="JGG56" s="88"/>
      <c r="JGH56" s="88"/>
      <c r="JGI56" s="88"/>
      <c r="JGJ56" s="88"/>
      <c r="JGK56" s="88"/>
      <c r="JGL56" s="88"/>
      <c r="JGM56" s="88"/>
      <c r="JGN56" s="88"/>
      <c r="JGO56" s="88"/>
      <c r="JGP56" s="88"/>
      <c r="JGQ56" s="88"/>
      <c r="JGR56" s="88"/>
      <c r="JGS56" s="88"/>
      <c r="JGT56" s="88"/>
      <c r="JGU56" s="88"/>
      <c r="JGV56" s="88"/>
      <c r="JGW56" s="88"/>
      <c r="JGX56" s="88"/>
      <c r="JGY56" s="88"/>
      <c r="JGZ56" s="88"/>
      <c r="JHA56" s="88"/>
      <c r="JHB56" s="88"/>
      <c r="JHC56" s="88"/>
      <c r="JHD56" s="88"/>
      <c r="JHE56" s="88"/>
      <c r="JHF56" s="88"/>
      <c r="JHG56" s="88"/>
      <c r="JHH56" s="88"/>
      <c r="JHI56" s="88"/>
      <c r="JHJ56" s="88"/>
      <c r="JHK56" s="88"/>
      <c r="JHL56" s="88"/>
      <c r="JHM56" s="88"/>
      <c r="JHN56" s="88"/>
      <c r="JHO56" s="88"/>
      <c r="JHP56" s="88"/>
      <c r="JHQ56" s="88"/>
      <c r="JHR56" s="88"/>
      <c r="JHS56" s="88"/>
      <c r="JHT56" s="88"/>
      <c r="JHU56" s="88"/>
      <c r="JHV56" s="88"/>
      <c r="JHW56" s="88"/>
      <c r="JHX56" s="88"/>
      <c r="JHY56" s="88"/>
      <c r="JHZ56" s="88"/>
      <c r="JIA56" s="88"/>
      <c r="JIB56" s="88"/>
      <c r="JIC56" s="88"/>
      <c r="JID56" s="88"/>
      <c r="JIE56" s="88"/>
      <c r="JIF56" s="88"/>
      <c r="JIG56" s="88"/>
      <c r="JIH56" s="88"/>
      <c r="JII56" s="88"/>
      <c r="JIJ56" s="88"/>
      <c r="JIK56" s="88"/>
      <c r="JIL56" s="88"/>
      <c r="JIM56" s="88"/>
      <c r="JIN56" s="88"/>
      <c r="JIO56" s="88"/>
      <c r="JIP56" s="88"/>
      <c r="JIQ56" s="88"/>
      <c r="JIR56" s="88"/>
      <c r="JIS56" s="88"/>
      <c r="JIT56" s="88"/>
      <c r="JIU56" s="88"/>
      <c r="JIV56" s="88"/>
      <c r="JIW56" s="88"/>
      <c r="JIX56" s="88"/>
      <c r="JIY56" s="88"/>
      <c r="JIZ56" s="88"/>
      <c r="JJA56" s="88"/>
      <c r="JJB56" s="88"/>
      <c r="JJC56" s="88"/>
      <c r="JJD56" s="88"/>
      <c r="JJE56" s="88"/>
      <c r="JJF56" s="88"/>
      <c r="JJG56" s="88"/>
      <c r="JJH56" s="88"/>
      <c r="JJI56" s="88"/>
      <c r="JJJ56" s="88"/>
      <c r="JJK56" s="88"/>
      <c r="JJL56" s="88"/>
      <c r="JJM56" s="88"/>
      <c r="JJN56" s="88"/>
      <c r="JJO56" s="88"/>
      <c r="JJP56" s="88"/>
      <c r="JJQ56" s="88"/>
      <c r="JJR56" s="88"/>
      <c r="JJS56" s="88"/>
      <c r="JJT56" s="88"/>
      <c r="JJU56" s="88"/>
      <c r="JJV56" s="88"/>
      <c r="JJW56" s="88"/>
      <c r="JJX56" s="88"/>
      <c r="JJY56" s="88"/>
      <c r="JJZ56" s="88"/>
      <c r="JKA56" s="88"/>
      <c r="JKB56" s="88"/>
      <c r="JKC56" s="88"/>
      <c r="JKD56" s="88"/>
      <c r="JKE56" s="88"/>
      <c r="JKF56" s="88"/>
      <c r="JKG56" s="88"/>
      <c r="JKH56" s="88"/>
      <c r="JKI56" s="88"/>
      <c r="JKJ56" s="88"/>
      <c r="JKK56" s="88"/>
      <c r="JKL56" s="88"/>
      <c r="JKM56" s="88"/>
      <c r="JKN56" s="88"/>
      <c r="JKO56" s="88"/>
      <c r="JKP56" s="88"/>
      <c r="JKQ56" s="88"/>
      <c r="JKR56" s="88"/>
      <c r="JKS56" s="88"/>
      <c r="JKT56" s="88"/>
      <c r="JKU56" s="88"/>
      <c r="JKV56" s="88"/>
      <c r="JKW56" s="88"/>
      <c r="JKX56" s="88"/>
      <c r="JKY56" s="88"/>
      <c r="JKZ56" s="88"/>
      <c r="JLA56" s="88"/>
      <c r="JLB56" s="88"/>
      <c r="JLC56" s="88"/>
      <c r="JLD56" s="88"/>
      <c r="JLE56" s="88"/>
      <c r="JLF56" s="88"/>
      <c r="JLG56" s="88"/>
      <c r="JLH56" s="88"/>
      <c r="JLI56" s="88"/>
      <c r="JLJ56" s="88"/>
      <c r="JLK56" s="88"/>
      <c r="JLL56" s="88"/>
      <c r="JLM56" s="88"/>
      <c r="JLN56" s="88"/>
      <c r="JLO56" s="88"/>
      <c r="JLP56" s="88"/>
      <c r="JLQ56" s="88"/>
      <c r="JLR56" s="88"/>
      <c r="JLS56" s="88"/>
      <c r="JLT56" s="88"/>
      <c r="JLU56" s="88"/>
      <c r="JLV56" s="88"/>
      <c r="JLW56" s="88"/>
      <c r="JLX56" s="88"/>
      <c r="JLY56" s="88"/>
      <c r="JLZ56" s="88"/>
      <c r="JMA56" s="88"/>
      <c r="JMB56" s="88"/>
      <c r="JMC56" s="88"/>
      <c r="JMD56" s="88"/>
      <c r="JME56" s="88"/>
      <c r="JMF56" s="88"/>
      <c r="JMG56" s="88"/>
      <c r="JMH56" s="88"/>
      <c r="JMI56" s="88"/>
      <c r="JMJ56" s="88"/>
      <c r="JMK56" s="88"/>
      <c r="JML56" s="88"/>
      <c r="JMM56" s="88"/>
      <c r="JMN56" s="88"/>
      <c r="JMO56" s="88"/>
      <c r="JMP56" s="88"/>
      <c r="JMQ56" s="88"/>
      <c r="JMR56" s="88"/>
      <c r="JMS56" s="88"/>
      <c r="JMT56" s="88"/>
      <c r="JMU56" s="88"/>
      <c r="JMV56" s="88"/>
      <c r="JMW56" s="88"/>
      <c r="JMX56" s="88"/>
      <c r="JMY56" s="88"/>
      <c r="JMZ56" s="88"/>
      <c r="JNA56" s="88"/>
      <c r="JNB56" s="88"/>
      <c r="JNC56" s="88"/>
      <c r="JND56" s="88"/>
      <c r="JNE56" s="88"/>
      <c r="JNF56" s="88"/>
      <c r="JNG56" s="88"/>
      <c r="JNH56" s="88"/>
      <c r="JNI56" s="88"/>
      <c r="JNJ56" s="88"/>
      <c r="JNK56" s="88"/>
      <c r="JNL56" s="88"/>
      <c r="JNM56" s="88"/>
      <c r="JNN56" s="88"/>
      <c r="JNO56" s="88"/>
      <c r="JNP56" s="88"/>
      <c r="JNQ56" s="88"/>
      <c r="JNR56" s="88"/>
      <c r="JNS56" s="88"/>
      <c r="JNT56" s="88"/>
      <c r="JNU56" s="88"/>
      <c r="JNV56" s="88"/>
      <c r="JNW56" s="88"/>
      <c r="JNX56" s="88"/>
      <c r="JNY56" s="88"/>
      <c r="JNZ56" s="88"/>
      <c r="JOA56" s="88"/>
      <c r="JOB56" s="88"/>
      <c r="JOC56" s="88"/>
      <c r="JOD56" s="88"/>
      <c r="JOE56" s="88"/>
      <c r="JOF56" s="88"/>
      <c r="JOG56" s="88"/>
      <c r="JOH56" s="88"/>
      <c r="JOI56" s="88"/>
      <c r="JOJ56" s="88"/>
      <c r="JOK56" s="88"/>
      <c r="JOL56" s="88"/>
      <c r="JOM56" s="88"/>
      <c r="JON56" s="88"/>
      <c r="JOO56" s="88"/>
      <c r="JOP56" s="88"/>
      <c r="JOQ56" s="88"/>
      <c r="JOR56" s="88"/>
      <c r="JOS56" s="88"/>
      <c r="JOT56" s="88"/>
      <c r="JOU56" s="88"/>
      <c r="JOV56" s="88"/>
      <c r="JOW56" s="88"/>
      <c r="JOX56" s="88"/>
      <c r="JOY56" s="88"/>
      <c r="JOZ56" s="88"/>
      <c r="JPA56" s="88"/>
      <c r="JPB56" s="88"/>
      <c r="JPC56" s="88"/>
      <c r="JPD56" s="88"/>
      <c r="JPE56" s="88"/>
      <c r="JPF56" s="88"/>
      <c r="JPG56" s="88"/>
      <c r="JPH56" s="88"/>
      <c r="JPI56" s="88"/>
      <c r="JPJ56" s="88"/>
      <c r="JPK56" s="88"/>
      <c r="JPL56" s="88"/>
      <c r="JPM56" s="88"/>
      <c r="JPN56" s="88"/>
      <c r="JPO56" s="88"/>
      <c r="JPP56" s="88"/>
      <c r="JPQ56" s="88"/>
      <c r="JPR56" s="88"/>
      <c r="JPS56" s="88"/>
      <c r="JPT56" s="88"/>
      <c r="JPU56" s="88"/>
      <c r="JPV56" s="88"/>
      <c r="JPW56" s="88"/>
      <c r="JPX56" s="88"/>
      <c r="JPY56" s="88"/>
      <c r="JPZ56" s="88"/>
      <c r="JQA56" s="88"/>
      <c r="JQB56" s="88"/>
      <c r="JQC56" s="88"/>
      <c r="JQD56" s="88"/>
      <c r="JQE56" s="88"/>
      <c r="JQF56" s="88"/>
      <c r="JQG56" s="88"/>
      <c r="JQH56" s="88"/>
      <c r="JQI56" s="88"/>
      <c r="JQJ56" s="88"/>
      <c r="JQK56" s="88"/>
      <c r="JQL56" s="88"/>
      <c r="JQM56" s="88"/>
      <c r="JQN56" s="88"/>
      <c r="JQO56" s="88"/>
      <c r="JQP56" s="88"/>
      <c r="JQQ56" s="88"/>
      <c r="JQR56" s="88"/>
      <c r="JQS56" s="88"/>
      <c r="JQT56" s="88"/>
      <c r="JQU56" s="88"/>
      <c r="JQV56" s="88"/>
      <c r="JQW56" s="88"/>
      <c r="JQX56" s="88"/>
      <c r="JQY56" s="88"/>
      <c r="JQZ56" s="88"/>
      <c r="JRA56" s="88"/>
      <c r="JRB56" s="88"/>
      <c r="JRC56" s="88"/>
      <c r="JRD56" s="88"/>
      <c r="JRE56" s="88"/>
      <c r="JRF56" s="88"/>
      <c r="JRG56" s="88"/>
      <c r="JRH56" s="88"/>
      <c r="JRI56" s="88"/>
      <c r="JRJ56" s="88"/>
      <c r="JRK56" s="88"/>
      <c r="JRL56" s="88"/>
      <c r="JRM56" s="88"/>
      <c r="JRN56" s="88"/>
      <c r="JRO56" s="88"/>
      <c r="JRP56" s="88"/>
      <c r="JRQ56" s="88"/>
      <c r="JRR56" s="88"/>
      <c r="JRS56" s="88"/>
      <c r="JRT56" s="88"/>
      <c r="JRU56" s="88"/>
      <c r="JRV56" s="88"/>
      <c r="JRW56" s="88"/>
      <c r="JRX56" s="88"/>
      <c r="JRY56" s="88"/>
      <c r="JRZ56" s="88"/>
      <c r="JSA56" s="88"/>
      <c r="JSB56" s="88"/>
      <c r="JSC56" s="88"/>
      <c r="JSD56" s="88"/>
      <c r="JSE56" s="88"/>
      <c r="JSF56" s="88"/>
      <c r="JSG56" s="88"/>
      <c r="JSH56" s="88"/>
      <c r="JSI56" s="88"/>
      <c r="JSJ56" s="88"/>
      <c r="JSK56" s="88"/>
      <c r="JSL56" s="88"/>
      <c r="JSM56" s="88"/>
      <c r="JSN56" s="88"/>
      <c r="JSO56" s="88"/>
      <c r="JSP56" s="88"/>
      <c r="JSQ56" s="88"/>
      <c r="JSR56" s="88"/>
      <c r="JSS56" s="88"/>
      <c r="JST56" s="88"/>
      <c r="JSU56" s="88"/>
      <c r="JSV56" s="88"/>
      <c r="JSW56" s="88"/>
      <c r="JSX56" s="88"/>
      <c r="JSY56" s="88"/>
      <c r="JSZ56" s="88"/>
      <c r="JTA56" s="88"/>
      <c r="JTB56" s="88"/>
      <c r="JTC56" s="88"/>
      <c r="JTD56" s="88"/>
      <c r="JTE56" s="88"/>
      <c r="JTF56" s="88"/>
      <c r="JTG56" s="88"/>
      <c r="JTH56" s="88"/>
      <c r="JTI56" s="88"/>
      <c r="JTJ56" s="88"/>
      <c r="JTK56" s="88"/>
      <c r="JTL56" s="88"/>
      <c r="JTM56" s="88"/>
      <c r="JTN56" s="88"/>
      <c r="JTO56" s="88"/>
      <c r="JTP56" s="88"/>
      <c r="JTQ56" s="88"/>
      <c r="JTR56" s="88"/>
      <c r="JTS56" s="88"/>
      <c r="JTT56" s="88"/>
      <c r="JTU56" s="88"/>
      <c r="JTV56" s="88"/>
      <c r="JTW56" s="88"/>
      <c r="JTX56" s="88"/>
      <c r="JTY56" s="88"/>
      <c r="JTZ56" s="88"/>
      <c r="JUA56" s="88"/>
      <c r="JUB56" s="88"/>
      <c r="JUC56" s="88"/>
      <c r="JUD56" s="88"/>
      <c r="JUE56" s="88"/>
      <c r="JUF56" s="88"/>
      <c r="JUG56" s="88"/>
      <c r="JUH56" s="88"/>
      <c r="JUI56" s="88"/>
      <c r="JUJ56" s="88"/>
      <c r="JUK56" s="88"/>
      <c r="JUL56" s="88"/>
      <c r="JUM56" s="88"/>
      <c r="JUN56" s="88"/>
      <c r="JUO56" s="88"/>
      <c r="JUP56" s="88"/>
      <c r="JUQ56" s="88"/>
      <c r="JUR56" s="88"/>
      <c r="JUS56" s="88"/>
      <c r="JUT56" s="88"/>
      <c r="JUU56" s="88"/>
      <c r="JUV56" s="88"/>
      <c r="JUW56" s="88"/>
      <c r="JUX56" s="88"/>
      <c r="JUY56" s="88"/>
      <c r="JUZ56" s="88"/>
      <c r="JVA56" s="88"/>
      <c r="JVB56" s="88"/>
      <c r="JVC56" s="88"/>
      <c r="JVD56" s="88"/>
      <c r="JVE56" s="88"/>
      <c r="JVF56" s="88"/>
      <c r="JVG56" s="88"/>
      <c r="JVH56" s="88"/>
      <c r="JVI56" s="88"/>
      <c r="JVJ56" s="88"/>
      <c r="JVK56" s="88"/>
      <c r="JVL56" s="88"/>
      <c r="JVM56" s="88"/>
      <c r="JVN56" s="88"/>
      <c r="JVO56" s="88"/>
      <c r="JVP56" s="88"/>
      <c r="JVQ56" s="88"/>
      <c r="JVR56" s="88"/>
      <c r="JVS56" s="88"/>
      <c r="JVT56" s="88"/>
      <c r="JVU56" s="88"/>
      <c r="JVV56" s="88"/>
      <c r="JVW56" s="88"/>
      <c r="JVX56" s="88"/>
      <c r="JVY56" s="88"/>
      <c r="JVZ56" s="88"/>
      <c r="JWA56" s="88"/>
      <c r="JWB56" s="88"/>
      <c r="JWC56" s="88"/>
      <c r="JWD56" s="88"/>
      <c r="JWE56" s="88"/>
      <c r="JWF56" s="88"/>
      <c r="JWG56" s="88"/>
      <c r="JWH56" s="88"/>
      <c r="JWI56" s="88"/>
      <c r="JWJ56" s="88"/>
      <c r="JWK56" s="88"/>
      <c r="JWL56" s="88"/>
      <c r="JWM56" s="88"/>
      <c r="JWN56" s="88"/>
      <c r="JWO56" s="88"/>
      <c r="JWP56" s="88"/>
      <c r="JWQ56" s="88"/>
      <c r="JWR56" s="88"/>
      <c r="JWS56" s="88"/>
      <c r="JWT56" s="88"/>
      <c r="JWU56" s="88"/>
      <c r="JWV56" s="88"/>
      <c r="JWW56" s="88"/>
      <c r="JWX56" s="88"/>
      <c r="JWY56" s="88"/>
      <c r="JWZ56" s="88"/>
      <c r="JXA56" s="88"/>
      <c r="JXB56" s="88"/>
      <c r="JXC56" s="88"/>
      <c r="JXD56" s="88"/>
      <c r="JXE56" s="88"/>
      <c r="JXF56" s="88"/>
      <c r="JXG56" s="88"/>
      <c r="JXH56" s="88"/>
      <c r="JXI56" s="88"/>
      <c r="JXJ56" s="88"/>
      <c r="JXK56" s="88"/>
      <c r="JXL56" s="88"/>
      <c r="JXM56" s="88"/>
      <c r="JXN56" s="88"/>
      <c r="JXO56" s="88"/>
      <c r="JXP56" s="88"/>
      <c r="JXQ56" s="88"/>
      <c r="JXR56" s="88"/>
      <c r="JXS56" s="88"/>
      <c r="JXT56" s="88"/>
      <c r="JXU56" s="88"/>
      <c r="JXV56" s="88"/>
      <c r="JXW56" s="88"/>
      <c r="JXX56" s="88"/>
      <c r="JXY56" s="88"/>
      <c r="JXZ56" s="88"/>
      <c r="JYA56" s="88"/>
      <c r="JYB56" s="88"/>
      <c r="JYC56" s="88"/>
      <c r="JYD56" s="88"/>
      <c r="JYE56" s="88"/>
      <c r="JYF56" s="88"/>
      <c r="JYG56" s="88"/>
      <c r="JYH56" s="88"/>
      <c r="JYI56" s="88"/>
      <c r="JYJ56" s="88"/>
      <c r="JYK56" s="88"/>
      <c r="JYL56" s="88"/>
      <c r="JYM56" s="88"/>
      <c r="JYN56" s="88"/>
      <c r="JYO56" s="88"/>
      <c r="JYP56" s="88"/>
      <c r="JYQ56" s="88"/>
      <c r="JYR56" s="88"/>
      <c r="JYS56" s="88"/>
      <c r="JYT56" s="88"/>
      <c r="JYU56" s="88"/>
      <c r="JYV56" s="88"/>
      <c r="JYW56" s="88"/>
      <c r="JYX56" s="88"/>
      <c r="JYY56" s="88"/>
      <c r="JYZ56" s="88"/>
      <c r="JZA56" s="88"/>
      <c r="JZB56" s="88"/>
      <c r="JZC56" s="88"/>
      <c r="JZD56" s="88"/>
      <c r="JZE56" s="88"/>
      <c r="JZF56" s="88"/>
      <c r="JZG56" s="88"/>
      <c r="JZH56" s="88"/>
      <c r="JZI56" s="88"/>
      <c r="JZJ56" s="88"/>
      <c r="JZK56" s="88"/>
      <c r="JZL56" s="88"/>
      <c r="JZM56" s="88"/>
      <c r="JZN56" s="88"/>
      <c r="JZO56" s="88"/>
      <c r="JZP56" s="88"/>
      <c r="JZQ56" s="88"/>
      <c r="JZR56" s="88"/>
      <c r="JZS56" s="88"/>
      <c r="JZT56" s="88"/>
      <c r="JZU56" s="88"/>
      <c r="JZV56" s="88"/>
      <c r="JZW56" s="88"/>
      <c r="JZX56" s="88"/>
      <c r="JZY56" s="88"/>
      <c r="JZZ56" s="88"/>
      <c r="KAA56" s="88"/>
      <c r="KAB56" s="88"/>
      <c r="KAC56" s="88"/>
      <c r="KAD56" s="88"/>
      <c r="KAE56" s="88"/>
      <c r="KAF56" s="88"/>
      <c r="KAG56" s="88"/>
      <c r="KAH56" s="88"/>
      <c r="KAI56" s="88"/>
      <c r="KAJ56" s="88"/>
      <c r="KAK56" s="88"/>
      <c r="KAL56" s="88"/>
      <c r="KAM56" s="88"/>
      <c r="KAN56" s="88"/>
      <c r="KAO56" s="88"/>
      <c r="KAP56" s="88"/>
      <c r="KAQ56" s="88"/>
      <c r="KAR56" s="88"/>
      <c r="KAS56" s="88"/>
      <c r="KAT56" s="88"/>
      <c r="KAU56" s="88"/>
      <c r="KAV56" s="88"/>
      <c r="KAW56" s="88"/>
      <c r="KAX56" s="88"/>
      <c r="KAY56" s="88"/>
      <c r="KAZ56" s="88"/>
      <c r="KBA56" s="88"/>
      <c r="KBB56" s="88"/>
      <c r="KBC56" s="88"/>
      <c r="KBD56" s="88"/>
      <c r="KBE56" s="88"/>
      <c r="KBF56" s="88"/>
      <c r="KBG56" s="88"/>
      <c r="KBH56" s="88"/>
      <c r="KBI56" s="88"/>
      <c r="KBJ56" s="88"/>
      <c r="KBK56" s="88"/>
      <c r="KBL56" s="88"/>
      <c r="KBM56" s="88"/>
      <c r="KBN56" s="88"/>
      <c r="KBO56" s="88"/>
      <c r="KBP56" s="88"/>
      <c r="KBQ56" s="88"/>
      <c r="KBR56" s="88"/>
      <c r="KBS56" s="88"/>
      <c r="KBT56" s="88"/>
      <c r="KBU56" s="88"/>
      <c r="KBV56" s="88"/>
      <c r="KBW56" s="88"/>
      <c r="KBX56" s="88"/>
      <c r="KBY56" s="88"/>
      <c r="KBZ56" s="88"/>
      <c r="KCA56" s="88"/>
      <c r="KCB56" s="88"/>
      <c r="KCC56" s="88"/>
      <c r="KCD56" s="88"/>
      <c r="KCE56" s="88"/>
      <c r="KCF56" s="88"/>
      <c r="KCG56" s="88"/>
      <c r="KCH56" s="88"/>
      <c r="KCI56" s="88"/>
      <c r="KCJ56" s="88"/>
      <c r="KCK56" s="88"/>
      <c r="KCL56" s="88"/>
      <c r="KCM56" s="88"/>
      <c r="KCN56" s="88"/>
      <c r="KCO56" s="88"/>
      <c r="KCP56" s="88"/>
      <c r="KCQ56" s="88"/>
      <c r="KCR56" s="88"/>
      <c r="KCS56" s="88"/>
      <c r="KCT56" s="88"/>
      <c r="KCU56" s="88"/>
      <c r="KCV56" s="88"/>
      <c r="KCW56" s="88"/>
      <c r="KCX56" s="88"/>
      <c r="KCY56" s="88"/>
      <c r="KCZ56" s="88"/>
      <c r="KDA56" s="88"/>
      <c r="KDB56" s="88"/>
      <c r="KDC56" s="88"/>
      <c r="KDD56" s="88"/>
      <c r="KDE56" s="88"/>
      <c r="KDF56" s="88"/>
      <c r="KDG56" s="88"/>
      <c r="KDH56" s="88"/>
      <c r="KDI56" s="88"/>
      <c r="KDJ56" s="88"/>
      <c r="KDK56" s="88"/>
      <c r="KDL56" s="88"/>
      <c r="KDM56" s="88"/>
      <c r="KDN56" s="88"/>
      <c r="KDO56" s="88"/>
      <c r="KDP56" s="88"/>
      <c r="KDQ56" s="88"/>
      <c r="KDR56" s="88"/>
      <c r="KDS56" s="88"/>
      <c r="KDT56" s="88"/>
      <c r="KDU56" s="88"/>
      <c r="KDV56" s="88"/>
      <c r="KDW56" s="88"/>
      <c r="KDX56" s="88"/>
      <c r="KDY56" s="88"/>
      <c r="KDZ56" s="88"/>
      <c r="KEA56" s="88"/>
      <c r="KEB56" s="88"/>
      <c r="KEC56" s="88"/>
      <c r="KED56" s="88"/>
      <c r="KEE56" s="88"/>
      <c r="KEF56" s="88"/>
      <c r="KEG56" s="88"/>
      <c r="KEH56" s="88"/>
      <c r="KEI56" s="88"/>
      <c r="KEJ56" s="88"/>
      <c r="KEK56" s="88"/>
      <c r="KEL56" s="88"/>
      <c r="KEM56" s="88"/>
      <c r="KEN56" s="88"/>
      <c r="KEO56" s="88"/>
      <c r="KEP56" s="88"/>
      <c r="KEQ56" s="88"/>
      <c r="KER56" s="88"/>
      <c r="KES56" s="88"/>
      <c r="KET56" s="88"/>
      <c r="KEU56" s="88"/>
      <c r="KEV56" s="88"/>
      <c r="KEW56" s="88"/>
      <c r="KEX56" s="88"/>
      <c r="KEY56" s="88"/>
      <c r="KEZ56" s="88"/>
      <c r="KFA56" s="88"/>
      <c r="KFB56" s="88"/>
      <c r="KFC56" s="88"/>
      <c r="KFD56" s="88"/>
      <c r="KFE56" s="88"/>
      <c r="KFF56" s="88"/>
      <c r="KFG56" s="88"/>
      <c r="KFH56" s="88"/>
      <c r="KFI56" s="88"/>
      <c r="KFJ56" s="88"/>
      <c r="KFK56" s="88"/>
      <c r="KFL56" s="88"/>
      <c r="KFM56" s="88"/>
      <c r="KFN56" s="88"/>
      <c r="KFO56" s="88"/>
      <c r="KFP56" s="88"/>
      <c r="KFQ56" s="88"/>
      <c r="KFR56" s="88"/>
      <c r="KFS56" s="88"/>
      <c r="KFT56" s="88"/>
      <c r="KFU56" s="88"/>
      <c r="KFV56" s="88"/>
      <c r="KFW56" s="88"/>
      <c r="KFX56" s="88"/>
      <c r="KFY56" s="88"/>
      <c r="KFZ56" s="88"/>
      <c r="KGA56" s="88"/>
      <c r="KGB56" s="88"/>
      <c r="KGC56" s="88"/>
      <c r="KGD56" s="88"/>
      <c r="KGE56" s="88"/>
      <c r="KGF56" s="88"/>
      <c r="KGG56" s="88"/>
      <c r="KGH56" s="88"/>
      <c r="KGI56" s="88"/>
      <c r="KGJ56" s="88"/>
      <c r="KGK56" s="88"/>
      <c r="KGL56" s="88"/>
      <c r="KGM56" s="88"/>
      <c r="KGN56" s="88"/>
      <c r="KGO56" s="88"/>
      <c r="KGP56" s="88"/>
      <c r="KGQ56" s="88"/>
      <c r="KGR56" s="88"/>
      <c r="KGS56" s="88"/>
      <c r="KGT56" s="88"/>
      <c r="KGU56" s="88"/>
      <c r="KGV56" s="88"/>
      <c r="KGW56" s="88"/>
      <c r="KGX56" s="88"/>
      <c r="KGY56" s="88"/>
      <c r="KGZ56" s="88"/>
      <c r="KHA56" s="88"/>
      <c r="KHB56" s="88"/>
      <c r="KHC56" s="88"/>
      <c r="KHD56" s="88"/>
      <c r="KHE56" s="88"/>
      <c r="KHF56" s="88"/>
      <c r="KHG56" s="88"/>
      <c r="KHH56" s="88"/>
      <c r="KHI56" s="88"/>
      <c r="KHJ56" s="88"/>
      <c r="KHK56" s="88"/>
      <c r="KHL56" s="88"/>
      <c r="KHM56" s="88"/>
      <c r="KHN56" s="88"/>
      <c r="KHO56" s="88"/>
      <c r="KHP56" s="88"/>
      <c r="KHQ56" s="88"/>
      <c r="KHR56" s="88"/>
      <c r="KHS56" s="88"/>
      <c r="KHT56" s="88"/>
      <c r="KHU56" s="88"/>
      <c r="KHV56" s="88"/>
      <c r="KHW56" s="88"/>
      <c r="KHX56" s="88"/>
      <c r="KHY56" s="88"/>
      <c r="KHZ56" s="88"/>
      <c r="KIA56" s="88"/>
      <c r="KIB56" s="88"/>
      <c r="KIC56" s="88"/>
      <c r="KID56" s="88"/>
      <c r="KIE56" s="88"/>
      <c r="KIF56" s="88"/>
      <c r="KIG56" s="88"/>
      <c r="KIH56" s="88"/>
      <c r="KII56" s="88"/>
      <c r="KIJ56" s="88"/>
      <c r="KIK56" s="88"/>
      <c r="KIL56" s="88"/>
      <c r="KIM56" s="88"/>
      <c r="KIN56" s="88"/>
      <c r="KIO56" s="88"/>
      <c r="KIP56" s="88"/>
      <c r="KIQ56" s="88"/>
      <c r="KIR56" s="88"/>
      <c r="KIS56" s="88"/>
      <c r="KIT56" s="88"/>
      <c r="KIU56" s="88"/>
      <c r="KIV56" s="88"/>
      <c r="KIW56" s="88"/>
      <c r="KIX56" s="88"/>
      <c r="KIY56" s="88"/>
      <c r="KIZ56" s="88"/>
      <c r="KJA56" s="88"/>
      <c r="KJB56" s="88"/>
      <c r="KJC56" s="88"/>
      <c r="KJD56" s="88"/>
      <c r="KJE56" s="88"/>
      <c r="KJF56" s="88"/>
      <c r="KJG56" s="88"/>
      <c r="KJH56" s="88"/>
      <c r="KJI56" s="88"/>
      <c r="KJJ56" s="88"/>
      <c r="KJK56" s="88"/>
      <c r="KJL56" s="88"/>
      <c r="KJM56" s="88"/>
      <c r="KJN56" s="88"/>
      <c r="KJO56" s="88"/>
      <c r="KJP56" s="88"/>
      <c r="KJQ56" s="88"/>
      <c r="KJR56" s="88"/>
      <c r="KJS56" s="88"/>
      <c r="KJT56" s="88"/>
      <c r="KJU56" s="88"/>
      <c r="KJV56" s="88"/>
      <c r="KJW56" s="88"/>
      <c r="KJX56" s="88"/>
      <c r="KJY56" s="88"/>
      <c r="KJZ56" s="88"/>
      <c r="KKA56" s="88"/>
      <c r="KKB56" s="88"/>
      <c r="KKC56" s="88"/>
      <c r="KKD56" s="88"/>
      <c r="KKE56" s="88"/>
      <c r="KKF56" s="88"/>
      <c r="KKG56" s="88"/>
      <c r="KKH56" s="88"/>
      <c r="KKI56" s="88"/>
      <c r="KKJ56" s="88"/>
      <c r="KKK56" s="88"/>
      <c r="KKL56" s="88"/>
      <c r="KKM56" s="88"/>
      <c r="KKN56" s="88"/>
      <c r="KKO56" s="88"/>
      <c r="KKP56" s="88"/>
      <c r="KKQ56" s="88"/>
      <c r="KKR56" s="88"/>
      <c r="KKS56" s="88"/>
      <c r="KKT56" s="88"/>
      <c r="KKU56" s="88"/>
      <c r="KKV56" s="88"/>
      <c r="KKW56" s="88"/>
      <c r="KKX56" s="88"/>
      <c r="KKY56" s="88"/>
      <c r="KKZ56" s="88"/>
      <c r="KLA56" s="88"/>
      <c r="KLB56" s="88"/>
      <c r="KLC56" s="88"/>
      <c r="KLD56" s="88"/>
      <c r="KLE56" s="88"/>
      <c r="KLF56" s="88"/>
      <c r="KLG56" s="88"/>
      <c r="KLH56" s="88"/>
      <c r="KLI56" s="88"/>
      <c r="KLJ56" s="88"/>
      <c r="KLK56" s="88"/>
      <c r="KLL56" s="88"/>
      <c r="KLM56" s="88"/>
      <c r="KLN56" s="88"/>
      <c r="KLO56" s="88"/>
      <c r="KLP56" s="88"/>
      <c r="KLQ56" s="88"/>
      <c r="KLR56" s="88"/>
      <c r="KLS56" s="88"/>
      <c r="KLT56" s="88"/>
      <c r="KLU56" s="88"/>
      <c r="KLV56" s="88"/>
      <c r="KLW56" s="88"/>
      <c r="KLX56" s="88"/>
      <c r="KLY56" s="88"/>
      <c r="KLZ56" s="88"/>
      <c r="KMA56" s="88"/>
      <c r="KMB56" s="88"/>
      <c r="KMC56" s="88"/>
      <c r="KMD56" s="88"/>
      <c r="KME56" s="88"/>
      <c r="KMF56" s="88"/>
      <c r="KMG56" s="88"/>
      <c r="KMH56" s="88"/>
      <c r="KMI56" s="88"/>
      <c r="KMJ56" s="88"/>
      <c r="KMK56" s="88"/>
      <c r="KML56" s="88"/>
      <c r="KMM56" s="88"/>
      <c r="KMN56" s="88"/>
      <c r="KMO56" s="88"/>
      <c r="KMP56" s="88"/>
      <c r="KMQ56" s="88"/>
      <c r="KMR56" s="88"/>
      <c r="KMS56" s="88"/>
      <c r="KMT56" s="88"/>
      <c r="KMU56" s="88"/>
      <c r="KMV56" s="88"/>
      <c r="KMW56" s="88"/>
      <c r="KMX56" s="88"/>
      <c r="KMY56" s="88"/>
      <c r="KMZ56" s="88"/>
      <c r="KNA56" s="88"/>
      <c r="KNB56" s="88"/>
      <c r="KNC56" s="88"/>
      <c r="KND56" s="88"/>
      <c r="KNE56" s="88"/>
      <c r="KNF56" s="88"/>
      <c r="KNG56" s="88"/>
      <c r="KNH56" s="88"/>
      <c r="KNI56" s="88"/>
      <c r="KNJ56" s="88"/>
      <c r="KNK56" s="88"/>
      <c r="KNL56" s="88"/>
      <c r="KNM56" s="88"/>
      <c r="KNN56" s="88"/>
      <c r="KNO56" s="88"/>
      <c r="KNP56" s="88"/>
      <c r="KNQ56" s="88"/>
      <c r="KNR56" s="88"/>
      <c r="KNS56" s="88"/>
      <c r="KNT56" s="88"/>
      <c r="KNU56" s="88"/>
      <c r="KNV56" s="88"/>
      <c r="KNW56" s="88"/>
      <c r="KNX56" s="88"/>
      <c r="KNY56" s="88"/>
      <c r="KNZ56" s="88"/>
      <c r="KOA56" s="88"/>
      <c r="KOB56" s="88"/>
      <c r="KOC56" s="88"/>
      <c r="KOD56" s="88"/>
      <c r="KOE56" s="88"/>
      <c r="KOF56" s="88"/>
      <c r="KOG56" s="88"/>
      <c r="KOH56" s="88"/>
      <c r="KOI56" s="88"/>
      <c r="KOJ56" s="88"/>
      <c r="KOK56" s="88"/>
      <c r="KOL56" s="88"/>
      <c r="KOM56" s="88"/>
      <c r="KON56" s="88"/>
      <c r="KOO56" s="88"/>
      <c r="KOP56" s="88"/>
      <c r="KOQ56" s="88"/>
      <c r="KOR56" s="88"/>
      <c r="KOS56" s="88"/>
      <c r="KOT56" s="88"/>
      <c r="KOU56" s="88"/>
      <c r="KOV56" s="88"/>
      <c r="KOW56" s="88"/>
      <c r="KOX56" s="88"/>
      <c r="KOY56" s="88"/>
      <c r="KOZ56" s="88"/>
      <c r="KPA56" s="88"/>
      <c r="KPB56" s="88"/>
      <c r="KPC56" s="88"/>
      <c r="KPD56" s="88"/>
      <c r="KPE56" s="88"/>
      <c r="KPF56" s="88"/>
      <c r="KPG56" s="88"/>
      <c r="KPH56" s="88"/>
      <c r="KPI56" s="88"/>
      <c r="KPJ56" s="88"/>
      <c r="KPK56" s="88"/>
      <c r="KPL56" s="88"/>
      <c r="KPM56" s="88"/>
      <c r="KPN56" s="88"/>
      <c r="KPO56" s="88"/>
      <c r="KPP56" s="88"/>
      <c r="KPQ56" s="88"/>
      <c r="KPR56" s="88"/>
      <c r="KPS56" s="88"/>
      <c r="KPT56" s="88"/>
      <c r="KPU56" s="88"/>
      <c r="KPV56" s="88"/>
      <c r="KPW56" s="88"/>
      <c r="KPX56" s="88"/>
      <c r="KPY56" s="88"/>
      <c r="KPZ56" s="88"/>
      <c r="KQA56" s="88"/>
      <c r="KQB56" s="88"/>
      <c r="KQC56" s="88"/>
      <c r="KQD56" s="88"/>
      <c r="KQE56" s="88"/>
      <c r="KQF56" s="88"/>
      <c r="KQG56" s="88"/>
      <c r="KQH56" s="88"/>
      <c r="KQI56" s="88"/>
      <c r="KQJ56" s="88"/>
      <c r="KQK56" s="88"/>
      <c r="KQL56" s="88"/>
      <c r="KQM56" s="88"/>
      <c r="KQN56" s="88"/>
      <c r="KQO56" s="88"/>
      <c r="KQP56" s="88"/>
      <c r="KQQ56" s="88"/>
      <c r="KQR56" s="88"/>
      <c r="KQS56" s="88"/>
      <c r="KQT56" s="88"/>
      <c r="KQU56" s="88"/>
      <c r="KQV56" s="88"/>
      <c r="KQW56" s="88"/>
      <c r="KQX56" s="88"/>
      <c r="KQY56" s="88"/>
      <c r="KQZ56" s="88"/>
      <c r="KRA56" s="88"/>
      <c r="KRB56" s="88"/>
      <c r="KRC56" s="88"/>
      <c r="KRD56" s="88"/>
      <c r="KRE56" s="88"/>
      <c r="KRF56" s="88"/>
      <c r="KRG56" s="88"/>
      <c r="KRH56" s="88"/>
      <c r="KRI56" s="88"/>
      <c r="KRJ56" s="88"/>
      <c r="KRK56" s="88"/>
      <c r="KRL56" s="88"/>
      <c r="KRM56" s="88"/>
      <c r="KRN56" s="88"/>
      <c r="KRO56" s="88"/>
      <c r="KRP56" s="88"/>
      <c r="KRQ56" s="88"/>
      <c r="KRR56" s="88"/>
      <c r="KRS56" s="88"/>
      <c r="KRT56" s="88"/>
      <c r="KRU56" s="88"/>
      <c r="KRV56" s="88"/>
      <c r="KRW56" s="88"/>
      <c r="KRX56" s="88"/>
      <c r="KRY56" s="88"/>
      <c r="KRZ56" s="88"/>
      <c r="KSA56" s="88"/>
      <c r="KSB56" s="88"/>
      <c r="KSC56" s="88"/>
      <c r="KSD56" s="88"/>
      <c r="KSE56" s="88"/>
      <c r="KSF56" s="88"/>
      <c r="KSG56" s="88"/>
      <c r="KSH56" s="88"/>
      <c r="KSI56" s="88"/>
      <c r="KSJ56" s="88"/>
      <c r="KSK56" s="88"/>
      <c r="KSL56" s="88"/>
      <c r="KSM56" s="88"/>
      <c r="KSN56" s="88"/>
      <c r="KSO56" s="88"/>
      <c r="KSP56" s="88"/>
      <c r="KSQ56" s="88"/>
      <c r="KSR56" s="88"/>
      <c r="KSS56" s="88"/>
      <c r="KST56" s="88"/>
      <c r="KSU56" s="88"/>
      <c r="KSV56" s="88"/>
      <c r="KSW56" s="88"/>
      <c r="KSX56" s="88"/>
      <c r="KSY56" s="88"/>
      <c r="KSZ56" s="88"/>
      <c r="KTA56" s="88"/>
      <c r="KTB56" s="88"/>
      <c r="KTC56" s="88"/>
      <c r="KTD56" s="88"/>
      <c r="KTE56" s="88"/>
      <c r="KTF56" s="88"/>
      <c r="KTG56" s="88"/>
      <c r="KTH56" s="88"/>
      <c r="KTI56" s="88"/>
      <c r="KTJ56" s="88"/>
      <c r="KTK56" s="88"/>
      <c r="KTL56" s="88"/>
      <c r="KTM56" s="88"/>
      <c r="KTN56" s="88"/>
      <c r="KTO56" s="88"/>
      <c r="KTP56" s="88"/>
      <c r="KTQ56" s="88"/>
      <c r="KTR56" s="88"/>
      <c r="KTS56" s="88"/>
      <c r="KTT56" s="88"/>
      <c r="KTU56" s="88"/>
      <c r="KTV56" s="88"/>
      <c r="KTW56" s="88"/>
      <c r="KTX56" s="88"/>
      <c r="KTY56" s="88"/>
      <c r="KTZ56" s="88"/>
      <c r="KUA56" s="88"/>
      <c r="KUB56" s="88"/>
      <c r="KUC56" s="88"/>
      <c r="KUD56" s="88"/>
      <c r="KUE56" s="88"/>
      <c r="KUF56" s="88"/>
      <c r="KUG56" s="88"/>
      <c r="KUH56" s="88"/>
      <c r="KUI56" s="88"/>
      <c r="KUJ56" s="88"/>
      <c r="KUK56" s="88"/>
      <c r="KUL56" s="88"/>
      <c r="KUM56" s="88"/>
      <c r="KUN56" s="88"/>
      <c r="KUO56" s="88"/>
      <c r="KUP56" s="88"/>
      <c r="KUQ56" s="88"/>
      <c r="KUR56" s="88"/>
      <c r="KUS56" s="88"/>
      <c r="KUT56" s="88"/>
      <c r="KUU56" s="88"/>
      <c r="KUV56" s="88"/>
      <c r="KUW56" s="88"/>
      <c r="KUX56" s="88"/>
      <c r="KUY56" s="88"/>
      <c r="KUZ56" s="88"/>
      <c r="KVA56" s="88"/>
      <c r="KVB56" s="88"/>
      <c r="KVC56" s="88"/>
      <c r="KVD56" s="88"/>
      <c r="KVE56" s="88"/>
      <c r="KVF56" s="88"/>
      <c r="KVG56" s="88"/>
      <c r="KVH56" s="88"/>
      <c r="KVI56" s="88"/>
      <c r="KVJ56" s="88"/>
      <c r="KVK56" s="88"/>
      <c r="KVL56" s="88"/>
      <c r="KVM56" s="88"/>
      <c r="KVN56" s="88"/>
      <c r="KVO56" s="88"/>
      <c r="KVP56" s="88"/>
      <c r="KVQ56" s="88"/>
      <c r="KVR56" s="88"/>
      <c r="KVS56" s="88"/>
      <c r="KVT56" s="88"/>
      <c r="KVU56" s="88"/>
      <c r="KVV56" s="88"/>
      <c r="KVW56" s="88"/>
      <c r="KVX56" s="88"/>
      <c r="KVY56" s="88"/>
      <c r="KVZ56" s="88"/>
      <c r="KWA56" s="88"/>
      <c r="KWB56" s="88"/>
      <c r="KWC56" s="88"/>
      <c r="KWD56" s="88"/>
      <c r="KWE56" s="88"/>
      <c r="KWF56" s="88"/>
      <c r="KWG56" s="88"/>
      <c r="KWH56" s="88"/>
      <c r="KWI56" s="88"/>
      <c r="KWJ56" s="88"/>
      <c r="KWK56" s="88"/>
      <c r="KWL56" s="88"/>
      <c r="KWM56" s="88"/>
      <c r="KWN56" s="88"/>
      <c r="KWO56" s="88"/>
      <c r="KWP56" s="88"/>
      <c r="KWQ56" s="88"/>
      <c r="KWR56" s="88"/>
      <c r="KWS56" s="88"/>
      <c r="KWT56" s="88"/>
      <c r="KWU56" s="88"/>
      <c r="KWV56" s="88"/>
      <c r="KWW56" s="88"/>
      <c r="KWX56" s="88"/>
      <c r="KWY56" s="88"/>
      <c r="KWZ56" s="88"/>
      <c r="KXA56" s="88"/>
      <c r="KXB56" s="88"/>
      <c r="KXC56" s="88"/>
      <c r="KXD56" s="88"/>
      <c r="KXE56" s="88"/>
      <c r="KXF56" s="88"/>
      <c r="KXG56" s="88"/>
      <c r="KXH56" s="88"/>
      <c r="KXI56" s="88"/>
      <c r="KXJ56" s="88"/>
      <c r="KXK56" s="88"/>
      <c r="KXL56" s="88"/>
      <c r="KXM56" s="88"/>
      <c r="KXN56" s="88"/>
      <c r="KXO56" s="88"/>
      <c r="KXP56" s="88"/>
      <c r="KXQ56" s="88"/>
      <c r="KXR56" s="88"/>
      <c r="KXS56" s="88"/>
      <c r="KXT56" s="88"/>
      <c r="KXU56" s="88"/>
      <c r="KXV56" s="88"/>
      <c r="KXW56" s="88"/>
      <c r="KXX56" s="88"/>
      <c r="KXY56" s="88"/>
      <c r="KXZ56" s="88"/>
      <c r="KYA56" s="88"/>
      <c r="KYB56" s="88"/>
      <c r="KYC56" s="88"/>
      <c r="KYD56" s="88"/>
      <c r="KYE56" s="88"/>
      <c r="KYF56" s="88"/>
      <c r="KYG56" s="88"/>
      <c r="KYH56" s="88"/>
      <c r="KYI56" s="88"/>
      <c r="KYJ56" s="88"/>
      <c r="KYK56" s="88"/>
      <c r="KYL56" s="88"/>
      <c r="KYM56" s="88"/>
      <c r="KYN56" s="88"/>
      <c r="KYO56" s="88"/>
      <c r="KYP56" s="88"/>
      <c r="KYQ56" s="88"/>
      <c r="KYR56" s="88"/>
      <c r="KYS56" s="88"/>
      <c r="KYT56" s="88"/>
      <c r="KYU56" s="88"/>
      <c r="KYV56" s="88"/>
      <c r="KYW56" s="88"/>
      <c r="KYX56" s="88"/>
      <c r="KYY56" s="88"/>
      <c r="KYZ56" s="88"/>
      <c r="KZA56" s="88"/>
      <c r="KZB56" s="88"/>
      <c r="KZC56" s="88"/>
      <c r="KZD56" s="88"/>
      <c r="KZE56" s="88"/>
      <c r="KZF56" s="88"/>
      <c r="KZG56" s="88"/>
      <c r="KZH56" s="88"/>
      <c r="KZI56" s="88"/>
      <c r="KZJ56" s="88"/>
      <c r="KZK56" s="88"/>
      <c r="KZL56" s="88"/>
      <c r="KZM56" s="88"/>
      <c r="KZN56" s="88"/>
      <c r="KZO56" s="88"/>
      <c r="KZP56" s="88"/>
      <c r="KZQ56" s="88"/>
      <c r="KZR56" s="88"/>
      <c r="KZS56" s="88"/>
      <c r="KZT56" s="88"/>
      <c r="KZU56" s="88"/>
      <c r="KZV56" s="88"/>
      <c r="KZW56" s="88"/>
      <c r="KZX56" s="88"/>
      <c r="KZY56" s="88"/>
      <c r="KZZ56" s="88"/>
      <c r="LAA56" s="88"/>
      <c r="LAB56" s="88"/>
      <c r="LAC56" s="88"/>
      <c r="LAD56" s="88"/>
      <c r="LAE56" s="88"/>
      <c r="LAF56" s="88"/>
      <c r="LAG56" s="88"/>
      <c r="LAH56" s="88"/>
      <c r="LAI56" s="88"/>
      <c r="LAJ56" s="88"/>
      <c r="LAK56" s="88"/>
      <c r="LAL56" s="88"/>
      <c r="LAM56" s="88"/>
      <c r="LAN56" s="88"/>
      <c r="LAO56" s="88"/>
      <c r="LAP56" s="88"/>
      <c r="LAQ56" s="88"/>
      <c r="LAR56" s="88"/>
      <c r="LAS56" s="88"/>
      <c r="LAT56" s="88"/>
      <c r="LAU56" s="88"/>
      <c r="LAV56" s="88"/>
      <c r="LAW56" s="88"/>
      <c r="LAX56" s="88"/>
      <c r="LAY56" s="88"/>
      <c r="LAZ56" s="88"/>
      <c r="LBA56" s="88"/>
      <c r="LBB56" s="88"/>
      <c r="LBC56" s="88"/>
      <c r="LBD56" s="88"/>
      <c r="LBE56" s="88"/>
      <c r="LBF56" s="88"/>
      <c r="LBG56" s="88"/>
      <c r="LBH56" s="88"/>
      <c r="LBI56" s="88"/>
      <c r="LBJ56" s="88"/>
      <c r="LBK56" s="88"/>
      <c r="LBL56" s="88"/>
      <c r="LBM56" s="88"/>
      <c r="LBN56" s="88"/>
      <c r="LBO56" s="88"/>
      <c r="LBP56" s="88"/>
      <c r="LBQ56" s="88"/>
      <c r="LBR56" s="88"/>
      <c r="LBS56" s="88"/>
      <c r="LBT56" s="88"/>
      <c r="LBU56" s="88"/>
      <c r="LBV56" s="88"/>
      <c r="LBW56" s="88"/>
      <c r="LBX56" s="88"/>
      <c r="LBY56" s="88"/>
      <c r="LBZ56" s="88"/>
      <c r="LCA56" s="88"/>
      <c r="LCB56" s="88"/>
      <c r="LCC56" s="88"/>
      <c r="LCD56" s="88"/>
      <c r="LCE56" s="88"/>
      <c r="LCF56" s="88"/>
      <c r="LCG56" s="88"/>
      <c r="LCH56" s="88"/>
      <c r="LCI56" s="88"/>
      <c r="LCJ56" s="88"/>
      <c r="LCK56" s="88"/>
      <c r="LCL56" s="88"/>
      <c r="LCM56" s="88"/>
      <c r="LCN56" s="88"/>
      <c r="LCO56" s="88"/>
      <c r="LCP56" s="88"/>
      <c r="LCQ56" s="88"/>
      <c r="LCR56" s="88"/>
      <c r="LCS56" s="88"/>
      <c r="LCT56" s="88"/>
      <c r="LCU56" s="88"/>
      <c r="LCV56" s="88"/>
      <c r="LCW56" s="88"/>
      <c r="LCX56" s="88"/>
      <c r="LCY56" s="88"/>
      <c r="LCZ56" s="88"/>
      <c r="LDA56" s="88"/>
      <c r="LDB56" s="88"/>
      <c r="LDC56" s="88"/>
      <c r="LDD56" s="88"/>
      <c r="LDE56" s="88"/>
      <c r="LDF56" s="88"/>
      <c r="LDG56" s="88"/>
      <c r="LDH56" s="88"/>
      <c r="LDI56" s="88"/>
      <c r="LDJ56" s="88"/>
      <c r="LDK56" s="88"/>
      <c r="LDL56" s="88"/>
      <c r="LDM56" s="88"/>
      <c r="LDN56" s="88"/>
      <c r="LDO56" s="88"/>
      <c r="LDP56" s="88"/>
      <c r="LDQ56" s="88"/>
      <c r="LDR56" s="88"/>
      <c r="LDS56" s="88"/>
      <c r="LDT56" s="88"/>
      <c r="LDU56" s="88"/>
      <c r="LDV56" s="88"/>
      <c r="LDW56" s="88"/>
      <c r="LDX56" s="88"/>
      <c r="LDY56" s="88"/>
      <c r="LDZ56" s="88"/>
      <c r="LEA56" s="88"/>
      <c r="LEB56" s="88"/>
      <c r="LEC56" s="88"/>
      <c r="LED56" s="88"/>
      <c r="LEE56" s="88"/>
      <c r="LEF56" s="88"/>
      <c r="LEG56" s="88"/>
      <c r="LEH56" s="88"/>
      <c r="LEI56" s="88"/>
      <c r="LEJ56" s="88"/>
      <c r="LEK56" s="88"/>
      <c r="LEL56" s="88"/>
      <c r="LEM56" s="88"/>
      <c r="LEN56" s="88"/>
      <c r="LEO56" s="88"/>
      <c r="LEP56" s="88"/>
      <c r="LEQ56" s="88"/>
      <c r="LER56" s="88"/>
      <c r="LES56" s="88"/>
      <c r="LET56" s="88"/>
      <c r="LEU56" s="88"/>
      <c r="LEV56" s="88"/>
      <c r="LEW56" s="88"/>
      <c r="LEX56" s="88"/>
      <c r="LEY56" s="88"/>
      <c r="LEZ56" s="88"/>
      <c r="LFA56" s="88"/>
      <c r="LFB56" s="88"/>
      <c r="LFC56" s="88"/>
      <c r="LFD56" s="88"/>
      <c r="LFE56" s="88"/>
      <c r="LFF56" s="88"/>
      <c r="LFG56" s="88"/>
      <c r="LFH56" s="88"/>
      <c r="LFI56" s="88"/>
      <c r="LFJ56" s="88"/>
      <c r="LFK56" s="88"/>
      <c r="LFL56" s="88"/>
      <c r="LFM56" s="88"/>
      <c r="LFN56" s="88"/>
      <c r="LFO56" s="88"/>
      <c r="LFP56" s="88"/>
      <c r="LFQ56" s="88"/>
      <c r="LFR56" s="88"/>
      <c r="LFS56" s="88"/>
      <c r="LFT56" s="88"/>
      <c r="LFU56" s="88"/>
      <c r="LFV56" s="88"/>
      <c r="LFW56" s="88"/>
      <c r="LFX56" s="88"/>
      <c r="LFY56" s="88"/>
      <c r="LFZ56" s="88"/>
      <c r="LGA56" s="88"/>
      <c r="LGB56" s="88"/>
      <c r="LGC56" s="88"/>
      <c r="LGD56" s="88"/>
      <c r="LGE56" s="88"/>
      <c r="LGF56" s="88"/>
      <c r="LGG56" s="88"/>
      <c r="LGH56" s="88"/>
      <c r="LGI56" s="88"/>
      <c r="LGJ56" s="88"/>
      <c r="LGK56" s="88"/>
      <c r="LGL56" s="88"/>
      <c r="LGM56" s="88"/>
      <c r="LGN56" s="88"/>
      <c r="LGO56" s="88"/>
      <c r="LGP56" s="88"/>
      <c r="LGQ56" s="88"/>
      <c r="LGR56" s="88"/>
      <c r="LGS56" s="88"/>
      <c r="LGT56" s="88"/>
      <c r="LGU56" s="88"/>
      <c r="LGV56" s="88"/>
      <c r="LGW56" s="88"/>
      <c r="LGX56" s="88"/>
      <c r="LGY56" s="88"/>
      <c r="LGZ56" s="88"/>
      <c r="LHA56" s="88"/>
      <c r="LHB56" s="88"/>
      <c r="LHC56" s="88"/>
      <c r="LHD56" s="88"/>
      <c r="LHE56" s="88"/>
      <c r="LHF56" s="88"/>
      <c r="LHG56" s="88"/>
      <c r="LHH56" s="88"/>
      <c r="LHI56" s="88"/>
      <c r="LHJ56" s="88"/>
      <c r="LHK56" s="88"/>
      <c r="LHL56" s="88"/>
      <c r="LHM56" s="88"/>
      <c r="LHN56" s="88"/>
      <c r="LHO56" s="88"/>
      <c r="LHP56" s="88"/>
      <c r="LHQ56" s="88"/>
      <c r="LHR56" s="88"/>
      <c r="LHS56" s="88"/>
      <c r="LHT56" s="88"/>
      <c r="LHU56" s="88"/>
      <c r="LHV56" s="88"/>
      <c r="LHW56" s="88"/>
      <c r="LHX56" s="88"/>
      <c r="LHY56" s="88"/>
      <c r="LHZ56" s="88"/>
      <c r="LIA56" s="88"/>
      <c r="LIB56" s="88"/>
      <c r="LIC56" s="88"/>
      <c r="LID56" s="88"/>
      <c r="LIE56" s="88"/>
      <c r="LIF56" s="88"/>
      <c r="LIG56" s="88"/>
      <c r="LIH56" s="88"/>
      <c r="LII56" s="88"/>
      <c r="LIJ56" s="88"/>
      <c r="LIK56" s="88"/>
      <c r="LIL56" s="88"/>
      <c r="LIM56" s="88"/>
      <c r="LIN56" s="88"/>
      <c r="LIO56" s="88"/>
      <c r="LIP56" s="88"/>
      <c r="LIQ56" s="88"/>
      <c r="LIR56" s="88"/>
      <c r="LIS56" s="88"/>
      <c r="LIT56" s="88"/>
      <c r="LIU56" s="88"/>
      <c r="LIV56" s="88"/>
      <c r="LIW56" s="88"/>
      <c r="LIX56" s="88"/>
      <c r="LIY56" s="88"/>
      <c r="LIZ56" s="88"/>
      <c r="LJA56" s="88"/>
      <c r="LJB56" s="88"/>
      <c r="LJC56" s="88"/>
      <c r="LJD56" s="88"/>
      <c r="LJE56" s="88"/>
      <c r="LJF56" s="88"/>
      <c r="LJG56" s="88"/>
      <c r="LJH56" s="88"/>
      <c r="LJI56" s="88"/>
      <c r="LJJ56" s="88"/>
      <c r="LJK56" s="88"/>
      <c r="LJL56" s="88"/>
      <c r="LJM56" s="88"/>
      <c r="LJN56" s="88"/>
      <c r="LJO56" s="88"/>
      <c r="LJP56" s="88"/>
      <c r="LJQ56" s="88"/>
      <c r="LJR56" s="88"/>
      <c r="LJS56" s="88"/>
      <c r="LJT56" s="88"/>
      <c r="LJU56" s="88"/>
      <c r="LJV56" s="88"/>
      <c r="LJW56" s="88"/>
      <c r="LJX56" s="88"/>
      <c r="LJY56" s="88"/>
      <c r="LJZ56" s="88"/>
      <c r="LKA56" s="88"/>
      <c r="LKB56" s="88"/>
      <c r="LKC56" s="88"/>
      <c r="LKD56" s="88"/>
      <c r="LKE56" s="88"/>
      <c r="LKF56" s="88"/>
      <c r="LKG56" s="88"/>
      <c r="LKH56" s="88"/>
      <c r="LKI56" s="88"/>
      <c r="LKJ56" s="88"/>
      <c r="LKK56" s="88"/>
      <c r="LKL56" s="88"/>
      <c r="LKM56" s="88"/>
      <c r="LKN56" s="88"/>
      <c r="LKO56" s="88"/>
      <c r="LKP56" s="88"/>
      <c r="LKQ56" s="88"/>
      <c r="LKR56" s="88"/>
      <c r="LKS56" s="88"/>
      <c r="LKT56" s="88"/>
      <c r="LKU56" s="88"/>
      <c r="LKV56" s="88"/>
      <c r="LKW56" s="88"/>
      <c r="LKX56" s="88"/>
      <c r="LKY56" s="88"/>
      <c r="LKZ56" s="88"/>
      <c r="LLA56" s="88"/>
      <c r="LLB56" s="88"/>
      <c r="LLC56" s="88"/>
      <c r="LLD56" s="88"/>
      <c r="LLE56" s="88"/>
      <c r="LLF56" s="88"/>
      <c r="LLG56" s="88"/>
      <c r="LLH56" s="88"/>
      <c r="LLI56" s="88"/>
      <c r="LLJ56" s="88"/>
      <c r="LLK56" s="88"/>
      <c r="LLL56" s="88"/>
      <c r="LLM56" s="88"/>
      <c r="LLN56" s="88"/>
      <c r="LLO56" s="88"/>
      <c r="LLP56" s="88"/>
      <c r="LLQ56" s="88"/>
      <c r="LLR56" s="88"/>
      <c r="LLS56" s="88"/>
      <c r="LLT56" s="88"/>
      <c r="LLU56" s="88"/>
      <c r="LLV56" s="88"/>
      <c r="LLW56" s="88"/>
      <c r="LLX56" s="88"/>
      <c r="LLY56" s="88"/>
      <c r="LLZ56" s="88"/>
      <c r="LMA56" s="88"/>
      <c r="LMB56" s="88"/>
      <c r="LMC56" s="88"/>
      <c r="LMD56" s="88"/>
      <c r="LME56" s="88"/>
      <c r="LMF56" s="88"/>
      <c r="LMG56" s="88"/>
      <c r="LMH56" s="88"/>
      <c r="LMI56" s="88"/>
      <c r="LMJ56" s="88"/>
      <c r="LMK56" s="88"/>
      <c r="LML56" s="88"/>
      <c r="LMM56" s="88"/>
      <c r="LMN56" s="88"/>
      <c r="LMO56" s="88"/>
      <c r="LMP56" s="88"/>
      <c r="LMQ56" s="88"/>
      <c r="LMR56" s="88"/>
      <c r="LMS56" s="88"/>
      <c r="LMT56" s="88"/>
      <c r="LMU56" s="88"/>
      <c r="LMV56" s="88"/>
      <c r="LMW56" s="88"/>
      <c r="LMX56" s="88"/>
      <c r="LMY56" s="88"/>
      <c r="LMZ56" s="88"/>
      <c r="LNA56" s="88"/>
      <c r="LNB56" s="88"/>
      <c r="LNC56" s="88"/>
      <c r="LND56" s="88"/>
      <c r="LNE56" s="88"/>
      <c r="LNF56" s="88"/>
      <c r="LNG56" s="88"/>
      <c r="LNH56" s="88"/>
      <c r="LNI56" s="88"/>
      <c r="LNJ56" s="88"/>
      <c r="LNK56" s="88"/>
      <c r="LNL56" s="88"/>
      <c r="LNM56" s="88"/>
      <c r="LNN56" s="88"/>
      <c r="LNO56" s="88"/>
      <c r="LNP56" s="88"/>
      <c r="LNQ56" s="88"/>
      <c r="LNR56" s="88"/>
      <c r="LNS56" s="88"/>
      <c r="LNT56" s="88"/>
      <c r="LNU56" s="88"/>
      <c r="LNV56" s="88"/>
      <c r="LNW56" s="88"/>
      <c r="LNX56" s="88"/>
      <c r="LNY56" s="88"/>
      <c r="LNZ56" s="88"/>
      <c r="LOA56" s="88"/>
      <c r="LOB56" s="88"/>
      <c r="LOC56" s="88"/>
      <c r="LOD56" s="88"/>
      <c r="LOE56" s="88"/>
      <c r="LOF56" s="88"/>
      <c r="LOG56" s="88"/>
      <c r="LOH56" s="88"/>
      <c r="LOI56" s="88"/>
      <c r="LOJ56" s="88"/>
      <c r="LOK56" s="88"/>
      <c r="LOL56" s="88"/>
      <c r="LOM56" s="88"/>
      <c r="LON56" s="88"/>
      <c r="LOO56" s="88"/>
      <c r="LOP56" s="88"/>
      <c r="LOQ56" s="88"/>
      <c r="LOR56" s="88"/>
      <c r="LOS56" s="88"/>
      <c r="LOT56" s="88"/>
      <c r="LOU56" s="88"/>
      <c r="LOV56" s="88"/>
      <c r="LOW56" s="88"/>
      <c r="LOX56" s="88"/>
      <c r="LOY56" s="88"/>
      <c r="LOZ56" s="88"/>
      <c r="LPA56" s="88"/>
      <c r="LPB56" s="88"/>
      <c r="LPC56" s="88"/>
      <c r="LPD56" s="88"/>
      <c r="LPE56" s="88"/>
      <c r="LPF56" s="88"/>
      <c r="LPG56" s="88"/>
      <c r="LPH56" s="88"/>
      <c r="LPI56" s="88"/>
      <c r="LPJ56" s="88"/>
      <c r="LPK56" s="88"/>
      <c r="LPL56" s="88"/>
      <c r="LPM56" s="88"/>
      <c r="LPN56" s="88"/>
      <c r="LPO56" s="88"/>
      <c r="LPP56" s="88"/>
      <c r="LPQ56" s="88"/>
      <c r="LPR56" s="88"/>
      <c r="LPS56" s="88"/>
      <c r="LPT56" s="88"/>
      <c r="LPU56" s="88"/>
      <c r="LPV56" s="88"/>
      <c r="LPW56" s="88"/>
      <c r="LPX56" s="88"/>
      <c r="LPY56" s="88"/>
      <c r="LPZ56" s="88"/>
      <c r="LQA56" s="88"/>
      <c r="LQB56" s="88"/>
      <c r="LQC56" s="88"/>
      <c r="LQD56" s="88"/>
      <c r="LQE56" s="88"/>
      <c r="LQF56" s="88"/>
      <c r="LQG56" s="88"/>
      <c r="LQH56" s="88"/>
      <c r="LQI56" s="88"/>
      <c r="LQJ56" s="88"/>
      <c r="LQK56" s="88"/>
      <c r="LQL56" s="88"/>
      <c r="LQM56" s="88"/>
      <c r="LQN56" s="88"/>
      <c r="LQO56" s="88"/>
      <c r="LQP56" s="88"/>
      <c r="LQQ56" s="88"/>
      <c r="LQR56" s="88"/>
      <c r="LQS56" s="88"/>
      <c r="LQT56" s="88"/>
      <c r="LQU56" s="88"/>
      <c r="LQV56" s="88"/>
      <c r="LQW56" s="88"/>
      <c r="LQX56" s="88"/>
      <c r="LQY56" s="88"/>
      <c r="LQZ56" s="88"/>
      <c r="LRA56" s="88"/>
      <c r="LRB56" s="88"/>
      <c r="LRC56" s="88"/>
      <c r="LRD56" s="88"/>
      <c r="LRE56" s="88"/>
      <c r="LRF56" s="88"/>
      <c r="LRG56" s="88"/>
      <c r="LRH56" s="88"/>
      <c r="LRI56" s="88"/>
      <c r="LRJ56" s="88"/>
      <c r="LRK56" s="88"/>
      <c r="LRL56" s="88"/>
      <c r="LRM56" s="88"/>
      <c r="LRN56" s="88"/>
      <c r="LRO56" s="88"/>
      <c r="LRP56" s="88"/>
      <c r="LRQ56" s="88"/>
      <c r="LRR56" s="88"/>
      <c r="LRS56" s="88"/>
      <c r="LRT56" s="88"/>
      <c r="LRU56" s="88"/>
      <c r="LRV56" s="88"/>
      <c r="LRW56" s="88"/>
      <c r="LRX56" s="88"/>
      <c r="LRY56" s="88"/>
      <c r="LRZ56" s="88"/>
      <c r="LSA56" s="88"/>
      <c r="LSB56" s="88"/>
      <c r="LSC56" s="88"/>
      <c r="LSD56" s="88"/>
      <c r="LSE56" s="88"/>
      <c r="LSF56" s="88"/>
      <c r="LSG56" s="88"/>
      <c r="LSH56" s="88"/>
      <c r="LSI56" s="88"/>
      <c r="LSJ56" s="88"/>
      <c r="LSK56" s="88"/>
      <c r="LSL56" s="88"/>
      <c r="LSM56" s="88"/>
      <c r="LSN56" s="88"/>
      <c r="LSO56" s="88"/>
      <c r="LSP56" s="88"/>
      <c r="LSQ56" s="88"/>
      <c r="LSR56" s="88"/>
      <c r="LSS56" s="88"/>
      <c r="LST56" s="88"/>
      <c r="LSU56" s="88"/>
      <c r="LSV56" s="88"/>
      <c r="LSW56" s="88"/>
      <c r="LSX56" s="88"/>
      <c r="LSY56" s="88"/>
      <c r="LSZ56" s="88"/>
      <c r="LTA56" s="88"/>
      <c r="LTB56" s="88"/>
      <c r="LTC56" s="88"/>
      <c r="LTD56" s="88"/>
      <c r="LTE56" s="88"/>
      <c r="LTF56" s="88"/>
      <c r="LTG56" s="88"/>
      <c r="LTH56" s="88"/>
      <c r="LTI56" s="88"/>
      <c r="LTJ56" s="88"/>
      <c r="LTK56" s="88"/>
      <c r="LTL56" s="88"/>
      <c r="LTM56" s="88"/>
      <c r="LTN56" s="88"/>
      <c r="LTO56" s="88"/>
      <c r="LTP56" s="88"/>
      <c r="LTQ56" s="88"/>
      <c r="LTR56" s="88"/>
      <c r="LTS56" s="88"/>
      <c r="LTT56" s="88"/>
      <c r="LTU56" s="88"/>
      <c r="LTV56" s="88"/>
      <c r="LTW56" s="88"/>
      <c r="LTX56" s="88"/>
      <c r="LTY56" s="88"/>
      <c r="LTZ56" s="88"/>
      <c r="LUA56" s="88"/>
      <c r="LUB56" s="88"/>
      <c r="LUC56" s="88"/>
      <c r="LUD56" s="88"/>
      <c r="LUE56" s="88"/>
      <c r="LUF56" s="88"/>
      <c r="LUG56" s="88"/>
      <c r="LUH56" s="88"/>
      <c r="LUI56" s="88"/>
      <c r="LUJ56" s="88"/>
      <c r="LUK56" s="88"/>
      <c r="LUL56" s="88"/>
      <c r="LUM56" s="88"/>
      <c r="LUN56" s="88"/>
      <c r="LUO56" s="88"/>
      <c r="LUP56" s="88"/>
      <c r="LUQ56" s="88"/>
      <c r="LUR56" s="88"/>
      <c r="LUS56" s="88"/>
      <c r="LUT56" s="88"/>
      <c r="LUU56" s="88"/>
      <c r="LUV56" s="88"/>
      <c r="LUW56" s="88"/>
      <c r="LUX56" s="88"/>
      <c r="LUY56" s="88"/>
      <c r="LUZ56" s="88"/>
      <c r="LVA56" s="88"/>
      <c r="LVB56" s="88"/>
      <c r="LVC56" s="88"/>
      <c r="LVD56" s="88"/>
      <c r="LVE56" s="88"/>
      <c r="LVF56" s="88"/>
      <c r="LVG56" s="88"/>
      <c r="LVH56" s="88"/>
      <c r="LVI56" s="88"/>
      <c r="LVJ56" s="88"/>
      <c r="LVK56" s="88"/>
      <c r="LVL56" s="88"/>
      <c r="LVM56" s="88"/>
      <c r="LVN56" s="88"/>
      <c r="LVO56" s="88"/>
      <c r="LVP56" s="88"/>
      <c r="LVQ56" s="88"/>
      <c r="LVR56" s="88"/>
      <c r="LVS56" s="88"/>
      <c r="LVT56" s="88"/>
      <c r="LVU56" s="88"/>
      <c r="LVV56" s="88"/>
      <c r="LVW56" s="88"/>
      <c r="LVX56" s="88"/>
      <c r="LVY56" s="88"/>
      <c r="LVZ56" s="88"/>
      <c r="LWA56" s="88"/>
      <c r="LWB56" s="88"/>
      <c r="LWC56" s="88"/>
      <c r="LWD56" s="88"/>
      <c r="LWE56" s="88"/>
      <c r="LWF56" s="88"/>
      <c r="LWG56" s="88"/>
      <c r="LWH56" s="88"/>
      <c r="LWI56" s="88"/>
      <c r="LWJ56" s="88"/>
      <c r="LWK56" s="88"/>
      <c r="LWL56" s="88"/>
      <c r="LWM56" s="88"/>
      <c r="LWN56" s="88"/>
      <c r="LWO56" s="88"/>
      <c r="LWP56" s="88"/>
      <c r="LWQ56" s="88"/>
      <c r="LWR56" s="88"/>
      <c r="LWS56" s="88"/>
      <c r="LWT56" s="88"/>
      <c r="LWU56" s="88"/>
      <c r="LWV56" s="88"/>
      <c r="LWW56" s="88"/>
      <c r="LWX56" s="88"/>
      <c r="LWY56" s="88"/>
      <c r="LWZ56" s="88"/>
      <c r="LXA56" s="88"/>
      <c r="LXB56" s="88"/>
      <c r="LXC56" s="88"/>
      <c r="LXD56" s="88"/>
      <c r="LXE56" s="88"/>
      <c r="LXF56" s="88"/>
      <c r="LXG56" s="88"/>
      <c r="LXH56" s="88"/>
      <c r="LXI56" s="88"/>
      <c r="LXJ56" s="88"/>
      <c r="LXK56" s="88"/>
      <c r="LXL56" s="88"/>
      <c r="LXM56" s="88"/>
      <c r="LXN56" s="88"/>
      <c r="LXO56" s="88"/>
      <c r="LXP56" s="88"/>
      <c r="LXQ56" s="88"/>
      <c r="LXR56" s="88"/>
      <c r="LXS56" s="88"/>
      <c r="LXT56" s="88"/>
      <c r="LXU56" s="88"/>
      <c r="LXV56" s="88"/>
      <c r="LXW56" s="88"/>
      <c r="LXX56" s="88"/>
      <c r="LXY56" s="88"/>
      <c r="LXZ56" s="88"/>
      <c r="LYA56" s="88"/>
      <c r="LYB56" s="88"/>
      <c r="LYC56" s="88"/>
      <c r="LYD56" s="88"/>
      <c r="LYE56" s="88"/>
      <c r="LYF56" s="88"/>
      <c r="LYG56" s="88"/>
      <c r="LYH56" s="88"/>
      <c r="LYI56" s="88"/>
      <c r="LYJ56" s="88"/>
      <c r="LYK56" s="88"/>
      <c r="LYL56" s="88"/>
      <c r="LYM56" s="88"/>
      <c r="LYN56" s="88"/>
      <c r="LYO56" s="88"/>
      <c r="LYP56" s="88"/>
      <c r="LYQ56" s="88"/>
      <c r="LYR56" s="88"/>
      <c r="LYS56" s="88"/>
      <c r="LYT56" s="88"/>
      <c r="LYU56" s="88"/>
      <c r="LYV56" s="88"/>
      <c r="LYW56" s="88"/>
      <c r="LYX56" s="88"/>
      <c r="LYY56" s="88"/>
      <c r="LYZ56" s="88"/>
      <c r="LZA56" s="88"/>
      <c r="LZB56" s="88"/>
      <c r="LZC56" s="88"/>
      <c r="LZD56" s="88"/>
      <c r="LZE56" s="88"/>
      <c r="LZF56" s="88"/>
      <c r="LZG56" s="88"/>
      <c r="LZH56" s="88"/>
      <c r="LZI56" s="88"/>
      <c r="LZJ56" s="88"/>
      <c r="LZK56" s="88"/>
      <c r="LZL56" s="88"/>
      <c r="LZM56" s="88"/>
      <c r="LZN56" s="88"/>
      <c r="LZO56" s="88"/>
      <c r="LZP56" s="88"/>
      <c r="LZQ56" s="88"/>
      <c r="LZR56" s="88"/>
      <c r="LZS56" s="88"/>
      <c r="LZT56" s="88"/>
      <c r="LZU56" s="88"/>
      <c r="LZV56" s="88"/>
      <c r="LZW56" s="88"/>
      <c r="LZX56" s="88"/>
      <c r="LZY56" s="88"/>
      <c r="LZZ56" s="88"/>
      <c r="MAA56" s="88"/>
      <c r="MAB56" s="88"/>
      <c r="MAC56" s="88"/>
      <c r="MAD56" s="88"/>
      <c r="MAE56" s="88"/>
      <c r="MAF56" s="88"/>
      <c r="MAG56" s="88"/>
      <c r="MAH56" s="88"/>
      <c r="MAI56" s="88"/>
      <c r="MAJ56" s="88"/>
      <c r="MAK56" s="88"/>
      <c r="MAL56" s="88"/>
      <c r="MAM56" s="88"/>
      <c r="MAN56" s="88"/>
      <c r="MAO56" s="88"/>
      <c r="MAP56" s="88"/>
      <c r="MAQ56" s="88"/>
      <c r="MAR56" s="88"/>
      <c r="MAS56" s="88"/>
      <c r="MAT56" s="88"/>
      <c r="MAU56" s="88"/>
      <c r="MAV56" s="88"/>
      <c r="MAW56" s="88"/>
      <c r="MAX56" s="88"/>
      <c r="MAY56" s="88"/>
      <c r="MAZ56" s="88"/>
      <c r="MBA56" s="88"/>
      <c r="MBB56" s="88"/>
      <c r="MBC56" s="88"/>
      <c r="MBD56" s="88"/>
      <c r="MBE56" s="88"/>
      <c r="MBF56" s="88"/>
      <c r="MBG56" s="88"/>
      <c r="MBH56" s="88"/>
      <c r="MBI56" s="88"/>
      <c r="MBJ56" s="88"/>
      <c r="MBK56" s="88"/>
      <c r="MBL56" s="88"/>
      <c r="MBM56" s="88"/>
      <c r="MBN56" s="88"/>
      <c r="MBO56" s="88"/>
      <c r="MBP56" s="88"/>
      <c r="MBQ56" s="88"/>
      <c r="MBR56" s="88"/>
      <c r="MBS56" s="88"/>
      <c r="MBT56" s="88"/>
      <c r="MBU56" s="88"/>
      <c r="MBV56" s="88"/>
      <c r="MBW56" s="88"/>
      <c r="MBX56" s="88"/>
      <c r="MBY56" s="88"/>
      <c r="MBZ56" s="88"/>
      <c r="MCA56" s="88"/>
      <c r="MCB56" s="88"/>
      <c r="MCC56" s="88"/>
      <c r="MCD56" s="88"/>
      <c r="MCE56" s="88"/>
      <c r="MCF56" s="88"/>
      <c r="MCG56" s="88"/>
      <c r="MCH56" s="88"/>
      <c r="MCI56" s="88"/>
      <c r="MCJ56" s="88"/>
      <c r="MCK56" s="88"/>
      <c r="MCL56" s="88"/>
      <c r="MCM56" s="88"/>
      <c r="MCN56" s="88"/>
      <c r="MCO56" s="88"/>
      <c r="MCP56" s="88"/>
      <c r="MCQ56" s="88"/>
      <c r="MCR56" s="88"/>
      <c r="MCS56" s="88"/>
      <c r="MCT56" s="88"/>
      <c r="MCU56" s="88"/>
      <c r="MCV56" s="88"/>
      <c r="MCW56" s="88"/>
      <c r="MCX56" s="88"/>
      <c r="MCY56" s="88"/>
      <c r="MCZ56" s="88"/>
      <c r="MDA56" s="88"/>
      <c r="MDB56" s="88"/>
      <c r="MDC56" s="88"/>
      <c r="MDD56" s="88"/>
      <c r="MDE56" s="88"/>
      <c r="MDF56" s="88"/>
      <c r="MDG56" s="88"/>
      <c r="MDH56" s="88"/>
      <c r="MDI56" s="88"/>
      <c r="MDJ56" s="88"/>
      <c r="MDK56" s="88"/>
      <c r="MDL56" s="88"/>
      <c r="MDM56" s="88"/>
      <c r="MDN56" s="88"/>
      <c r="MDO56" s="88"/>
      <c r="MDP56" s="88"/>
      <c r="MDQ56" s="88"/>
      <c r="MDR56" s="88"/>
      <c r="MDS56" s="88"/>
      <c r="MDT56" s="88"/>
      <c r="MDU56" s="88"/>
      <c r="MDV56" s="88"/>
      <c r="MDW56" s="88"/>
      <c r="MDX56" s="88"/>
      <c r="MDY56" s="88"/>
      <c r="MDZ56" s="88"/>
      <c r="MEA56" s="88"/>
      <c r="MEB56" s="88"/>
      <c r="MEC56" s="88"/>
      <c r="MED56" s="88"/>
      <c r="MEE56" s="88"/>
      <c r="MEF56" s="88"/>
      <c r="MEG56" s="88"/>
      <c r="MEH56" s="88"/>
      <c r="MEI56" s="88"/>
      <c r="MEJ56" s="88"/>
      <c r="MEK56" s="88"/>
      <c r="MEL56" s="88"/>
      <c r="MEM56" s="88"/>
      <c r="MEN56" s="88"/>
      <c r="MEO56" s="88"/>
      <c r="MEP56" s="88"/>
      <c r="MEQ56" s="88"/>
      <c r="MER56" s="88"/>
      <c r="MES56" s="88"/>
      <c r="MET56" s="88"/>
      <c r="MEU56" s="88"/>
      <c r="MEV56" s="88"/>
      <c r="MEW56" s="88"/>
      <c r="MEX56" s="88"/>
      <c r="MEY56" s="88"/>
      <c r="MEZ56" s="88"/>
      <c r="MFA56" s="88"/>
      <c r="MFB56" s="88"/>
      <c r="MFC56" s="88"/>
      <c r="MFD56" s="88"/>
      <c r="MFE56" s="88"/>
      <c r="MFF56" s="88"/>
      <c r="MFG56" s="88"/>
      <c r="MFH56" s="88"/>
      <c r="MFI56" s="88"/>
      <c r="MFJ56" s="88"/>
      <c r="MFK56" s="88"/>
      <c r="MFL56" s="88"/>
      <c r="MFM56" s="88"/>
      <c r="MFN56" s="88"/>
      <c r="MFO56" s="88"/>
      <c r="MFP56" s="88"/>
      <c r="MFQ56" s="88"/>
      <c r="MFR56" s="88"/>
      <c r="MFS56" s="88"/>
      <c r="MFT56" s="88"/>
      <c r="MFU56" s="88"/>
      <c r="MFV56" s="88"/>
      <c r="MFW56" s="88"/>
      <c r="MFX56" s="88"/>
      <c r="MFY56" s="88"/>
      <c r="MFZ56" s="88"/>
      <c r="MGA56" s="88"/>
      <c r="MGB56" s="88"/>
      <c r="MGC56" s="88"/>
      <c r="MGD56" s="88"/>
      <c r="MGE56" s="88"/>
      <c r="MGF56" s="88"/>
      <c r="MGG56" s="88"/>
      <c r="MGH56" s="88"/>
      <c r="MGI56" s="88"/>
      <c r="MGJ56" s="88"/>
      <c r="MGK56" s="88"/>
      <c r="MGL56" s="88"/>
      <c r="MGM56" s="88"/>
      <c r="MGN56" s="88"/>
      <c r="MGO56" s="88"/>
      <c r="MGP56" s="88"/>
      <c r="MGQ56" s="88"/>
      <c r="MGR56" s="88"/>
      <c r="MGS56" s="88"/>
      <c r="MGT56" s="88"/>
      <c r="MGU56" s="88"/>
      <c r="MGV56" s="88"/>
      <c r="MGW56" s="88"/>
      <c r="MGX56" s="88"/>
      <c r="MGY56" s="88"/>
      <c r="MGZ56" s="88"/>
      <c r="MHA56" s="88"/>
      <c r="MHB56" s="88"/>
      <c r="MHC56" s="88"/>
      <c r="MHD56" s="88"/>
      <c r="MHE56" s="88"/>
      <c r="MHF56" s="88"/>
      <c r="MHG56" s="88"/>
      <c r="MHH56" s="88"/>
      <c r="MHI56" s="88"/>
      <c r="MHJ56" s="88"/>
      <c r="MHK56" s="88"/>
      <c r="MHL56" s="88"/>
      <c r="MHM56" s="88"/>
      <c r="MHN56" s="88"/>
      <c r="MHO56" s="88"/>
      <c r="MHP56" s="88"/>
      <c r="MHQ56" s="88"/>
      <c r="MHR56" s="88"/>
      <c r="MHS56" s="88"/>
      <c r="MHT56" s="88"/>
      <c r="MHU56" s="88"/>
      <c r="MHV56" s="88"/>
      <c r="MHW56" s="88"/>
      <c r="MHX56" s="88"/>
      <c r="MHY56" s="88"/>
      <c r="MHZ56" s="88"/>
      <c r="MIA56" s="88"/>
      <c r="MIB56" s="88"/>
      <c r="MIC56" s="88"/>
      <c r="MID56" s="88"/>
      <c r="MIE56" s="88"/>
      <c r="MIF56" s="88"/>
      <c r="MIG56" s="88"/>
      <c r="MIH56" s="88"/>
      <c r="MII56" s="88"/>
      <c r="MIJ56" s="88"/>
      <c r="MIK56" s="88"/>
      <c r="MIL56" s="88"/>
      <c r="MIM56" s="88"/>
      <c r="MIN56" s="88"/>
      <c r="MIO56" s="88"/>
      <c r="MIP56" s="88"/>
      <c r="MIQ56" s="88"/>
      <c r="MIR56" s="88"/>
      <c r="MIS56" s="88"/>
      <c r="MIT56" s="88"/>
      <c r="MIU56" s="88"/>
      <c r="MIV56" s="88"/>
      <c r="MIW56" s="88"/>
      <c r="MIX56" s="88"/>
      <c r="MIY56" s="88"/>
      <c r="MIZ56" s="88"/>
      <c r="MJA56" s="88"/>
      <c r="MJB56" s="88"/>
      <c r="MJC56" s="88"/>
      <c r="MJD56" s="88"/>
      <c r="MJE56" s="88"/>
      <c r="MJF56" s="88"/>
      <c r="MJG56" s="88"/>
      <c r="MJH56" s="88"/>
      <c r="MJI56" s="88"/>
      <c r="MJJ56" s="88"/>
      <c r="MJK56" s="88"/>
      <c r="MJL56" s="88"/>
      <c r="MJM56" s="88"/>
      <c r="MJN56" s="88"/>
      <c r="MJO56" s="88"/>
      <c r="MJP56" s="88"/>
      <c r="MJQ56" s="88"/>
      <c r="MJR56" s="88"/>
      <c r="MJS56" s="88"/>
      <c r="MJT56" s="88"/>
      <c r="MJU56" s="88"/>
      <c r="MJV56" s="88"/>
      <c r="MJW56" s="88"/>
      <c r="MJX56" s="88"/>
      <c r="MJY56" s="88"/>
      <c r="MJZ56" s="88"/>
      <c r="MKA56" s="88"/>
      <c r="MKB56" s="88"/>
      <c r="MKC56" s="88"/>
      <c r="MKD56" s="88"/>
      <c r="MKE56" s="88"/>
      <c r="MKF56" s="88"/>
      <c r="MKG56" s="88"/>
      <c r="MKH56" s="88"/>
      <c r="MKI56" s="88"/>
      <c r="MKJ56" s="88"/>
      <c r="MKK56" s="88"/>
      <c r="MKL56" s="88"/>
      <c r="MKM56" s="88"/>
      <c r="MKN56" s="88"/>
      <c r="MKO56" s="88"/>
      <c r="MKP56" s="88"/>
      <c r="MKQ56" s="88"/>
      <c r="MKR56" s="88"/>
      <c r="MKS56" s="88"/>
      <c r="MKT56" s="88"/>
      <c r="MKU56" s="88"/>
      <c r="MKV56" s="88"/>
      <c r="MKW56" s="88"/>
      <c r="MKX56" s="88"/>
      <c r="MKY56" s="88"/>
      <c r="MKZ56" s="88"/>
      <c r="MLA56" s="88"/>
      <c r="MLB56" s="88"/>
      <c r="MLC56" s="88"/>
      <c r="MLD56" s="88"/>
      <c r="MLE56" s="88"/>
      <c r="MLF56" s="88"/>
      <c r="MLG56" s="88"/>
      <c r="MLH56" s="88"/>
      <c r="MLI56" s="88"/>
      <c r="MLJ56" s="88"/>
      <c r="MLK56" s="88"/>
      <c r="MLL56" s="88"/>
      <c r="MLM56" s="88"/>
      <c r="MLN56" s="88"/>
      <c r="MLO56" s="88"/>
      <c r="MLP56" s="88"/>
      <c r="MLQ56" s="88"/>
      <c r="MLR56" s="88"/>
      <c r="MLS56" s="88"/>
      <c r="MLT56" s="88"/>
      <c r="MLU56" s="88"/>
      <c r="MLV56" s="88"/>
      <c r="MLW56" s="88"/>
      <c r="MLX56" s="88"/>
      <c r="MLY56" s="88"/>
      <c r="MLZ56" s="88"/>
      <c r="MMA56" s="88"/>
      <c r="MMB56" s="88"/>
      <c r="MMC56" s="88"/>
      <c r="MMD56" s="88"/>
      <c r="MME56" s="88"/>
      <c r="MMF56" s="88"/>
      <c r="MMG56" s="88"/>
      <c r="MMH56" s="88"/>
      <c r="MMI56" s="88"/>
      <c r="MMJ56" s="88"/>
      <c r="MMK56" s="88"/>
      <c r="MML56" s="88"/>
      <c r="MMM56" s="88"/>
      <c r="MMN56" s="88"/>
      <c r="MMO56" s="88"/>
      <c r="MMP56" s="88"/>
      <c r="MMQ56" s="88"/>
      <c r="MMR56" s="88"/>
      <c r="MMS56" s="88"/>
      <c r="MMT56" s="88"/>
      <c r="MMU56" s="88"/>
      <c r="MMV56" s="88"/>
      <c r="MMW56" s="88"/>
      <c r="MMX56" s="88"/>
      <c r="MMY56" s="88"/>
      <c r="MMZ56" s="88"/>
      <c r="MNA56" s="88"/>
      <c r="MNB56" s="88"/>
      <c r="MNC56" s="88"/>
      <c r="MND56" s="88"/>
      <c r="MNE56" s="88"/>
      <c r="MNF56" s="88"/>
      <c r="MNG56" s="88"/>
      <c r="MNH56" s="88"/>
      <c r="MNI56" s="88"/>
      <c r="MNJ56" s="88"/>
      <c r="MNK56" s="88"/>
      <c r="MNL56" s="88"/>
      <c r="MNM56" s="88"/>
      <c r="MNN56" s="88"/>
      <c r="MNO56" s="88"/>
      <c r="MNP56" s="88"/>
      <c r="MNQ56" s="88"/>
      <c r="MNR56" s="88"/>
      <c r="MNS56" s="88"/>
      <c r="MNT56" s="88"/>
      <c r="MNU56" s="88"/>
      <c r="MNV56" s="88"/>
      <c r="MNW56" s="88"/>
      <c r="MNX56" s="88"/>
      <c r="MNY56" s="88"/>
      <c r="MNZ56" s="88"/>
      <c r="MOA56" s="88"/>
      <c r="MOB56" s="88"/>
      <c r="MOC56" s="88"/>
      <c r="MOD56" s="88"/>
      <c r="MOE56" s="88"/>
      <c r="MOF56" s="88"/>
      <c r="MOG56" s="88"/>
      <c r="MOH56" s="88"/>
      <c r="MOI56" s="88"/>
      <c r="MOJ56" s="88"/>
      <c r="MOK56" s="88"/>
      <c r="MOL56" s="88"/>
      <c r="MOM56" s="88"/>
      <c r="MON56" s="88"/>
      <c r="MOO56" s="88"/>
      <c r="MOP56" s="88"/>
      <c r="MOQ56" s="88"/>
      <c r="MOR56" s="88"/>
      <c r="MOS56" s="88"/>
      <c r="MOT56" s="88"/>
      <c r="MOU56" s="88"/>
      <c r="MOV56" s="88"/>
      <c r="MOW56" s="88"/>
      <c r="MOX56" s="88"/>
      <c r="MOY56" s="88"/>
      <c r="MOZ56" s="88"/>
      <c r="MPA56" s="88"/>
      <c r="MPB56" s="88"/>
      <c r="MPC56" s="88"/>
      <c r="MPD56" s="88"/>
      <c r="MPE56" s="88"/>
      <c r="MPF56" s="88"/>
      <c r="MPG56" s="88"/>
      <c r="MPH56" s="88"/>
      <c r="MPI56" s="88"/>
      <c r="MPJ56" s="88"/>
      <c r="MPK56" s="88"/>
      <c r="MPL56" s="88"/>
      <c r="MPM56" s="88"/>
      <c r="MPN56" s="88"/>
      <c r="MPO56" s="88"/>
      <c r="MPP56" s="88"/>
      <c r="MPQ56" s="88"/>
      <c r="MPR56" s="88"/>
      <c r="MPS56" s="88"/>
      <c r="MPT56" s="88"/>
      <c r="MPU56" s="88"/>
      <c r="MPV56" s="88"/>
      <c r="MPW56" s="88"/>
      <c r="MPX56" s="88"/>
      <c r="MPY56" s="88"/>
      <c r="MPZ56" s="88"/>
      <c r="MQA56" s="88"/>
      <c r="MQB56" s="88"/>
      <c r="MQC56" s="88"/>
      <c r="MQD56" s="88"/>
      <c r="MQE56" s="88"/>
      <c r="MQF56" s="88"/>
      <c r="MQG56" s="88"/>
      <c r="MQH56" s="88"/>
      <c r="MQI56" s="88"/>
      <c r="MQJ56" s="88"/>
      <c r="MQK56" s="88"/>
      <c r="MQL56" s="88"/>
      <c r="MQM56" s="88"/>
      <c r="MQN56" s="88"/>
      <c r="MQO56" s="88"/>
      <c r="MQP56" s="88"/>
      <c r="MQQ56" s="88"/>
      <c r="MQR56" s="88"/>
      <c r="MQS56" s="88"/>
      <c r="MQT56" s="88"/>
      <c r="MQU56" s="88"/>
      <c r="MQV56" s="88"/>
      <c r="MQW56" s="88"/>
      <c r="MQX56" s="88"/>
      <c r="MQY56" s="88"/>
      <c r="MQZ56" s="88"/>
      <c r="MRA56" s="88"/>
      <c r="MRB56" s="88"/>
      <c r="MRC56" s="88"/>
      <c r="MRD56" s="88"/>
      <c r="MRE56" s="88"/>
      <c r="MRF56" s="88"/>
      <c r="MRG56" s="88"/>
      <c r="MRH56" s="88"/>
      <c r="MRI56" s="88"/>
      <c r="MRJ56" s="88"/>
      <c r="MRK56" s="88"/>
      <c r="MRL56" s="88"/>
      <c r="MRM56" s="88"/>
      <c r="MRN56" s="88"/>
      <c r="MRO56" s="88"/>
      <c r="MRP56" s="88"/>
      <c r="MRQ56" s="88"/>
      <c r="MRR56" s="88"/>
      <c r="MRS56" s="88"/>
      <c r="MRT56" s="88"/>
      <c r="MRU56" s="88"/>
      <c r="MRV56" s="88"/>
      <c r="MRW56" s="88"/>
      <c r="MRX56" s="88"/>
      <c r="MRY56" s="88"/>
      <c r="MRZ56" s="88"/>
      <c r="MSA56" s="88"/>
      <c r="MSB56" s="88"/>
      <c r="MSC56" s="88"/>
      <c r="MSD56" s="88"/>
      <c r="MSE56" s="88"/>
      <c r="MSF56" s="88"/>
      <c r="MSG56" s="88"/>
      <c r="MSH56" s="88"/>
      <c r="MSI56" s="88"/>
      <c r="MSJ56" s="88"/>
      <c r="MSK56" s="88"/>
      <c r="MSL56" s="88"/>
      <c r="MSM56" s="88"/>
      <c r="MSN56" s="88"/>
      <c r="MSO56" s="88"/>
      <c r="MSP56" s="88"/>
      <c r="MSQ56" s="88"/>
      <c r="MSR56" s="88"/>
      <c r="MSS56" s="88"/>
      <c r="MST56" s="88"/>
      <c r="MSU56" s="88"/>
      <c r="MSV56" s="88"/>
      <c r="MSW56" s="88"/>
      <c r="MSX56" s="88"/>
      <c r="MSY56" s="88"/>
      <c r="MSZ56" s="88"/>
      <c r="MTA56" s="88"/>
      <c r="MTB56" s="88"/>
      <c r="MTC56" s="88"/>
      <c r="MTD56" s="88"/>
      <c r="MTE56" s="88"/>
      <c r="MTF56" s="88"/>
      <c r="MTG56" s="88"/>
      <c r="MTH56" s="88"/>
      <c r="MTI56" s="88"/>
      <c r="MTJ56" s="88"/>
      <c r="MTK56" s="88"/>
      <c r="MTL56" s="88"/>
      <c r="MTM56" s="88"/>
      <c r="MTN56" s="88"/>
      <c r="MTO56" s="88"/>
      <c r="MTP56" s="88"/>
      <c r="MTQ56" s="88"/>
      <c r="MTR56" s="88"/>
      <c r="MTS56" s="88"/>
      <c r="MTT56" s="88"/>
      <c r="MTU56" s="88"/>
      <c r="MTV56" s="88"/>
      <c r="MTW56" s="88"/>
      <c r="MTX56" s="88"/>
      <c r="MTY56" s="88"/>
      <c r="MTZ56" s="88"/>
      <c r="MUA56" s="88"/>
      <c r="MUB56" s="88"/>
      <c r="MUC56" s="88"/>
      <c r="MUD56" s="88"/>
      <c r="MUE56" s="88"/>
      <c r="MUF56" s="88"/>
      <c r="MUG56" s="88"/>
      <c r="MUH56" s="88"/>
      <c r="MUI56" s="88"/>
      <c r="MUJ56" s="88"/>
      <c r="MUK56" s="88"/>
      <c r="MUL56" s="88"/>
      <c r="MUM56" s="88"/>
      <c r="MUN56" s="88"/>
      <c r="MUO56" s="88"/>
      <c r="MUP56" s="88"/>
      <c r="MUQ56" s="88"/>
      <c r="MUR56" s="88"/>
      <c r="MUS56" s="88"/>
      <c r="MUT56" s="88"/>
      <c r="MUU56" s="88"/>
      <c r="MUV56" s="88"/>
      <c r="MUW56" s="88"/>
      <c r="MUX56" s="88"/>
      <c r="MUY56" s="88"/>
      <c r="MUZ56" s="88"/>
      <c r="MVA56" s="88"/>
      <c r="MVB56" s="88"/>
      <c r="MVC56" s="88"/>
      <c r="MVD56" s="88"/>
      <c r="MVE56" s="88"/>
      <c r="MVF56" s="88"/>
      <c r="MVG56" s="88"/>
      <c r="MVH56" s="88"/>
      <c r="MVI56" s="88"/>
      <c r="MVJ56" s="88"/>
      <c r="MVK56" s="88"/>
      <c r="MVL56" s="88"/>
      <c r="MVM56" s="88"/>
      <c r="MVN56" s="88"/>
      <c r="MVO56" s="88"/>
      <c r="MVP56" s="88"/>
      <c r="MVQ56" s="88"/>
      <c r="MVR56" s="88"/>
      <c r="MVS56" s="88"/>
      <c r="MVT56" s="88"/>
      <c r="MVU56" s="88"/>
      <c r="MVV56" s="88"/>
      <c r="MVW56" s="88"/>
      <c r="MVX56" s="88"/>
      <c r="MVY56" s="88"/>
      <c r="MVZ56" s="88"/>
      <c r="MWA56" s="88"/>
      <c r="MWB56" s="88"/>
      <c r="MWC56" s="88"/>
      <c r="MWD56" s="88"/>
      <c r="MWE56" s="88"/>
      <c r="MWF56" s="88"/>
      <c r="MWG56" s="88"/>
      <c r="MWH56" s="88"/>
      <c r="MWI56" s="88"/>
      <c r="MWJ56" s="88"/>
      <c r="MWK56" s="88"/>
      <c r="MWL56" s="88"/>
      <c r="MWM56" s="88"/>
      <c r="MWN56" s="88"/>
      <c r="MWO56" s="88"/>
      <c r="MWP56" s="88"/>
      <c r="MWQ56" s="88"/>
      <c r="MWR56" s="88"/>
      <c r="MWS56" s="88"/>
      <c r="MWT56" s="88"/>
      <c r="MWU56" s="88"/>
      <c r="MWV56" s="88"/>
      <c r="MWW56" s="88"/>
      <c r="MWX56" s="88"/>
      <c r="MWY56" s="88"/>
      <c r="MWZ56" s="88"/>
      <c r="MXA56" s="88"/>
      <c r="MXB56" s="88"/>
      <c r="MXC56" s="88"/>
      <c r="MXD56" s="88"/>
      <c r="MXE56" s="88"/>
      <c r="MXF56" s="88"/>
      <c r="MXG56" s="88"/>
      <c r="MXH56" s="88"/>
      <c r="MXI56" s="88"/>
      <c r="MXJ56" s="88"/>
      <c r="MXK56" s="88"/>
      <c r="MXL56" s="88"/>
      <c r="MXM56" s="88"/>
      <c r="MXN56" s="88"/>
      <c r="MXO56" s="88"/>
      <c r="MXP56" s="88"/>
      <c r="MXQ56" s="88"/>
      <c r="MXR56" s="88"/>
      <c r="MXS56" s="88"/>
      <c r="MXT56" s="88"/>
      <c r="MXU56" s="88"/>
      <c r="MXV56" s="88"/>
      <c r="MXW56" s="88"/>
      <c r="MXX56" s="88"/>
      <c r="MXY56" s="88"/>
      <c r="MXZ56" s="88"/>
      <c r="MYA56" s="88"/>
      <c r="MYB56" s="88"/>
      <c r="MYC56" s="88"/>
      <c r="MYD56" s="88"/>
      <c r="MYE56" s="88"/>
      <c r="MYF56" s="88"/>
      <c r="MYG56" s="88"/>
      <c r="MYH56" s="88"/>
      <c r="MYI56" s="88"/>
      <c r="MYJ56" s="88"/>
      <c r="MYK56" s="88"/>
      <c r="MYL56" s="88"/>
      <c r="MYM56" s="88"/>
      <c r="MYN56" s="88"/>
      <c r="MYO56" s="88"/>
      <c r="MYP56" s="88"/>
      <c r="MYQ56" s="88"/>
      <c r="MYR56" s="88"/>
      <c r="MYS56" s="88"/>
      <c r="MYT56" s="88"/>
      <c r="MYU56" s="88"/>
      <c r="MYV56" s="88"/>
      <c r="MYW56" s="88"/>
      <c r="MYX56" s="88"/>
      <c r="MYY56" s="88"/>
      <c r="MYZ56" s="88"/>
      <c r="MZA56" s="88"/>
      <c r="MZB56" s="88"/>
      <c r="MZC56" s="88"/>
      <c r="MZD56" s="88"/>
      <c r="MZE56" s="88"/>
      <c r="MZF56" s="88"/>
      <c r="MZG56" s="88"/>
      <c r="MZH56" s="88"/>
      <c r="MZI56" s="88"/>
      <c r="MZJ56" s="88"/>
      <c r="MZK56" s="88"/>
      <c r="MZL56" s="88"/>
      <c r="MZM56" s="88"/>
      <c r="MZN56" s="88"/>
      <c r="MZO56" s="88"/>
      <c r="MZP56" s="88"/>
      <c r="MZQ56" s="88"/>
      <c r="MZR56" s="88"/>
      <c r="MZS56" s="88"/>
      <c r="MZT56" s="88"/>
      <c r="MZU56" s="88"/>
      <c r="MZV56" s="88"/>
      <c r="MZW56" s="88"/>
      <c r="MZX56" s="88"/>
      <c r="MZY56" s="88"/>
      <c r="MZZ56" s="88"/>
      <c r="NAA56" s="88"/>
      <c r="NAB56" s="88"/>
      <c r="NAC56" s="88"/>
      <c r="NAD56" s="88"/>
      <c r="NAE56" s="88"/>
      <c r="NAF56" s="88"/>
      <c r="NAG56" s="88"/>
      <c r="NAH56" s="88"/>
      <c r="NAI56" s="88"/>
      <c r="NAJ56" s="88"/>
      <c r="NAK56" s="88"/>
      <c r="NAL56" s="88"/>
      <c r="NAM56" s="88"/>
      <c r="NAN56" s="88"/>
      <c r="NAO56" s="88"/>
      <c r="NAP56" s="88"/>
      <c r="NAQ56" s="88"/>
      <c r="NAR56" s="88"/>
      <c r="NAS56" s="88"/>
      <c r="NAT56" s="88"/>
      <c r="NAU56" s="88"/>
      <c r="NAV56" s="88"/>
      <c r="NAW56" s="88"/>
      <c r="NAX56" s="88"/>
      <c r="NAY56" s="88"/>
      <c r="NAZ56" s="88"/>
      <c r="NBA56" s="88"/>
      <c r="NBB56" s="88"/>
      <c r="NBC56" s="88"/>
      <c r="NBD56" s="88"/>
      <c r="NBE56" s="88"/>
      <c r="NBF56" s="88"/>
      <c r="NBG56" s="88"/>
      <c r="NBH56" s="88"/>
      <c r="NBI56" s="88"/>
      <c r="NBJ56" s="88"/>
      <c r="NBK56" s="88"/>
      <c r="NBL56" s="88"/>
      <c r="NBM56" s="88"/>
      <c r="NBN56" s="88"/>
      <c r="NBO56" s="88"/>
      <c r="NBP56" s="88"/>
      <c r="NBQ56" s="88"/>
      <c r="NBR56" s="88"/>
      <c r="NBS56" s="88"/>
      <c r="NBT56" s="88"/>
      <c r="NBU56" s="88"/>
      <c r="NBV56" s="88"/>
      <c r="NBW56" s="88"/>
      <c r="NBX56" s="88"/>
      <c r="NBY56" s="88"/>
      <c r="NBZ56" s="88"/>
      <c r="NCA56" s="88"/>
      <c r="NCB56" s="88"/>
      <c r="NCC56" s="88"/>
      <c r="NCD56" s="88"/>
      <c r="NCE56" s="88"/>
      <c r="NCF56" s="88"/>
      <c r="NCG56" s="88"/>
      <c r="NCH56" s="88"/>
      <c r="NCI56" s="88"/>
      <c r="NCJ56" s="88"/>
      <c r="NCK56" s="88"/>
      <c r="NCL56" s="88"/>
      <c r="NCM56" s="88"/>
      <c r="NCN56" s="88"/>
      <c r="NCO56" s="88"/>
      <c r="NCP56" s="88"/>
      <c r="NCQ56" s="88"/>
      <c r="NCR56" s="88"/>
      <c r="NCS56" s="88"/>
      <c r="NCT56" s="88"/>
      <c r="NCU56" s="88"/>
      <c r="NCV56" s="88"/>
      <c r="NCW56" s="88"/>
      <c r="NCX56" s="88"/>
      <c r="NCY56" s="88"/>
      <c r="NCZ56" s="88"/>
      <c r="NDA56" s="88"/>
      <c r="NDB56" s="88"/>
      <c r="NDC56" s="88"/>
      <c r="NDD56" s="88"/>
      <c r="NDE56" s="88"/>
      <c r="NDF56" s="88"/>
      <c r="NDG56" s="88"/>
      <c r="NDH56" s="88"/>
      <c r="NDI56" s="88"/>
      <c r="NDJ56" s="88"/>
      <c r="NDK56" s="88"/>
      <c r="NDL56" s="88"/>
      <c r="NDM56" s="88"/>
      <c r="NDN56" s="88"/>
      <c r="NDO56" s="88"/>
      <c r="NDP56" s="88"/>
      <c r="NDQ56" s="88"/>
      <c r="NDR56" s="88"/>
      <c r="NDS56" s="88"/>
      <c r="NDT56" s="88"/>
      <c r="NDU56" s="88"/>
      <c r="NDV56" s="88"/>
      <c r="NDW56" s="88"/>
      <c r="NDX56" s="88"/>
      <c r="NDY56" s="88"/>
      <c r="NDZ56" s="88"/>
      <c r="NEA56" s="88"/>
      <c r="NEB56" s="88"/>
      <c r="NEC56" s="88"/>
      <c r="NED56" s="88"/>
      <c r="NEE56" s="88"/>
      <c r="NEF56" s="88"/>
      <c r="NEG56" s="88"/>
      <c r="NEH56" s="88"/>
      <c r="NEI56" s="88"/>
      <c r="NEJ56" s="88"/>
      <c r="NEK56" s="88"/>
      <c r="NEL56" s="88"/>
      <c r="NEM56" s="88"/>
      <c r="NEN56" s="88"/>
      <c r="NEO56" s="88"/>
      <c r="NEP56" s="88"/>
      <c r="NEQ56" s="88"/>
      <c r="NER56" s="88"/>
      <c r="NES56" s="88"/>
      <c r="NET56" s="88"/>
      <c r="NEU56" s="88"/>
      <c r="NEV56" s="88"/>
      <c r="NEW56" s="88"/>
      <c r="NEX56" s="88"/>
      <c r="NEY56" s="88"/>
      <c r="NEZ56" s="88"/>
      <c r="NFA56" s="88"/>
      <c r="NFB56" s="88"/>
      <c r="NFC56" s="88"/>
      <c r="NFD56" s="88"/>
      <c r="NFE56" s="88"/>
      <c r="NFF56" s="88"/>
      <c r="NFG56" s="88"/>
      <c r="NFH56" s="88"/>
      <c r="NFI56" s="88"/>
      <c r="NFJ56" s="88"/>
      <c r="NFK56" s="88"/>
      <c r="NFL56" s="88"/>
      <c r="NFM56" s="88"/>
      <c r="NFN56" s="88"/>
      <c r="NFO56" s="88"/>
      <c r="NFP56" s="88"/>
      <c r="NFQ56" s="88"/>
      <c r="NFR56" s="88"/>
      <c r="NFS56" s="88"/>
      <c r="NFT56" s="88"/>
      <c r="NFU56" s="88"/>
      <c r="NFV56" s="88"/>
      <c r="NFW56" s="88"/>
      <c r="NFX56" s="88"/>
      <c r="NFY56" s="88"/>
      <c r="NFZ56" s="88"/>
      <c r="NGA56" s="88"/>
      <c r="NGB56" s="88"/>
      <c r="NGC56" s="88"/>
      <c r="NGD56" s="88"/>
      <c r="NGE56" s="88"/>
      <c r="NGF56" s="88"/>
      <c r="NGG56" s="88"/>
      <c r="NGH56" s="88"/>
      <c r="NGI56" s="88"/>
      <c r="NGJ56" s="88"/>
      <c r="NGK56" s="88"/>
      <c r="NGL56" s="88"/>
      <c r="NGM56" s="88"/>
      <c r="NGN56" s="88"/>
      <c r="NGO56" s="88"/>
      <c r="NGP56" s="88"/>
      <c r="NGQ56" s="88"/>
      <c r="NGR56" s="88"/>
      <c r="NGS56" s="88"/>
      <c r="NGT56" s="88"/>
      <c r="NGU56" s="88"/>
      <c r="NGV56" s="88"/>
      <c r="NGW56" s="88"/>
      <c r="NGX56" s="88"/>
      <c r="NGY56" s="88"/>
      <c r="NGZ56" s="88"/>
      <c r="NHA56" s="88"/>
      <c r="NHB56" s="88"/>
      <c r="NHC56" s="88"/>
      <c r="NHD56" s="88"/>
      <c r="NHE56" s="88"/>
      <c r="NHF56" s="88"/>
      <c r="NHG56" s="88"/>
      <c r="NHH56" s="88"/>
      <c r="NHI56" s="88"/>
      <c r="NHJ56" s="88"/>
      <c r="NHK56" s="88"/>
      <c r="NHL56" s="88"/>
      <c r="NHM56" s="88"/>
      <c r="NHN56" s="88"/>
      <c r="NHO56" s="88"/>
      <c r="NHP56" s="88"/>
      <c r="NHQ56" s="88"/>
      <c r="NHR56" s="88"/>
      <c r="NHS56" s="88"/>
      <c r="NHT56" s="88"/>
      <c r="NHU56" s="88"/>
      <c r="NHV56" s="88"/>
      <c r="NHW56" s="88"/>
      <c r="NHX56" s="88"/>
      <c r="NHY56" s="88"/>
      <c r="NHZ56" s="88"/>
      <c r="NIA56" s="88"/>
      <c r="NIB56" s="88"/>
      <c r="NIC56" s="88"/>
      <c r="NID56" s="88"/>
      <c r="NIE56" s="88"/>
      <c r="NIF56" s="88"/>
      <c r="NIG56" s="88"/>
      <c r="NIH56" s="88"/>
      <c r="NII56" s="88"/>
      <c r="NIJ56" s="88"/>
      <c r="NIK56" s="88"/>
      <c r="NIL56" s="88"/>
      <c r="NIM56" s="88"/>
      <c r="NIN56" s="88"/>
      <c r="NIO56" s="88"/>
      <c r="NIP56" s="88"/>
      <c r="NIQ56" s="88"/>
      <c r="NIR56" s="88"/>
      <c r="NIS56" s="88"/>
      <c r="NIT56" s="88"/>
      <c r="NIU56" s="88"/>
      <c r="NIV56" s="88"/>
      <c r="NIW56" s="88"/>
      <c r="NIX56" s="88"/>
      <c r="NIY56" s="88"/>
      <c r="NIZ56" s="88"/>
      <c r="NJA56" s="88"/>
      <c r="NJB56" s="88"/>
      <c r="NJC56" s="88"/>
      <c r="NJD56" s="88"/>
      <c r="NJE56" s="88"/>
      <c r="NJF56" s="88"/>
      <c r="NJG56" s="88"/>
      <c r="NJH56" s="88"/>
      <c r="NJI56" s="88"/>
      <c r="NJJ56" s="88"/>
      <c r="NJK56" s="88"/>
      <c r="NJL56" s="88"/>
      <c r="NJM56" s="88"/>
      <c r="NJN56" s="88"/>
      <c r="NJO56" s="88"/>
      <c r="NJP56" s="88"/>
      <c r="NJQ56" s="88"/>
      <c r="NJR56" s="88"/>
      <c r="NJS56" s="88"/>
      <c r="NJT56" s="88"/>
      <c r="NJU56" s="88"/>
      <c r="NJV56" s="88"/>
      <c r="NJW56" s="88"/>
      <c r="NJX56" s="88"/>
      <c r="NJY56" s="88"/>
      <c r="NJZ56" s="88"/>
      <c r="NKA56" s="88"/>
      <c r="NKB56" s="88"/>
      <c r="NKC56" s="88"/>
      <c r="NKD56" s="88"/>
      <c r="NKE56" s="88"/>
      <c r="NKF56" s="88"/>
      <c r="NKG56" s="88"/>
      <c r="NKH56" s="88"/>
      <c r="NKI56" s="88"/>
      <c r="NKJ56" s="88"/>
      <c r="NKK56" s="88"/>
      <c r="NKL56" s="88"/>
      <c r="NKM56" s="88"/>
      <c r="NKN56" s="88"/>
      <c r="NKO56" s="88"/>
      <c r="NKP56" s="88"/>
      <c r="NKQ56" s="88"/>
      <c r="NKR56" s="88"/>
      <c r="NKS56" s="88"/>
      <c r="NKT56" s="88"/>
      <c r="NKU56" s="88"/>
      <c r="NKV56" s="88"/>
      <c r="NKW56" s="88"/>
      <c r="NKX56" s="88"/>
      <c r="NKY56" s="88"/>
      <c r="NKZ56" s="88"/>
      <c r="NLA56" s="88"/>
      <c r="NLB56" s="88"/>
      <c r="NLC56" s="88"/>
      <c r="NLD56" s="88"/>
      <c r="NLE56" s="88"/>
      <c r="NLF56" s="88"/>
      <c r="NLG56" s="88"/>
      <c r="NLH56" s="88"/>
      <c r="NLI56" s="88"/>
      <c r="NLJ56" s="88"/>
      <c r="NLK56" s="88"/>
      <c r="NLL56" s="88"/>
      <c r="NLM56" s="88"/>
      <c r="NLN56" s="88"/>
      <c r="NLO56" s="88"/>
      <c r="NLP56" s="88"/>
      <c r="NLQ56" s="88"/>
      <c r="NLR56" s="88"/>
      <c r="NLS56" s="88"/>
      <c r="NLT56" s="88"/>
      <c r="NLU56" s="88"/>
      <c r="NLV56" s="88"/>
      <c r="NLW56" s="88"/>
      <c r="NLX56" s="88"/>
      <c r="NLY56" s="88"/>
      <c r="NLZ56" s="88"/>
      <c r="NMA56" s="88"/>
      <c r="NMB56" s="88"/>
      <c r="NMC56" s="88"/>
      <c r="NMD56" s="88"/>
      <c r="NME56" s="88"/>
      <c r="NMF56" s="88"/>
      <c r="NMG56" s="88"/>
      <c r="NMH56" s="88"/>
      <c r="NMI56" s="88"/>
      <c r="NMJ56" s="88"/>
      <c r="NMK56" s="88"/>
      <c r="NML56" s="88"/>
      <c r="NMM56" s="88"/>
      <c r="NMN56" s="88"/>
      <c r="NMO56" s="88"/>
      <c r="NMP56" s="88"/>
      <c r="NMQ56" s="88"/>
      <c r="NMR56" s="88"/>
      <c r="NMS56" s="88"/>
      <c r="NMT56" s="88"/>
      <c r="NMU56" s="88"/>
      <c r="NMV56" s="88"/>
      <c r="NMW56" s="88"/>
      <c r="NMX56" s="88"/>
      <c r="NMY56" s="88"/>
      <c r="NMZ56" s="88"/>
      <c r="NNA56" s="88"/>
      <c r="NNB56" s="88"/>
      <c r="NNC56" s="88"/>
      <c r="NND56" s="88"/>
      <c r="NNE56" s="88"/>
      <c r="NNF56" s="88"/>
      <c r="NNG56" s="88"/>
      <c r="NNH56" s="88"/>
      <c r="NNI56" s="88"/>
      <c r="NNJ56" s="88"/>
      <c r="NNK56" s="88"/>
      <c r="NNL56" s="88"/>
      <c r="NNM56" s="88"/>
      <c r="NNN56" s="88"/>
      <c r="NNO56" s="88"/>
      <c r="NNP56" s="88"/>
      <c r="NNQ56" s="88"/>
      <c r="NNR56" s="88"/>
      <c r="NNS56" s="88"/>
      <c r="NNT56" s="88"/>
      <c r="NNU56" s="88"/>
      <c r="NNV56" s="88"/>
      <c r="NNW56" s="88"/>
      <c r="NNX56" s="88"/>
      <c r="NNY56" s="88"/>
      <c r="NNZ56" s="88"/>
      <c r="NOA56" s="88"/>
      <c r="NOB56" s="88"/>
      <c r="NOC56" s="88"/>
      <c r="NOD56" s="88"/>
      <c r="NOE56" s="88"/>
      <c r="NOF56" s="88"/>
      <c r="NOG56" s="88"/>
      <c r="NOH56" s="88"/>
      <c r="NOI56" s="88"/>
      <c r="NOJ56" s="88"/>
      <c r="NOK56" s="88"/>
      <c r="NOL56" s="88"/>
      <c r="NOM56" s="88"/>
      <c r="NON56" s="88"/>
      <c r="NOO56" s="88"/>
      <c r="NOP56" s="88"/>
      <c r="NOQ56" s="88"/>
      <c r="NOR56" s="88"/>
      <c r="NOS56" s="88"/>
      <c r="NOT56" s="88"/>
      <c r="NOU56" s="88"/>
      <c r="NOV56" s="88"/>
      <c r="NOW56" s="88"/>
      <c r="NOX56" s="88"/>
      <c r="NOY56" s="88"/>
      <c r="NOZ56" s="88"/>
      <c r="NPA56" s="88"/>
      <c r="NPB56" s="88"/>
      <c r="NPC56" s="88"/>
      <c r="NPD56" s="88"/>
      <c r="NPE56" s="88"/>
      <c r="NPF56" s="88"/>
      <c r="NPG56" s="88"/>
      <c r="NPH56" s="88"/>
      <c r="NPI56" s="88"/>
      <c r="NPJ56" s="88"/>
      <c r="NPK56" s="88"/>
      <c r="NPL56" s="88"/>
      <c r="NPM56" s="88"/>
      <c r="NPN56" s="88"/>
      <c r="NPO56" s="88"/>
      <c r="NPP56" s="88"/>
      <c r="NPQ56" s="88"/>
      <c r="NPR56" s="88"/>
      <c r="NPS56" s="88"/>
      <c r="NPT56" s="88"/>
      <c r="NPU56" s="88"/>
      <c r="NPV56" s="88"/>
      <c r="NPW56" s="88"/>
      <c r="NPX56" s="88"/>
      <c r="NPY56" s="88"/>
      <c r="NPZ56" s="88"/>
      <c r="NQA56" s="88"/>
      <c r="NQB56" s="88"/>
      <c r="NQC56" s="88"/>
      <c r="NQD56" s="88"/>
      <c r="NQE56" s="88"/>
      <c r="NQF56" s="88"/>
      <c r="NQG56" s="88"/>
      <c r="NQH56" s="88"/>
      <c r="NQI56" s="88"/>
      <c r="NQJ56" s="88"/>
      <c r="NQK56" s="88"/>
      <c r="NQL56" s="88"/>
      <c r="NQM56" s="88"/>
      <c r="NQN56" s="88"/>
      <c r="NQO56" s="88"/>
      <c r="NQP56" s="88"/>
      <c r="NQQ56" s="88"/>
      <c r="NQR56" s="88"/>
      <c r="NQS56" s="88"/>
      <c r="NQT56" s="88"/>
      <c r="NQU56" s="88"/>
      <c r="NQV56" s="88"/>
      <c r="NQW56" s="88"/>
      <c r="NQX56" s="88"/>
      <c r="NQY56" s="88"/>
      <c r="NQZ56" s="88"/>
      <c r="NRA56" s="88"/>
      <c r="NRB56" s="88"/>
      <c r="NRC56" s="88"/>
      <c r="NRD56" s="88"/>
      <c r="NRE56" s="88"/>
      <c r="NRF56" s="88"/>
      <c r="NRG56" s="88"/>
      <c r="NRH56" s="88"/>
      <c r="NRI56" s="88"/>
      <c r="NRJ56" s="88"/>
      <c r="NRK56" s="88"/>
      <c r="NRL56" s="88"/>
      <c r="NRM56" s="88"/>
      <c r="NRN56" s="88"/>
      <c r="NRO56" s="88"/>
      <c r="NRP56" s="88"/>
      <c r="NRQ56" s="88"/>
      <c r="NRR56" s="88"/>
      <c r="NRS56" s="88"/>
      <c r="NRT56" s="88"/>
      <c r="NRU56" s="88"/>
      <c r="NRV56" s="88"/>
      <c r="NRW56" s="88"/>
      <c r="NRX56" s="88"/>
      <c r="NRY56" s="88"/>
      <c r="NRZ56" s="88"/>
      <c r="NSA56" s="88"/>
      <c r="NSB56" s="88"/>
      <c r="NSC56" s="88"/>
      <c r="NSD56" s="88"/>
      <c r="NSE56" s="88"/>
      <c r="NSF56" s="88"/>
      <c r="NSG56" s="88"/>
      <c r="NSH56" s="88"/>
      <c r="NSI56" s="88"/>
      <c r="NSJ56" s="88"/>
      <c r="NSK56" s="88"/>
      <c r="NSL56" s="88"/>
      <c r="NSM56" s="88"/>
      <c r="NSN56" s="88"/>
      <c r="NSO56" s="88"/>
      <c r="NSP56" s="88"/>
      <c r="NSQ56" s="88"/>
      <c r="NSR56" s="88"/>
      <c r="NSS56" s="88"/>
      <c r="NST56" s="88"/>
      <c r="NSU56" s="88"/>
      <c r="NSV56" s="88"/>
      <c r="NSW56" s="88"/>
      <c r="NSX56" s="88"/>
      <c r="NSY56" s="88"/>
      <c r="NSZ56" s="88"/>
      <c r="NTA56" s="88"/>
      <c r="NTB56" s="88"/>
      <c r="NTC56" s="88"/>
      <c r="NTD56" s="88"/>
      <c r="NTE56" s="88"/>
      <c r="NTF56" s="88"/>
      <c r="NTG56" s="88"/>
      <c r="NTH56" s="88"/>
      <c r="NTI56" s="88"/>
      <c r="NTJ56" s="88"/>
      <c r="NTK56" s="88"/>
      <c r="NTL56" s="88"/>
      <c r="NTM56" s="88"/>
      <c r="NTN56" s="88"/>
      <c r="NTO56" s="88"/>
      <c r="NTP56" s="88"/>
      <c r="NTQ56" s="88"/>
      <c r="NTR56" s="88"/>
      <c r="NTS56" s="88"/>
      <c r="NTT56" s="88"/>
      <c r="NTU56" s="88"/>
      <c r="NTV56" s="88"/>
      <c r="NTW56" s="88"/>
      <c r="NTX56" s="88"/>
      <c r="NTY56" s="88"/>
      <c r="NTZ56" s="88"/>
      <c r="NUA56" s="88"/>
      <c r="NUB56" s="88"/>
      <c r="NUC56" s="88"/>
      <c r="NUD56" s="88"/>
      <c r="NUE56" s="88"/>
      <c r="NUF56" s="88"/>
      <c r="NUG56" s="88"/>
      <c r="NUH56" s="88"/>
      <c r="NUI56" s="88"/>
      <c r="NUJ56" s="88"/>
      <c r="NUK56" s="88"/>
      <c r="NUL56" s="88"/>
      <c r="NUM56" s="88"/>
      <c r="NUN56" s="88"/>
      <c r="NUO56" s="88"/>
      <c r="NUP56" s="88"/>
      <c r="NUQ56" s="88"/>
      <c r="NUR56" s="88"/>
      <c r="NUS56" s="88"/>
      <c r="NUT56" s="88"/>
      <c r="NUU56" s="88"/>
      <c r="NUV56" s="88"/>
      <c r="NUW56" s="88"/>
      <c r="NUX56" s="88"/>
      <c r="NUY56" s="88"/>
      <c r="NUZ56" s="88"/>
      <c r="NVA56" s="88"/>
      <c r="NVB56" s="88"/>
      <c r="NVC56" s="88"/>
      <c r="NVD56" s="88"/>
      <c r="NVE56" s="88"/>
      <c r="NVF56" s="88"/>
      <c r="NVG56" s="88"/>
      <c r="NVH56" s="88"/>
      <c r="NVI56" s="88"/>
      <c r="NVJ56" s="88"/>
      <c r="NVK56" s="88"/>
      <c r="NVL56" s="88"/>
      <c r="NVM56" s="88"/>
      <c r="NVN56" s="88"/>
      <c r="NVO56" s="88"/>
      <c r="NVP56" s="88"/>
      <c r="NVQ56" s="88"/>
      <c r="NVR56" s="88"/>
      <c r="NVS56" s="88"/>
      <c r="NVT56" s="88"/>
      <c r="NVU56" s="88"/>
      <c r="NVV56" s="88"/>
      <c r="NVW56" s="88"/>
      <c r="NVX56" s="88"/>
      <c r="NVY56" s="88"/>
      <c r="NVZ56" s="88"/>
      <c r="NWA56" s="88"/>
      <c r="NWB56" s="88"/>
      <c r="NWC56" s="88"/>
      <c r="NWD56" s="88"/>
      <c r="NWE56" s="88"/>
      <c r="NWF56" s="88"/>
      <c r="NWG56" s="88"/>
      <c r="NWH56" s="88"/>
      <c r="NWI56" s="88"/>
      <c r="NWJ56" s="88"/>
      <c r="NWK56" s="88"/>
      <c r="NWL56" s="88"/>
      <c r="NWM56" s="88"/>
      <c r="NWN56" s="88"/>
      <c r="NWO56" s="88"/>
      <c r="NWP56" s="88"/>
      <c r="NWQ56" s="88"/>
      <c r="NWR56" s="88"/>
      <c r="NWS56" s="88"/>
      <c r="NWT56" s="88"/>
      <c r="NWU56" s="88"/>
      <c r="NWV56" s="88"/>
      <c r="NWW56" s="88"/>
      <c r="NWX56" s="88"/>
      <c r="NWY56" s="88"/>
      <c r="NWZ56" s="88"/>
      <c r="NXA56" s="88"/>
      <c r="NXB56" s="88"/>
      <c r="NXC56" s="88"/>
      <c r="NXD56" s="88"/>
      <c r="NXE56" s="88"/>
      <c r="NXF56" s="88"/>
      <c r="NXG56" s="88"/>
      <c r="NXH56" s="88"/>
      <c r="NXI56" s="88"/>
      <c r="NXJ56" s="88"/>
      <c r="NXK56" s="88"/>
      <c r="NXL56" s="88"/>
      <c r="NXM56" s="88"/>
      <c r="NXN56" s="88"/>
      <c r="NXO56" s="88"/>
      <c r="NXP56" s="88"/>
      <c r="NXQ56" s="88"/>
      <c r="NXR56" s="88"/>
      <c r="NXS56" s="88"/>
      <c r="NXT56" s="88"/>
      <c r="NXU56" s="88"/>
      <c r="NXV56" s="88"/>
      <c r="NXW56" s="88"/>
      <c r="NXX56" s="88"/>
      <c r="NXY56" s="88"/>
      <c r="NXZ56" s="88"/>
      <c r="NYA56" s="88"/>
      <c r="NYB56" s="88"/>
      <c r="NYC56" s="88"/>
      <c r="NYD56" s="88"/>
      <c r="NYE56" s="88"/>
      <c r="NYF56" s="88"/>
      <c r="NYG56" s="88"/>
      <c r="NYH56" s="88"/>
      <c r="NYI56" s="88"/>
      <c r="NYJ56" s="88"/>
      <c r="NYK56" s="88"/>
      <c r="NYL56" s="88"/>
      <c r="NYM56" s="88"/>
      <c r="NYN56" s="88"/>
      <c r="NYO56" s="88"/>
      <c r="NYP56" s="88"/>
      <c r="NYQ56" s="88"/>
      <c r="NYR56" s="88"/>
      <c r="NYS56" s="88"/>
      <c r="NYT56" s="88"/>
      <c r="NYU56" s="88"/>
      <c r="NYV56" s="88"/>
      <c r="NYW56" s="88"/>
      <c r="NYX56" s="88"/>
      <c r="NYY56" s="88"/>
      <c r="NYZ56" s="88"/>
      <c r="NZA56" s="88"/>
      <c r="NZB56" s="88"/>
      <c r="NZC56" s="88"/>
      <c r="NZD56" s="88"/>
      <c r="NZE56" s="88"/>
      <c r="NZF56" s="88"/>
      <c r="NZG56" s="88"/>
      <c r="NZH56" s="88"/>
      <c r="NZI56" s="88"/>
      <c r="NZJ56" s="88"/>
      <c r="NZK56" s="88"/>
      <c r="NZL56" s="88"/>
      <c r="NZM56" s="88"/>
      <c r="NZN56" s="88"/>
      <c r="NZO56" s="88"/>
      <c r="NZP56" s="88"/>
      <c r="NZQ56" s="88"/>
      <c r="NZR56" s="88"/>
      <c r="NZS56" s="88"/>
      <c r="NZT56" s="88"/>
      <c r="NZU56" s="88"/>
      <c r="NZV56" s="88"/>
      <c r="NZW56" s="88"/>
      <c r="NZX56" s="88"/>
      <c r="NZY56" s="88"/>
      <c r="NZZ56" s="88"/>
      <c r="OAA56" s="88"/>
      <c r="OAB56" s="88"/>
      <c r="OAC56" s="88"/>
      <c r="OAD56" s="88"/>
      <c r="OAE56" s="88"/>
      <c r="OAF56" s="88"/>
      <c r="OAG56" s="88"/>
      <c r="OAH56" s="88"/>
      <c r="OAI56" s="88"/>
      <c r="OAJ56" s="88"/>
      <c r="OAK56" s="88"/>
      <c r="OAL56" s="88"/>
      <c r="OAM56" s="88"/>
      <c r="OAN56" s="88"/>
      <c r="OAO56" s="88"/>
      <c r="OAP56" s="88"/>
      <c r="OAQ56" s="88"/>
      <c r="OAR56" s="88"/>
      <c r="OAS56" s="88"/>
      <c r="OAT56" s="88"/>
      <c r="OAU56" s="88"/>
      <c r="OAV56" s="88"/>
      <c r="OAW56" s="88"/>
      <c r="OAX56" s="88"/>
      <c r="OAY56" s="88"/>
      <c r="OAZ56" s="88"/>
      <c r="OBA56" s="88"/>
      <c r="OBB56" s="88"/>
      <c r="OBC56" s="88"/>
      <c r="OBD56" s="88"/>
      <c r="OBE56" s="88"/>
      <c r="OBF56" s="88"/>
      <c r="OBG56" s="88"/>
      <c r="OBH56" s="88"/>
      <c r="OBI56" s="88"/>
      <c r="OBJ56" s="88"/>
      <c r="OBK56" s="88"/>
      <c r="OBL56" s="88"/>
      <c r="OBM56" s="88"/>
      <c r="OBN56" s="88"/>
      <c r="OBO56" s="88"/>
      <c r="OBP56" s="88"/>
      <c r="OBQ56" s="88"/>
      <c r="OBR56" s="88"/>
      <c r="OBS56" s="88"/>
      <c r="OBT56" s="88"/>
      <c r="OBU56" s="88"/>
      <c r="OBV56" s="88"/>
      <c r="OBW56" s="88"/>
      <c r="OBX56" s="88"/>
      <c r="OBY56" s="88"/>
      <c r="OBZ56" s="88"/>
      <c r="OCA56" s="88"/>
      <c r="OCB56" s="88"/>
      <c r="OCC56" s="88"/>
      <c r="OCD56" s="88"/>
      <c r="OCE56" s="88"/>
      <c r="OCF56" s="88"/>
      <c r="OCG56" s="88"/>
      <c r="OCH56" s="88"/>
      <c r="OCI56" s="88"/>
      <c r="OCJ56" s="88"/>
      <c r="OCK56" s="88"/>
      <c r="OCL56" s="88"/>
      <c r="OCM56" s="88"/>
      <c r="OCN56" s="88"/>
      <c r="OCO56" s="88"/>
      <c r="OCP56" s="88"/>
      <c r="OCQ56" s="88"/>
      <c r="OCR56" s="88"/>
      <c r="OCS56" s="88"/>
      <c r="OCT56" s="88"/>
      <c r="OCU56" s="88"/>
      <c r="OCV56" s="88"/>
      <c r="OCW56" s="88"/>
      <c r="OCX56" s="88"/>
      <c r="OCY56" s="88"/>
      <c r="OCZ56" s="88"/>
      <c r="ODA56" s="88"/>
      <c r="ODB56" s="88"/>
      <c r="ODC56" s="88"/>
      <c r="ODD56" s="88"/>
      <c r="ODE56" s="88"/>
      <c r="ODF56" s="88"/>
      <c r="ODG56" s="88"/>
      <c r="ODH56" s="88"/>
      <c r="ODI56" s="88"/>
      <c r="ODJ56" s="88"/>
      <c r="ODK56" s="88"/>
      <c r="ODL56" s="88"/>
      <c r="ODM56" s="88"/>
      <c r="ODN56" s="88"/>
      <c r="ODO56" s="88"/>
      <c r="ODP56" s="88"/>
      <c r="ODQ56" s="88"/>
      <c r="ODR56" s="88"/>
      <c r="ODS56" s="88"/>
      <c r="ODT56" s="88"/>
      <c r="ODU56" s="88"/>
      <c r="ODV56" s="88"/>
      <c r="ODW56" s="88"/>
      <c r="ODX56" s="88"/>
      <c r="ODY56" s="88"/>
      <c r="ODZ56" s="88"/>
      <c r="OEA56" s="88"/>
      <c r="OEB56" s="88"/>
      <c r="OEC56" s="88"/>
      <c r="OED56" s="88"/>
      <c r="OEE56" s="88"/>
      <c r="OEF56" s="88"/>
      <c r="OEG56" s="88"/>
      <c r="OEH56" s="88"/>
      <c r="OEI56" s="88"/>
      <c r="OEJ56" s="88"/>
      <c r="OEK56" s="88"/>
      <c r="OEL56" s="88"/>
      <c r="OEM56" s="88"/>
      <c r="OEN56" s="88"/>
      <c r="OEO56" s="88"/>
      <c r="OEP56" s="88"/>
      <c r="OEQ56" s="88"/>
      <c r="OER56" s="88"/>
      <c r="OES56" s="88"/>
      <c r="OET56" s="88"/>
      <c r="OEU56" s="88"/>
      <c r="OEV56" s="88"/>
      <c r="OEW56" s="88"/>
      <c r="OEX56" s="88"/>
      <c r="OEY56" s="88"/>
      <c r="OEZ56" s="88"/>
      <c r="OFA56" s="88"/>
      <c r="OFB56" s="88"/>
      <c r="OFC56" s="88"/>
      <c r="OFD56" s="88"/>
      <c r="OFE56" s="88"/>
      <c r="OFF56" s="88"/>
      <c r="OFG56" s="88"/>
      <c r="OFH56" s="88"/>
      <c r="OFI56" s="88"/>
      <c r="OFJ56" s="88"/>
      <c r="OFK56" s="88"/>
      <c r="OFL56" s="88"/>
      <c r="OFM56" s="88"/>
      <c r="OFN56" s="88"/>
      <c r="OFO56" s="88"/>
      <c r="OFP56" s="88"/>
      <c r="OFQ56" s="88"/>
      <c r="OFR56" s="88"/>
      <c r="OFS56" s="88"/>
      <c r="OFT56" s="88"/>
      <c r="OFU56" s="88"/>
      <c r="OFV56" s="88"/>
      <c r="OFW56" s="88"/>
      <c r="OFX56" s="88"/>
      <c r="OFY56" s="88"/>
      <c r="OFZ56" s="88"/>
      <c r="OGA56" s="88"/>
      <c r="OGB56" s="88"/>
      <c r="OGC56" s="88"/>
      <c r="OGD56" s="88"/>
      <c r="OGE56" s="88"/>
      <c r="OGF56" s="88"/>
      <c r="OGG56" s="88"/>
      <c r="OGH56" s="88"/>
      <c r="OGI56" s="88"/>
      <c r="OGJ56" s="88"/>
      <c r="OGK56" s="88"/>
      <c r="OGL56" s="88"/>
      <c r="OGM56" s="88"/>
      <c r="OGN56" s="88"/>
      <c r="OGO56" s="88"/>
      <c r="OGP56" s="88"/>
      <c r="OGQ56" s="88"/>
      <c r="OGR56" s="88"/>
      <c r="OGS56" s="88"/>
      <c r="OGT56" s="88"/>
      <c r="OGU56" s="88"/>
      <c r="OGV56" s="88"/>
      <c r="OGW56" s="88"/>
      <c r="OGX56" s="88"/>
      <c r="OGY56" s="88"/>
      <c r="OGZ56" s="88"/>
      <c r="OHA56" s="88"/>
      <c r="OHB56" s="88"/>
      <c r="OHC56" s="88"/>
      <c r="OHD56" s="88"/>
      <c r="OHE56" s="88"/>
      <c r="OHF56" s="88"/>
      <c r="OHG56" s="88"/>
      <c r="OHH56" s="88"/>
      <c r="OHI56" s="88"/>
      <c r="OHJ56" s="88"/>
      <c r="OHK56" s="88"/>
      <c r="OHL56" s="88"/>
      <c r="OHM56" s="88"/>
      <c r="OHN56" s="88"/>
      <c r="OHO56" s="88"/>
      <c r="OHP56" s="88"/>
      <c r="OHQ56" s="88"/>
      <c r="OHR56" s="88"/>
      <c r="OHS56" s="88"/>
      <c r="OHT56" s="88"/>
      <c r="OHU56" s="88"/>
      <c r="OHV56" s="88"/>
      <c r="OHW56" s="88"/>
      <c r="OHX56" s="88"/>
      <c r="OHY56" s="88"/>
      <c r="OHZ56" s="88"/>
      <c r="OIA56" s="88"/>
      <c r="OIB56" s="88"/>
      <c r="OIC56" s="88"/>
      <c r="OID56" s="88"/>
      <c r="OIE56" s="88"/>
      <c r="OIF56" s="88"/>
      <c r="OIG56" s="88"/>
      <c r="OIH56" s="88"/>
      <c r="OII56" s="88"/>
      <c r="OIJ56" s="88"/>
      <c r="OIK56" s="88"/>
      <c r="OIL56" s="88"/>
      <c r="OIM56" s="88"/>
      <c r="OIN56" s="88"/>
      <c r="OIO56" s="88"/>
      <c r="OIP56" s="88"/>
      <c r="OIQ56" s="88"/>
      <c r="OIR56" s="88"/>
      <c r="OIS56" s="88"/>
      <c r="OIT56" s="88"/>
      <c r="OIU56" s="88"/>
      <c r="OIV56" s="88"/>
      <c r="OIW56" s="88"/>
      <c r="OIX56" s="88"/>
      <c r="OIY56" s="88"/>
      <c r="OIZ56" s="88"/>
      <c r="OJA56" s="88"/>
      <c r="OJB56" s="88"/>
      <c r="OJC56" s="88"/>
      <c r="OJD56" s="88"/>
      <c r="OJE56" s="88"/>
      <c r="OJF56" s="88"/>
      <c r="OJG56" s="88"/>
      <c r="OJH56" s="88"/>
      <c r="OJI56" s="88"/>
      <c r="OJJ56" s="88"/>
      <c r="OJK56" s="88"/>
      <c r="OJL56" s="88"/>
      <c r="OJM56" s="88"/>
      <c r="OJN56" s="88"/>
      <c r="OJO56" s="88"/>
      <c r="OJP56" s="88"/>
      <c r="OJQ56" s="88"/>
      <c r="OJR56" s="88"/>
      <c r="OJS56" s="88"/>
      <c r="OJT56" s="88"/>
      <c r="OJU56" s="88"/>
      <c r="OJV56" s="88"/>
      <c r="OJW56" s="88"/>
      <c r="OJX56" s="88"/>
      <c r="OJY56" s="88"/>
      <c r="OJZ56" s="88"/>
      <c r="OKA56" s="88"/>
      <c r="OKB56" s="88"/>
      <c r="OKC56" s="88"/>
      <c r="OKD56" s="88"/>
      <c r="OKE56" s="88"/>
      <c r="OKF56" s="88"/>
      <c r="OKG56" s="88"/>
      <c r="OKH56" s="88"/>
      <c r="OKI56" s="88"/>
      <c r="OKJ56" s="88"/>
      <c r="OKK56" s="88"/>
      <c r="OKL56" s="88"/>
      <c r="OKM56" s="88"/>
      <c r="OKN56" s="88"/>
      <c r="OKO56" s="88"/>
      <c r="OKP56" s="88"/>
      <c r="OKQ56" s="88"/>
      <c r="OKR56" s="88"/>
      <c r="OKS56" s="88"/>
      <c r="OKT56" s="88"/>
      <c r="OKU56" s="88"/>
      <c r="OKV56" s="88"/>
      <c r="OKW56" s="88"/>
      <c r="OKX56" s="88"/>
      <c r="OKY56" s="88"/>
      <c r="OKZ56" s="88"/>
      <c r="OLA56" s="88"/>
      <c r="OLB56" s="88"/>
      <c r="OLC56" s="88"/>
      <c r="OLD56" s="88"/>
      <c r="OLE56" s="88"/>
      <c r="OLF56" s="88"/>
      <c r="OLG56" s="88"/>
      <c r="OLH56" s="88"/>
      <c r="OLI56" s="88"/>
      <c r="OLJ56" s="88"/>
      <c r="OLK56" s="88"/>
      <c r="OLL56" s="88"/>
      <c r="OLM56" s="88"/>
      <c r="OLN56" s="88"/>
      <c r="OLO56" s="88"/>
      <c r="OLP56" s="88"/>
      <c r="OLQ56" s="88"/>
      <c r="OLR56" s="88"/>
      <c r="OLS56" s="88"/>
      <c r="OLT56" s="88"/>
      <c r="OLU56" s="88"/>
      <c r="OLV56" s="88"/>
      <c r="OLW56" s="88"/>
      <c r="OLX56" s="88"/>
      <c r="OLY56" s="88"/>
      <c r="OLZ56" s="88"/>
      <c r="OMA56" s="88"/>
      <c r="OMB56" s="88"/>
      <c r="OMC56" s="88"/>
      <c r="OMD56" s="88"/>
      <c r="OME56" s="88"/>
      <c r="OMF56" s="88"/>
      <c r="OMG56" s="88"/>
      <c r="OMH56" s="88"/>
      <c r="OMI56" s="88"/>
      <c r="OMJ56" s="88"/>
      <c r="OMK56" s="88"/>
      <c r="OML56" s="88"/>
      <c r="OMM56" s="88"/>
      <c r="OMN56" s="88"/>
      <c r="OMO56" s="88"/>
      <c r="OMP56" s="88"/>
      <c r="OMQ56" s="88"/>
      <c r="OMR56" s="88"/>
      <c r="OMS56" s="88"/>
      <c r="OMT56" s="88"/>
      <c r="OMU56" s="88"/>
      <c r="OMV56" s="88"/>
      <c r="OMW56" s="88"/>
      <c r="OMX56" s="88"/>
      <c r="OMY56" s="88"/>
      <c r="OMZ56" s="88"/>
      <c r="ONA56" s="88"/>
      <c r="ONB56" s="88"/>
      <c r="ONC56" s="88"/>
      <c r="OND56" s="88"/>
      <c r="ONE56" s="88"/>
      <c r="ONF56" s="88"/>
      <c r="ONG56" s="88"/>
      <c r="ONH56" s="88"/>
      <c r="ONI56" s="88"/>
      <c r="ONJ56" s="88"/>
      <c r="ONK56" s="88"/>
      <c r="ONL56" s="88"/>
      <c r="ONM56" s="88"/>
      <c r="ONN56" s="88"/>
      <c r="ONO56" s="88"/>
      <c r="ONP56" s="88"/>
      <c r="ONQ56" s="88"/>
      <c r="ONR56" s="88"/>
      <c r="ONS56" s="88"/>
      <c r="ONT56" s="88"/>
      <c r="ONU56" s="88"/>
      <c r="ONV56" s="88"/>
      <c r="ONW56" s="88"/>
      <c r="ONX56" s="88"/>
      <c r="ONY56" s="88"/>
      <c r="ONZ56" s="88"/>
      <c r="OOA56" s="88"/>
      <c r="OOB56" s="88"/>
      <c r="OOC56" s="88"/>
      <c r="OOD56" s="88"/>
      <c r="OOE56" s="88"/>
      <c r="OOF56" s="88"/>
      <c r="OOG56" s="88"/>
      <c r="OOH56" s="88"/>
      <c r="OOI56" s="88"/>
      <c r="OOJ56" s="88"/>
      <c r="OOK56" s="88"/>
      <c r="OOL56" s="88"/>
      <c r="OOM56" s="88"/>
      <c r="OON56" s="88"/>
      <c r="OOO56" s="88"/>
      <c r="OOP56" s="88"/>
      <c r="OOQ56" s="88"/>
      <c r="OOR56" s="88"/>
      <c r="OOS56" s="88"/>
      <c r="OOT56" s="88"/>
      <c r="OOU56" s="88"/>
      <c r="OOV56" s="88"/>
      <c r="OOW56" s="88"/>
      <c r="OOX56" s="88"/>
      <c r="OOY56" s="88"/>
      <c r="OOZ56" s="88"/>
      <c r="OPA56" s="88"/>
      <c r="OPB56" s="88"/>
      <c r="OPC56" s="88"/>
      <c r="OPD56" s="88"/>
      <c r="OPE56" s="88"/>
      <c r="OPF56" s="88"/>
      <c r="OPG56" s="88"/>
      <c r="OPH56" s="88"/>
      <c r="OPI56" s="88"/>
      <c r="OPJ56" s="88"/>
      <c r="OPK56" s="88"/>
      <c r="OPL56" s="88"/>
      <c r="OPM56" s="88"/>
      <c r="OPN56" s="88"/>
      <c r="OPO56" s="88"/>
      <c r="OPP56" s="88"/>
      <c r="OPQ56" s="88"/>
      <c r="OPR56" s="88"/>
      <c r="OPS56" s="88"/>
      <c r="OPT56" s="88"/>
      <c r="OPU56" s="88"/>
      <c r="OPV56" s="88"/>
      <c r="OPW56" s="88"/>
      <c r="OPX56" s="88"/>
      <c r="OPY56" s="88"/>
      <c r="OPZ56" s="88"/>
      <c r="OQA56" s="88"/>
      <c r="OQB56" s="88"/>
      <c r="OQC56" s="88"/>
      <c r="OQD56" s="88"/>
      <c r="OQE56" s="88"/>
      <c r="OQF56" s="88"/>
      <c r="OQG56" s="88"/>
      <c r="OQH56" s="88"/>
      <c r="OQI56" s="88"/>
      <c r="OQJ56" s="88"/>
      <c r="OQK56" s="88"/>
      <c r="OQL56" s="88"/>
      <c r="OQM56" s="88"/>
      <c r="OQN56" s="88"/>
      <c r="OQO56" s="88"/>
      <c r="OQP56" s="88"/>
      <c r="OQQ56" s="88"/>
      <c r="OQR56" s="88"/>
      <c r="OQS56" s="88"/>
      <c r="OQT56" s="88"/>
      <c r="OQU56" s="88"/>
      <c r="OQV56" s="88"/>
      <c r="OQW56" s="88"/>
      <c r="OQX56" s="88"/>
      <c r="OQY56" s="88"/>
      <c r="OQZ56" s="88"/>
      <c r="ORA56" s="88"/>
      <c r="ORB56" s="88"/>
      <c r="ORC56" s="88"/>
      <c r="ORD56" s="88"/>
      <c r="ORE56" s="88"/>
      <c r="ORF56" s="88"/>
      <c r="ORG56" s="88"/>
      <c r="ORH56" s="88"/>
      <c r="ORI56" s="88"/>
      <c r="ORJ56" s="88"/>
      <c r="ORK56" s="88"/>
      <c r="ORL56" s="88"/>
      <c r="ORM56" s="88"/>
      <c r="ORN56" s="88"/>
      <c r="ORO56" s="88"/>
      <c r="ORP56" s="88"/>
      <c r="ORQ56" s="88"/>
      <c r="ORR56" s="88"/>
      <c r="ORS56" s="88"/>
      <c r="ORT56" s="88"/>
      <c r="ORU56" s="88"/>
      <c r="ORV56" s="88"/>
      <c r="ORW56" s="88"/>
      <c r="ORX56" s="88"/>
      <c r="ORY56" s="88"/>
      <c r="ORZ56" s="88"/>
      <c r="OSA56" s="88"/>
      <c r="OSB56" s="88"/>
      <c r="OSC56" s="88"/>
      <c r="OSD56" s="88"/>
      <c r="OSE56" s="88"/>
      <c r="OSF56" s="88"/>
      <c r="OSG56" s="88"/>
      <c r="OSH56" s="88"/>
      <c r="OSI56" s="88"/>
      <c r="OSJ56" s="88"/>
      <c r="OSK56" s="88"/>
      <c r="OSL56" s="88"/>
      <c r="OSM56" s="88"/>
      <c r="OSN56" s="88"/>
      <c r="OSO56" s="88"/>
      <c r="OSP56" s="88"/>
      <c r="OSQ56" s="88"/>
      <c r="OSR56" s="88"/>
      <c r="OSS56" s="88"/>
      <c r="OST56" s="88"/>
      <c r="OSU56" s="88"/>
      <c r="OSV56" s="88"/>
      <c r="OSW56" s="88"/>
      <c r="OSX56" s="88"/>
      <c r="OSY56" s="88"/>
      <c r="OSZ56" s="88"/>
      <c r="OTA56" s="88"/>
      <c r="OTB56" s="88"/>
      <c r="OTC56" s="88"/>
      <c r="OTD56" s="88"/>
      <c r="OTE56" s="88"/>
      <c r="OTF56" s="88"/>
      <c r="OTG56" s="88"/>
      <c r="OTH56" s="88"/>
      <c r="OTI56" s="88"/>
      <c r="OTJ56" s="88"/>
      <c r="OTK56" s="88"/>
      <c r="OTL56" s="88"/>
      <c r="OTM56" s="88"/>
      <c r="OTN56" s="88"/>
      <c r="OTO56" s="88"/>
      <c r="OTP56" s="88"/>
      <c r="OTQ56" s="88"/>
      <c r="OTR56" s="88"/>
      <c r="OTS56" s="88"/>
      <c r="OTT56" s="88"/>
      <c r="OTU56" s="88"/>
      <c r="OTV56" s="88"/>
      <c r="OTW56" s="88"/>
      <c r="OTX56" s="88"/>
      <c r="OTY56" s="88"/>
      <c r="OTZ56" s="88"/>
      <c r="OUA56" s="88"/>
      <c r="OUB56" s="88"/>
      <c r="OUC56" s="88"/>
      <c r="OUD56" s="88"/>
      <c r="OUE56" s="88"/>
      <c r="OUF56" s="88"/>
      <c r="OUG56" s="88"/>
      <c r="OUH56" s="88"/>
      <c r="OUI56" s="88"/>
      <c r="OUJ56" s="88"/>
      <c r="OUK56" s="88"/>
      <c r="OUL56" s="88"/>
      <c r="OUM56" s="88"/>
      <c r="OUN56" s="88"/>
      <c r="OUO56" s="88"/>
      <c r="OUP56" s="88"/>
      <c r="OUQ56" s="88"/>
      <c r="OUR56" s="88"/>
      <c r="OUS56" s="88"/>
      <c r="OUT56" s="88"/>
      <c r="OUU56" s="88"/>
      <c r="OUV56" s="88"/>
      <c r="OUW56" s="88"/>
      <c r="OUX56" s="88"/>
      <c r="OUY56" s="88"/>
      <c r="OUZ56" s="88"/>
      <c r="OVA56" s="88"/>
      <c r="OVB56" s="88"/>
      <c r="OVC56" s="88"/>
      <c r="OVD56" s="88"/>
      <c r="OVE56" s="88"/>
      <c r="OVF56" s="88"/>
      <c r="OVG56" s="88"/>
      <c r="OVH56" s="88"/>
      <c r="OVI56" s="88"/>
      <c r="OVJ56" s="88"/>
      <c r="OVK56" s="88"/>
      <c r="OVL56" s="88"/>
      <c r="OVM56" s="88"/>
      <c r="OVN56" s="88"/>
      <c r="OVO56" s="88"/>
      <c r="OVP56" s="88"/>
      <c r="OVQ56" s="88"/>
      <c r="OVR56" s="88"/>
      <c r="OVS56" s="88"/>
      <c r="OVT56" s="88"/>
      <c r="OVU56" s="88"/>
      <c r="OVV56" s="88"/>
      <c r="OVW56" s="88"/>
      <c r="OVX56" s="88"/>
      <c r="OVY56" s="88"/>
      <c r="OVZ56" s="88"/>
      <c r="OWA56" s="88"/>
      <c r="OWB56" s="88"/>
      <c r="OWC56" s="88"/>
      <c r="OWD56" s="88"/>
      <c r="OWE56" s="88"/>
      <c r="OWF56" s="88"/>
      <c r="OWG56" s="88"/>
      <c r="OWH56" s="88"/>
      <c r="OWI56" s="88"/>
      <c r="OWJ56" s="88"/>
      <c r="OWK56" s="88"/>
      <c r="OWL56" s="88"/>
      <c r="OWM56" s="88"/>
      <c r="OWN56" s="88"/>
      <c r="OWO56" s="88"/>
      <c r="OWP56" s="88"/>
      <c r="OWQ56" s="88"/>
      <c r="OWR56" s="88"/>
      <c r="OWS56" s="88"/>
      <c r="OWT56" s="88"/>
      <c r="OWU56" s="88"/>
      <c r="OWV56" s="88"/>
      <c r="OWW56" s="88"/>
      <c r="OWX56" s="88"/>
      <c r="OWY56" s="88"/>
      <c r="OWZ56" s="88"/>
      <c r="OXA56" s="88"/>
      <c r="OXB56" s="88"/>
      <c r="OXC56" s="88"/>
      <c r="OXD56" s="88"/>
      <c r="OXE56" s="88"/>
      <c r="OXF56" s="88"/>
      <c r="OXG56" s="88"/>
      <c r="OXH56" s="88"/>
      <c r="OXI56" s="88"/>
      <c r="OXJ56" s="88"/>
      <c r="OXK56" s="88"/>
      <c r="OXL56" s="88"/>
      <c r="OXM56" s="88"/>
      <c r="OXN56" s="88"/>
      <c r="OXO56" s="88"/>
      <c r="OXP56" s="88"/>
      <c r="OXQ56" s="88"/>
      <c r="OXR56" s="88"/>
      <c r="OXS56" s="88"/>
      <c r="OXT56" s="88"/>
      <c r="OXU56" s="88"/>
      <c r="OXV56" s="88"/>
      <c r="OXW56" s="88"/>
      <c r="OXX56" s="88"/>
      <c r="OXY56" s="88"/>
      <c r="OXZ56" s="88"/>
      <c r="OYA56" s="88"/>
      <c r="OYB56" s="88"/>
      <c r="OYC56" s="88"/>
      <c r="OYD56" s="88"/>
      <c r="OYE56" s="88"/>
      <c r="OYF56" s="88"/>
      <c r="OYG56" s="88"/>
      <c r="OYH56" s="88"/>
      <c r="OYI56" s="88"/>
      <c r="OYJ56" s="88"/>
      <c r="OYK56" s="88"/>
      <c r="OYL56" s="88"/>
      <c r="OYM56" s="88"/>
      <c r="OYN56" s="88"/>
      <c r="OYO56" s="88"/>
      <c r="OYP56" s="88"/>
      <c r="OYQ56" s="88"/>
      <c r="OYR56" s="88"/>
      <c r="OYS56" s="88"/>
      <c r="OYT56" s="88"/>
      <c r="OYU56" s="88"/>
      <c r="OYV56" s="88"/>
      <c r="OYW56" s="88"/>
      <c r="OYX56" s="88"/>
      <c r="OYY56" s="88"/>
      <c r="OYZ56" s="88"/>
      <c r="OZA56" s="88"/>
      <c r="OZB56" s="88"/>
      <c r="OZC56" s="88"/>
      <c r="OZD56" s="88"/>
      <c r="OZE56" s="88"/>
      <c r="OZF56" s="88"/>
      <c r="OZG56" s="88"/>
      <c r="OZH56" s="88"/>
      <c r="OZI56" s="88"/>
      <c r="OZJ56" s="88"/>
      <c r="OZK56" s="88"/>
      <c r="OZL56" s="88"/>
      <c r="OZM56" s="88"/>
      <c r="OZN56" s="88"/>
      <c r="OZO56" s="88"/>
      <c r="OZP56" s="88"/>
      <c r="OZQ56" s="88"/>
      <c r="OZR56" s="88"/>
      <c r="OZS56" s="88"/>
      <c r="OZT56" s="88"/>
      <c r="OZU56" s="88"/>
      <c r="OZV56" s="88"/>
      <c r="OZW56" s="88"/>
      <c r="OZX56" s="88"/>
      <c r="OZY56" s="88"/>
      <c r="OZZ56" s="88"/>
      <c r="PAA56" s="88"/>
      <c r="PAB56" s="88"/>
      <c r="PAC56" s="88"/>
      <c r="PAD56" s="88"/>
      <c r="PAE56" s="88"/>
      <c r="PAF56" s="88"/>
      <c r="PAG56" s="88"/>
      <c r="PAH56" s="88"/>
      <c r="PAI56" s="88"/>
      <c r="PAJ56" s="88"/>
      <c r="PAK56" s="88"/>
      <c r="PAL56" s="88"/>
      <c r="PAM56" s="88"/>
      <c r="PAN56" s="88"/>
      <c r="PAO56" s="88"/>
      <c r="PAP56" s="88"/>
      <c r="PAQ56" s="88"/>
      <c r="PAR56" s="88"/>
      <c r="PAS56" s="88"/>
      <c r="PAT56" s="88"/>
      <c r="PAU56" s="88"/>
      <c r="PAV56" s="88"/>
      <c r="PAW56" s="88"/>
      <c r="PAX56" s="88"/>
      <c r="PAY56" s="88"/>
      <c r="PAZ56" s="88"/>
      <c r="PBA56" s="88"/>
      <c r="PBB56" s="88"/>
      <c r="PBC56" s="88"/>
      <c r="PBD56" s="88"/>
      <c r="PBE56" s="88"/>
      <c r="PBF56" s="88"/>
      <c r="PBG56" s="88"/>
      <c r="PBH56" s="88"/>
      <c r="PBI56" s="88"/>
      <c r="PBJ56" s="88"/>
      <c r="PBK56" s="88"/>
      <c r="PBL56" s="88"/>
      <c r="PBM56" s="88"/>
      <c r="PBN56" s="88"/>
      <c r="PBO56" s="88"/>
      <c r="PBP56" s="88"/>
      <c r="PBQ56" s="88"/>
      <c r="PBR56" s="88"/>
      <c r="PBS56" s="88"/>
      <c r="PBT56" s="88"/>
      <c r="PBU56" s="88"/>
      <c r="PBV56" s="88"/>
      <c r="PBW56" s="88"/>
      <c r="PBX56" s="88"/>
      <c r="PBY56" s="88"/>
      <c r="PBZ56" s="88"/>
      <c r="PCA56" s="88"/>
      <c r="PCB56" s="88"/>
      <c r="PCC56" s="88"/>
      <c r="PCD56" s="88"/>
      <c r="PCE56" s="88"/>
      <c r="PCF56" s="88"/>
      <c r="PCG56" s="88"/>
      <c r="PCH56" s="88"/>
      <c r="PCI56" s="88"/>
      <c r="PCJ56" s="88"/>
      <c r="PCK56" s="88"/>
      <c r="PCL56" s="88"/>
      <c r="PCM56" s="88"/>
      <c r="PCN56" s="88"/>
      <c r="PCO56" s="88"/>
      <c r="PCP56" s="88"/>
      <c r="PCQ56" s="88"/>
      <c r="PCR56" s="88"/>
      <c r="PCS56" s="88"/>
      <c r="PCT56" s="88"/>
      <c r="PCU56" s="88"/>
      <c r="PCV56" s="88"/>
      <c r="PCW56" s="88"/>
      <c r="PCX56" s="88"/>
      <c r="PCY56" s="88"/>
      <c r="PCZ56" s="88"/>
      <c r="PDA56" s="88"/>
      <c r="PDB56" s="88"/>
      <c r="PDC56" s="88"/>
      <c r="PDD56" s="88"/>
      <c r="PDE56" s="88"/>
      <c r="PDF56" s="88"/>
      <c r="PDG56" s="88"/>
      <c r="PDH56" s="88"/>
      <c r="PDI56" s="88"/>
      <c r="PDJ56" s="88"/>
      <c r="PDK56" s="88"/>
      <c r="PDL56" s="88"/>
      <c r="PDM56" s="88"/>
      <c r="PDN56" s="88"/>
      <c r="PDO56" s="88"/>
      <c r="PDP56" s="88"/>
      <c r="PDQ56" s="88"/>
      <c r="PDR56" s="88"/>
      <c r="PDS56" s="88"/>
      <c r="PDT56" s="88"/>
      <c r="PDU56" s="88"/>
      <c r="PDV56" s="88"/>
      <c r="PDW56" s="88"/>
      <c r="PDX56" s="88"/>
      <c r="PDY56" s="88"/>
      <c r="PDZ56" s="88"/>
      <c r="PEA56" s="88"/>
      <c r="PEB56" s="88"/>
      <c r="PEC56" s="88"/>
      <c r="PED56" s="88"/>
      <c r="PEE56" s="88"/>
      <c r="PEF56" s="88"/>
      <c r="PEG56" s="88"/>
      <c r="PEH56" s="88"/>
      <c r="PEI56" s="88"/>
      <c r="PEJ56" s="88"/>
      <c r="PEK56" s="88"/>
      <c r="PEL56" s="88"/>
      <c r="PEM56" s="88"/>
      <c r="PEN56" s="88"/>
      <c r="PEO56" s="88"/>
      <c r="PEP56" s="88"/>
      <c r="PEQ56" s="88"/>
      <c r="PER56" s="88"/>
      <c r="PES56" s="88"/>
      <c r="PET56" s="88"/>
      <c r="PEU56" s="88"/>
      <c r="PEV56" s="88"/>
      <c r="PEW56" s="88"/>
      <c r="PEX56" s="88"/>
      <c r="PEY56" s="88"/>
      <c r="PEZ56" s="88"/>
      <c r="PFA56" s="88"/>
      <c r="PFB56" s="88"/>
      <c r="PFC56" s="88"/>
      <c r="PFD56" s="88"/>
      <c r="PFE56" s="88"/>
      <c r="PFF56" s="88"/>
      <c r="PFG56" s="88"/>
      <c r="PFH56" s="88"/>
      <c r="PFI56" s="88"/>
      <c r="PFJ56" s="88"/>
      <c r="PFK56" s="88"/>
      <c r="PFL56" s="88"/>
      <c r="PFM56" s="88"/>
      <c r="PFN56" s="88"/>
      <c r="PFO56" s="88"/>
      <c r="PFP56" s="88"/>
      <c r="PFQ56" s="88"/>
      <c r="PFR56" s="88"/>
      <c r="PFS56" s="88"/>
      <c r="PFT56" s="88"/>
      <c r="PFU56" s="88"/>
      <c r="PFV56" s="88"/>
      <c r="PFW56" s="88"/>
      <c r="PFX56" s="88"/>
      <c r="PFY56" s="88"/>
      <c r="PFZ56" s="88"/>
      <c r="PGA56" s="88"/>
      <c r="PGB56" s="88"/>
      <c r="PGC56" s="88"/>
      <c r="PGD56" s="88"/>
      <c r="PGE56" s="88"/>
      <c r="PGF56" s="88"/>
      <c r="PGG56" s="88"/>
      <c r="PGH56" s="88"/>
      <c r="PGI56" s="88"/>
      <c r="PGJ56" s="88"/>
      <c r="PGK56" s="88"/>
      <c r="PGL56" s="88"/>
      <c r="PGM56" s="88"/>
      <c r="PGN56" s="88"/>
      <c r="PGO56" s="88"/>
      <c r="PGP56" s="88"/>
      <c r="PGQ56" s="88"/>
      <c r="PGR56" s="88"/>
      <c r="PGS56" s="88"/>
      <c r="PGT56" s="88"/>
      <c r="PGU56" s="88"/>
      <c r="PGV56" s="88"/>
      <c r="PGW56" s="88"/>
      <c r="PGX56" s="88"/>
      <c r="PGY56" s="88"/>
      <c r="PGZ56" s="88"/>
      <c r="PHA56" s="88"/>
      <c r="PHB56" s="88"/>
      <c r="PHC56" s="88"/>
      <c r="PHD56" s="88"/>
      <c r="PHE56" s="88"/>
      <c r="PHF56" s="88"/>
      <c r="PHG56" s="88"/>
      <c r="PHH56" s="88"/>
      <c r="PHI56" s="88"/>
      <c r="PHJ56" s="88"/>
      <c r="PHK56" s="88"/>
      <c r="PHL56" s="88"/>
      <c r="PHM56" s="88"/>
      <c r="PHN56" s="88"/>
      <c r="PHO56" s="88"/>
      <c r="PHP56" s="88"/>
      <c r="PHQ56" s="88"/>
      <c r="PHR56" s="88"/>
      <c r="PHS56" s="88"/>
      <c r="PHT56" s="88"/>
      <c r="PHU56" s="88"/>
      <c r="PHV56" s="88"/>
      <c r="PHW56" s="88"/>
      <c r="PHX56" s="88"/>
      <c r="PHY56" s="88"/>
      <c r="PHZ56" s="88"/>
      <c r="PIA56" s="88"/>
      <c r="PIB56" s="88"/>
      <c r="PIC56" s="88"/>
      <c r="PID56" s="88"/>
      <c r="PIE56" s="88"/>
      <c r="PIF56" s="88"/>
      <c r="PIG56" s="88"/>
      <c r="PIH56" s="88"/>
      <c r="PII56" s="88"/>
      <c r="PIJ56" s="88"/>
      <c r="PIK56" s="88"/>
      <c r="PIL56" s="88"/>
      <c r="PIM56" s="88"/>
      <c r="PIN56" s="88"/>
      <c r="PIO56" s="88"/>
      <c r="PIP56" s="88"/>
      <c r="PIQ56" s="88"/>
      <c r="PIR56" s="88"/>
      <c r="PIS56" s="88"/>
      <c r="PIT56" s="88"/>
      <c r="PIU56" s="88"/>
      <c r="PIV56" s="88"/>
      <c r="PIW56" s="88"/>
      <c r="PIX56" s="88"/>
      <c r="PIY56" s="88"/>
      <c r="PIZ56" s="88"/>
      <c r="PJA56" s="88"/>
      <c r="PJB56" s="88"/>
      <c r="PJC56" s="88"/>
      <c r="PJD56" s="88"/>
      <c r="PJE56" s="88"/>
      <c r="PJF56" s="88"/>
      <c r="PJG56" s="88"/>
      <c r="PJH56" s="88"/>
      <c r="PJI56" s="88"/>
      <c r="PJJ56" s="88"/>
      <c r="PJK56" s="88"/>
      <c r="PJL56" s="88"/>
      <c r="PJM56" s="88"/>
      <c r="PJN56" s="88"/>
      <c r="PJO56" s="88"/>
      <c r="PJP56" s="88"/>
      <c r="PJQ56" s="88"/>
      <c r="PJR56" s="88"/>
      <c r="PJS56" s="88"/>
      <c r="PJT56" s="88"/>
      <c r="PJU56" s="88"/>
      <c r="PJV56" s="88"/>
      <c r="PJW56" s="88"/>
      <c r="PJX56" s="88"/>
      <c r="PJY56" s="88"/>
      <c r="PJZ56" s="88"/>
      <c r="PKA56" s="88"/>
      <c r="PKB56" s="88"/>
      <c r="PKC56" s="88"/>
      <c r="PKD56" s="88"/>
      <c r="PKE56" s="88"/>
      <c r="PKF56" s="88"/>
      <c r="PKG56" s="88"/>
      <c r="PKH56" s="88"/>
      <c r="PKI56" s="88"/>
      <c r="PKJ56" s="88"/>
      <c r="PKK56" s="88"/>
      <c r="PKL56" s="88"/>
      <c r="PKM56" s="88"/>
      <c r="PKN56" s="88"/>
      <c r="PKO56" s="88"/>
      <c r="PKP56" s="88"/>
      <c r="PKQ56" s="88"/>
      <c r="PKR56" s="88"/>
      <c r="PKS56" s="88"/>
      <c r="PKT56" s="88"/>
      <c r="PKU56" s="88"/>
      <c r="PKV56" s="88"/>
      <c r="PKW56" s="88"/>
      <c r="PKX56" s="88"/>
      <c r="PKY56" s="88"/>
      <c r="PKZ56" s="88"/>
      <c r="PLA56" s="88"/>
      <c r="PLB56" s="88"/>
      <c r="PLC56" s="88"/>
      <c r="PLD56" s="88"/>
      <c r="PLE56" s="88"/>
      <c r="PLF56" s="88"/>
      <c r="PLG56" s="88"/>
      <c r="PLH56" s="88"/>
      <c r="PLI56" s="88"/>
      <c r="PLJ56" s="88"/>
      <c r="PLK56" s="88"/>
      <c r="PLL56" s="88"/>
      <c r="PLM56" s="88"/>
      <c r="PLN56" s="88"/>
      <c r="PLO56" s="88"/>
      <c r="PLP56" s="88"/>
      <c r="PLQ56" s="88"/>
      <c r="PLR56" s="88"/>
      <c r="PLS56" s="88"/>
      <c r="PLT56" s="88"/>
      <c r="PLU56" s="88"/>
      <c r="PLV56" s="88"/>
      <c r="PLW56" s="88"/>
      <c r="PLX56" s="88"/>
      <c r="PLY56" s="88"/>
      <c r="PLZ56" s="88"/>
      <c r="PMA56" s="88"/>
      <c r="PMB56" s="88"/>
      <c r="PMC56" s="88"/>
      <c r="PMD56" s="88"/>
      <c r="PME56" s="88"/>
      <c r="PMF56" s="88"/>
      <c r="PMG56" s="88"/>
      <c r="PMH56" s="88"/>
      <c r="PMI56" s="88"/>
      <c r="PMJ56" s="88"/>
      <c r="PMK56" s="88"/>
      <c r="PML56" s="88"/>
      <c r="PMM56" s="88"/>
      <c r="PMN56" s="88"/>
      <c r="PMO56" s="88"/>
      <c r="PMP56" s="88"/>
      <c r="PMQ56" s="88"/>
      <c r="PMR56" s="88"/>
      <c r="PMS56" s="88"/>
      <c r="PMT56" s="88"/>
      <c r="PMU56" s="88"/>
      <c r="PMV56" s="88"/>
      <c r="PMW56" s="88"/>
      <c r="PMX56" s="88"/>
      <c r="PMY56" s="88"/>
      <c r="PMZ56" s="88"/>
      <c r="PNA56" s="88"/>
      <c r="PNB56" s="88"/>
      <c r="PNC56" s="88"/>
      <c r="PND56" s="88"/>
      <c r="PNE56" s="88"/>
      <c r="PNF56" s="88"/>
      <c r="PNG56" s="88"/>
      <c r="PNH56" s="88"/>
      <c r="PNI56" s="88"/>
      <c r="PNJ56" s="88"/>
      <c r="PNK56" s="88"/>
      <c r="PNL56" s="88"/>
      <c r="PNM56" s="88"/>
      <c r="PNN56" s="88"/>
      <c r="PNO56" s="88"/>
      <c r="PNP56" s="88"/>
      <c r="PNQ56" s="88"/>
      <c r="PNR56" s="88"/>
      <c r="PNS56" s="88"/>
      <c r="PNT56" s="88"/>
      <c r="PNU56" s="88"/>
      <c r="PNV56" s="88"/>
      <c r="PNW56" s="88"/>
      <c r="PNX56" s="88"/>
      <c r="PNY56" s="88"/>
      <c r="PNZ56" s="88"/>
      <c r="POA56" s="88"/>
      <c r="POB56" s="88"/>
      <c r="POC56" s="88"/>
      <c r="POD56" s="88"/>
      <c r="POE56" s="88"/>
      <c r="POF56" s="88"/>
      <c r="POG56" s="88"/>
      <c r="POH56" s="88"/>
      <c r="POI56" s="88"/>
      <c r="POJ56" s="88"/>
      <c r="POK56" s="88"/>
      <c r="POL56" s="88"/>
      <c r="POM56" s="88"/>
      <c r="PON56" s="88"/>
      <c r="POO56" s="88"/>
      <c r="POP56" s="88"/>
      <c r="POQ56" s="88"/>
      <c r="POR56" s="88"/>
      <c r="POS56" s="88"/>
      <c r="POT56" s="88"/>
      <c r="POU56" s="88"/>
      <c r="POV56" s="88"/>
      <c r="POW56" s="88"/>
      <c r="POX56" s="88"/>
      <c r="POY56" s="88"/>
      <c r="POZ56" s="88"/>
      <c r="PPA56" s="88"/>
      <c r="PPB56" s="88"/>
      <c r="PPC56" s="88"/>
      <c r="PPD56" s="88"/>
      <c r="PPE56" s="88"/>
      <c r="PPF56" s="88"/>
      <c r="PPG56" s="88"/>
      <c r="PPH56" s="88"/>
      <c r="PPI56" s="88"/>
      <c r="PPJ56" s="88"/>
      <c r="PPK56" s="88"/>
      <c r="PPL56" s="88"/>
      <c r="PPM56" s="88"/>
      <c r="PPN56" s="88"/>
      <c r="PPO56" s="88"/>
      <c r="PPP56" s="88"/>
      <c r="PPQ56" s="88"/>
      <c r="PPR56" s="88"/>
      <c r="PPS56" s="88"/>
      <c r="PPT56" s="88"/>
      <c r="PPU56" s="88"/>
      <c r="PPV56" s="88"/>
      <c r="PPW56" s="88"/>
      <c r="PPX56" s="88"/>
      <c r="PPY56" s="88"/>
      <c r="PPZ56" s="88"/>
      <c r="PQA56" s="88"/>
      <c r="PQB56" s="88"/>
      <c r="PQC56" s="88"/>
      <c r="PQD56" s="88"/>
      <c r="PQE56" s="88"/>
      <c r="PQF56" s="88"/>
      <c r="PQG56" s="88"/>
      <c r="PQH56" s="88"/>
      <c r="PQI56" s="88"/>
      <c r="PQJ56" s="88"/>
      <c r="PQK56" s="88"/>
      <c r="PQL56" s="88"/>
      <c r="PQM56" s="88"/>
      <c r="PQN56" s="88"/>
      <c r="PQO56" s="88"/>
      <c r="PQP56" s="88"/>
      <c r="PQQ56" s="88"/>
      <c r="PQR56" s="88"/>
      <c r="PQS56" s="88"/>
      <c r="PQT56" s="88"/>
      <c r="PQU56" s="88"/>
      <c r="PQV56" s="88"/>
      <c r="PQW56" s="88"/>
      <c r="PQX56" s="88"/>
      <c r="PQY56" s="88"/>
      <c r="PQZ56" s="88"/>
      <c r="PRA56" s="88"/>
      <c r="PRB56" s="88"/>
      <c r="PRC56" s="88"/>
      <c r="PRD56" s="88"/>
      <c r="PRE56" s="88"/>
      <c r="PRF56" s="88"/>
      <c r="PRG56" s="88"/>
      <c r="PRH56" s="88"/>
      <c r="PRI56" s="88"/>
      <c r="PRJ56" s="88"/>
      <c r="PRK56" s="88"/>
      <c r="PRL56" s="88"/>
      <c r="PRM56" s="88"/>
      <c r="PRN56" s="88"/>
      <c r="PRO56" s="88"/>
      <c r="PRP56" s="88"/>
      <c r="PRQ56" s="88"/>
      <c r="PRR56" s="88"/>
      <c r="PRS56" s="88"/>
      <c r="PRT56" s="88"/>
      <c r="PRU56" s="88"/>
      <c r="PRV56" s="88"/>
      <c r="PRW56" s="88"/>
      <c r="PRX56" s="88"/>
      <c r="PRY56" s="88"/>
      <c r="PRZ56" s="88"/>
      <c r="PSA56" s="88"/>
      <c r="PSB56" s="88"/>
      <c r="PSC56" s="88"/>
      <c r="PSD56" s="88"/>
      <c r="PSE56" s="88"/>
      <c r="PSF56" s="88"/>
      <c r="PSG56" s="88"/>
      <c r="PSH56" s="88"/>
      <c r="PSI56" s="88"/>
      <c r="PSJ56" s="88"/>
      <c r="PSK56" s="88"/>
      <c r="PSL56" s="88"/>
      <c r="PSM56" s="88"/>
      <c r="PSN56" s="88"/>
      <c r="PSO56" s="88"/>
      <c r="PSP56" s="88"/>
      <c r="PSQ56" s="88"/>
      <c r="PSR56" s="88"/>
      <c r="PSS56" s="88"/>
      <c r="PST56" s="88"/>
      <c r="PSU56" s="88"/>
      <c r="PSV56" s="88"/>
      <c r="PSW56" s="88"/>
      <c r="PSX56" s="88"/>
      <c r="PSY56" s="88"/>
      <c r="PSZ56" s="88"/>
      <c r="PTA56" s="88"/>
      <c r="PTB56" s="88"/>
      <c r="PTC56" s="88"/>
      <c r="PTD56" s="88"/>
      <c r="PTE56" s="88"/>
      <c r="PTF56" s="88"/>
      <c r="PTG56" s="88"/>
      <c r="PTH56" s="88"/>
      <c r="PTI56" s="88"/>
      <c r="PTJ56" s="88"/>
      <c r="PTK56" s="88"/>
      <c r="PTL56" s="88"/>
      <c r="PTM56" s="88"/>
      <c r="PTN56" s="88"/>
      <c r="PTO56" s="88"/>
      <c r="PTP56" s="88"/>
      <c r="PTQ56" s="88"/>
      <c r="PTR56" s="88"/>
      <c r="PTS56" s="88"/>
      <c r="PTT56" s="88"/>
      <c r="PTU56" s="88"/>
      <c r="PTV56" s="88"/>
      <c r="PTW56" s="88"/>
      <c r="PTX56" s="88"/>
      <c r="PTY56" s="88"/>
      <c r="PTZ56" s="88"/>
      <c r="PUA56" s="88"/>
      <c r="PUB56" s="88"/>
      <c r="PUC56" s="88"/>
      <c r="PUD56" s="88"/>
      <c r="PUE56" s="88"/>
      <c r="PUF56" s="88"/>
      <c r="PUG56" s="88"/>
      <c r="PUH56" s="88"/>
      <c r="PUI56" s="88"/>
      <c r="PUJ56" s="88"/>
      <c r="PUK56" s="88"/>
      <c r="PUL56" s="88"/>
      <c r="PUM56" s="88"/>
      <c r="PUN56" s="88"/>
      <c r="PUO56" s="88"/>
      <c r="PUP56" s="88"/>
      <c r="PUQ56" s="88"/>
      <c r="PUR56" s="88"/>
      <c r="PUS56" s="88"/>
      <c r="PUT56" s="88"/>
      <c r="PUU56" s="88"/>
      <c r="PUV56" s="88"/>
      <c r="PUW56" s="88"/>
      <c r="PUX56" s="88"/>
      <c r="PUY56" s="88"/>
      <c r="PUZ56" s="88"/>
      <c r="PVA56" s="88"/>
      <c r="PVB56" s="88"/>
      <c r="PVC56" s="88"/>
      <c r="PVD56" s="88"/>
      <c r="PVE56" s="88"/>
      <c r="PVF56" s="88"/>
      <c r="PVG56" s="88"/>
      <c r="PVH56" s="88"/>
      <c r="PVI56" s="88"/>
      <c r="PVJ56" s="88"/>
      <c r="PVK56" s="88"/>
      <c r="PVL56" s="88"/>
      <c r="PVM56" s="88"/>
      <c r="PVN56" s="88"/>
      <c r="PVO56" s="88"/>
      <c r="PVP56" s="88"/>
      <c r="PVQ56" s="88"/>
      <c r="PVR56" s="88"/>
      <c r="PVS56" s="88"/>
      <c r="PVT56" s="88"/>
      <c r="PVU56" s="88"/>
      <c r="PVV56" s="88"/>
      <c r="PVW56" s="88"/>
      <c r="PVX56" s="88"/>
      <c r="PVY56" s="88"/>
      <c r="PVZ56" s="88"/>
      <c r="PWA56" s="88"/>
      <c r="PWB56" s="88"/>
      <c r="PWC56" s="88"/>
      <c r="PWD56" s="88"/>
      <c r="PWE56" s="88"/>
      <c r="PWF56" s="88"/>
      <c r="PWG56" s="88"/>
      <c r="PWH56" s="88"/>
      <c r="PWI56" s="88"/>
      <c r="PWJ56" s="88"/>
      <c r="PWK56" s="88"/>
      <c r="PWL56" s="88"/>
      <c r="PWM56" s="88"/>
      <c r="PWN56" s="88"/>
      <c r="PWO56" s="88"/>
      <c r="PWP56" s="88"/>
      <c r="PWQ56" s="88"/>
      <c r="PWR56" s="88"/>
      <c r="PWS56" s="88"/>
      <c r="PWT56" s="88"/>
      <c r="PWU56" s="88"/>
      <c r="PWV56" s="88"/>
      <c r="PWW56" s="88"/>
      <c r="PWX56" s="88"/>
      <c r="PWY56" s="88"/>
      <c r="PWZ56" s="88"/>
      <c r="PXA56" s="88"/>
      <c r="PXB56" s="88"/>
      <c r="PXC56" s="88"/>
      <c r="PXD56" s="88"/>
      <c r="PXE56" s="88"/>
      <c r="PXF56" s="88"/>
      <c r="PXG56" s="88"/>
      <c r="PXH56" s="88"/>
      <c r="PXI56" s="88"/>
      <c r="PXJ56" s="88"/>
      <c r="PXK56" s="88"/>
      <c r="PXL56" s="88"/>
      <c r="PXM56" s="88"/>
      <c r="PXN56" s="88"/>
      <c r="PXO56" s="88"/>
      <c r="PXP56" s="88"/>
      <c r="PXQ56" s="88"/>
      <c r="PXR56" s="88"/>
      <c r="PXS56" s="88"/>
      <c r="PXT56" s="88"/>
      <c r="PXU56" s="88"/>
      <c r="PXV56" s="88"/>
      <c r="PXW56" s="88"/>
      <c r="PXX56" s="88"/>
      <c r="PXY56" s="88"/>
      <c r="PXZ56" s="88"/>
      <c r="PYA56" s="88"/>
      <c r="PYB56" s="88"/>
      <c r="PYC56" s="88"/>
      <c r="PYD56" s="88"/>
      <c r="PYE56" s="88"/>
      <c r="PYF56" s="88"/>
      <c r="PYG56" s="88"/>
      <c r="PYH56" s="88"/>
      <c r="PYI56" s="88"/>
      <c r="PYJ56" s="88"/>
      <c r="PYK56" s="88"/>
      <c r="PYL56" s="88"/>
      <c r="PYM56" s="88"/>
      <c r="PYN56" s="88"/>
      <c r="PYO56" s="88"/>
      <c r="PYP56" s="88"/>
      <c r="PYQ56" s="88"/>
      <c r="PYR56" s="88"/>
      <c r="PYS56" s="88"/>
      <c r="PYT56" s="88"/>
      <c r="PYU56" s="88"/>
      <c r="PYV56" s="88"/>
      <c r="PYW56" s="88"/>
      <c r="PYX56" s="88"/>
      <c r="PYY56" s="88"/>
      <c r="PYZ56" s="88"/>
      <c r="PZA56" s="88"/>
      <c r="PZB56" s="88"/>
      <c r="PZC56" s="88"/>
      <c r="PZD56" s="88"/>
      <c r="PZE56" s="88"/>
      <c r="PZF56" s="88"/>
      <c r="PZG56" s="88"/>
      <c r="PZH56" s="88"/>
      <c r="PZI56" s="88"/>
      <c r="PZJ56" s="88"/>
      <c r="PZK56" s="88"/>
      <c r="PZL56" s="88"/>
      <c r="PZM56" s="88"/>
      <c r="PZN56" s="88"/>
      <c r="PZO56" s="88"/>
      <c r="PZP56" s="88"/>
      <c r="PZQ56" s="88"/>
      <c r="PZR56" s="88"/>
      <c r="PZS56" s="88"/>
      <c r="PZT56" s="88"/>
      <c r="PZU56" s="88"/>
      <c r="PZV56" s="88"/>
      <c r="PZW56" s="88"/>
      <c r="PZX56" s="88"/>
      <c r="PZY56" s="88"/>
      <c r="PZZ56" s="88"/>
      <c r="QAA56" s="88"/>
      <c r="QAB56" s="88"/>
      <c r="QAC56" s="88"/>
      <c r="QAD56" s="88"/>
      <c r="QAE56" s="88"/>
      <c r="QAF56" s="88"/>
      <c r="QAG56" s="88"/>
      <c r="QAH56" s="88"/>
      <c r="QAI56" s="88"/>
      <c r="QAJ56" s="88"/>
      <c r="QAK56" s="88"/>
      <c r="QAL56" s="88"/>
      <c r="QAM56" s="88"/>
      <c r="QAN56" s="88"/>
      <c r="QAO56" s="88"/>
      <c r="QAP56" s="88"/>
      <c r="QAQ56" s="88"/>
      <c r="QAR56" s="88"/>
      <c r="QAS56" s="88"/>
      <c r="QAT56" s="88"/>
      <c r="QAU56" s="88"/>
      <c r="QAV56" s="88"/>
      <c r="QAW56" s="88"/>
      <c r="QAX56" s="88"/>
      <c r="QAY56" s="88"/>
      <c r="QAZ56" s="88"/>
      <c r="QBA56" s="88"/>
      <c r="QBB56" s="88"/>
      <c r="QBC56" s="88"/>
      <c r="QBD56" s="88"/>
      <c r="QBE56" s="88"/>
      <c r="QBF56" s="88"/>
      <c r="QBG56" s="88"/>
      <c r="QBH56" s="88"/>
      <c r="QBI56" s="88"/>
      <c r="QBJ56" s="88"/>
      <c r="QBK56" s="88"/>
      <c r="QBL56" s="88"/>
      <c r="QBM56" s="88"/>
      <c r="QBN56" s="88"/>
      <c r="QBO56" s="88"/>
      <c r="QBP56" s="88"/>
      <c r="QBQ56" s="88"/>
      <c r="QBR56" s="88"/>
      <c r="QBS56" s="88"/>
      <c r="QBT56" s="88"/>
      <c r="QBU56" s="88"/>
      <c r="QBV56" s="88"/>
      <c r="QBW56" s="88"/>
      <c r="QBX56" s="88"/>
      <c r="QBY56" s="88"/>
      <c r="QBZ56" s="88"/>
      <c r="QCA56" s="88"/>
      <c r="QCB56" s="88"/>
      <c r="QCC56" s="88"/>
      <c r="QCD56" s="88"/>
      <c r="QCE56" s="88"/>
      <c r="QCF56" s="88"/>
      <c r="QCG56" s="88"/>
      <c r="QCH56" s="88"/>
      <c r="QCI56" s="88"/>
      <c r="QCJ56" s="88"/>
      <c r="QCK56" s="88"/>
      <c r="QCL56" s="88"/>
      <c r="QCM56" s="88"/>
      <c r="QCN56" s="88"/>
      <c r="QCO56" s="88"/>
      <c r="QCP56" s="88"/>
      <c r="QCQ56" s="88"/>
      <c r="QCR56" s="88"/>
      <c r="QCS56" s="88"/>
      <c r="QCT56" s="88"/>
      <c r="QCU56" s="88"/>
      <c r="QCV56" s="88"/>
      <c r="QCW56" s="88"/>
      <c r="QCX56" s="88"/>
      <c r="QCY56" s="88"/>
      <c r="QCZ56" s="88"/>
      <c r="QDA56" s="88"/>
      <c r="QDB56" s="88"/>
      <c r="QDC56" s="88"/>
      <c r="QDD56" s="88"/>
      <c r="QDE56" s="88"/>
      <c r="QDF56" s="88"/>
      <c r="QDG56" s="88"/>
      <c r="QDH56" s="88"/>
      <c r="QDI56" s="88"/>
      <c r="QDJ56" s="88"/>
      <c r="QDK56" s="88"/>
      <c r="QDL56" s="88"/>
      <c r="QDM56" s="88"/>
      <c r="QDN56" s="88"/>
      <c r="QDO56" s="88"/>
      <c r="QDP56" s="88"/>
      <c r="QDQ56" s="88"/>
      <c r="QDR56" s="88"/>
      <c r="QDS56" s="88"/>
      <c r="QDT56" s="88"/>
      <c r="QDU56" s="88"/>
      <c r="QDV56" s="88"/>
      <c r="QDW56" s="88"/>
      <c r="QDX56" s="88"/>
      <c r="QDY56" s="88"/>
      <c r="QDZ56" s="88"/>
      <c r="QEA56" s="88"/>
      <c r="QEB56" s="88"/>
      <c r="QEC56" s="88"/>
      <c r="QED56" s="88"/>
      <c r="QEE56" s="88"/>
      <c r="QEF56" s="88"/>
      <c r="QEG56" s="88"/>
      <c r="QEH56" s="88"/>
      <c r="QEI56" s="88"/>
      <c r="QEJ56" s="88"/>
      <c r="QEK56" s="88"/>
      <c r="QEL56" s="88"/>
      <c r="QEM56" s="88"/>
      <c r="QEN56" s="88"/>
      <c r="QEO56" s="88"/>
      <c r="QEP56" s="88"/>
      <c r="QEQ56" s="88"/>
      <c r="QER56" s="88"/>
      <c r="QES56" s="88"/>
      <c r="QET56" s="88"/>
      <c r="QEU56" s="88"/>
      <c r="QEV56" s="88"/>
      <c r="QEW56" s="88"/>
      <c r="QEX56" s="88"/>
      <c r="QEY56" s="88"/>
      <c r="QEZ56" s="88"/>
      <c r="QFA56" s="88"/>
      <c r="QFB56" s="88"/>
      <c r="QFC56" s="88"/>
      <c r="QFD56" s="88"/>
      <c r="QFE56" s="88"/>
      <c r="QFF56" s="88"/>
      <c r="QFG56" s="88"/>
      <c r="QFH56" s="88"/>
      <c r="QFI56" s="88"/>
      <c r="QFJ56" s="88"/>
      <c r="QFK56" s="88"/>
      <c r="QFL56" s="88"/>
      <c r="QFM56" s="88"/>
      <c r="QFN56" s="88"/>
      <c r="QFO56" s="88"/>
      <c r="QFP56" s="88"/>
      <c r="QFQ56" s="88"/>
      <c r="QFR56" s="88"/>
      <c r="QFS56" s="88"/>
      <c r="QFT56" s="88"/>
      <c r="QFU56" s="88"/>
      <c r="QFV56" s="88"/>
      <c r="QFW56" s="88"/>
      <c r="QFX56" s="88"/>
      <c r="QFY56" s="88"/>
      <c r="QFZ56" s="88"/>
      <c r="QGA56" s="88"/>
      <c r="QGB56" s="88"/>
      <c r="QGC56" s="88"/>
      <c r="QGD56" s="88"/>
      <c r="QGE56" s="88"/>
      <c r="QGF56" s="88"/>
      <c r="QGG56" s="88"/>
      <c r="QGH56" s="88"/>
      <c r="QGI56" s="88"/>
      <c r="QGJ56" s="88"/>
      <c r="QGK56" s="88"/>
      <c r="QGL56" s="88"/>
      <c r="QGM56" s="88"/>
      <c r="QGN56" s="88"/>
      <c r="QGO56" s="88"/>
      <c r="QGP56" s="88"/>
      <c r="QGQ56" s="88"/>
      <c r="QGR56" s="88"/>
      <c r="QGS56" s="88"/>
      <c r="QGT56" s="88"/>
      <c r="QGU56" s="88"/>
      <c r="QGV56" s="88"/>
      <c r="QGW56" s="88"/>
      <c r="QGX56" s="88"/>
      <c r="QGY56" s="88"/>
      <c r="QGZ56" s="88"/>
      <c r="QHA56" s="88"/>
      <c r="QHB56" s="88"/>
      <c r="QHC56" s="88"/>
      <c r="QHD56" s="88"/>
      <c r="QHE56" s="88"/>
      <c r="QHF56" s="88"/>
      <c r="QHG56" s="88"/>
      <c r="QHH56" s="88"/>
      <c r="QHI56" s="88"/>
      <c r="QHJ56" s="88"/>
      <c r="QHK56" s="88"/>
      <c r="QHL56" s="88"/>
      <c r="QHM56" s="88"/>
      <c r="QHN56" s="88"/>
      <c r="QHO56" s="88"/>
      <c r="QHP56" s="88"/>
      <c r="QHQ56" s="88"/>
      <c r="QHR56" s="88"/>
      <c r="QHS56" s="88"/>
      <c r="QHT56" s="88"/>
      <c r="QHU56" s="88"/>
      <c r="QHV56" s="88"/>
      <c r="QHW56" s="88"/>
      <c r="QHX56" s="88"/>
      <c r="QHY56" s="88"/>
      <c r="QHZ56" s="88"/>
      <c r="QIA56" s="88"/>
      <c r="QIB56" s="88"/>
      <c r="QIC56" s="88"/>
      <c r="QID56" s="88"/>
      <c r="QIE56" s="88"/>
      <c r="QIF56" s="88"/>
      <c r="QIG56" s="88"/>
      <c r="QIH56" s="88"/>
      <c r="QII56" s="88"/>
      <c r="QIJ56" s="88"/>
      <c r="QIK56" s="88"/>
      <c r="QIL56" s="88"/>
      <c r="QIM56" s="88"/>
      <c r="QIN56" s="88"/>
      <c r="QIO56" s="88"/>
      <c r="QIP56" s="88"/>
      <c r="QIQ56" s="88"/>
      <c r="QIR56" s="88"/>
      <c r="QIS56" s="88"/>
      <c r="QIT56" s="88"/>
      <c r="QIU56" s="88"/>
      <c r="QIV56" s="88"/>
      <c r="QIW56" s="88"/>
      <c r="QIX56" s="88"/>
      <c r="QIY56" s="88"/>
      <c r="QIZ56" s="88"/>
      <c r="QJA56" s="88"/>
      <c r="QJB56" s="88"/>
      <c r="QJC56" s="88"/>
      <c r="QJD56" s="88"/>
      <c r="QJE56" s="88"/>
      <c r="QJF56" s="88"/>
      <c r="QJG56" s="88"/>
      <c r="QJH56" s="88"/>
      <c r="QJI56" s="88"/>
      <c r="QJJ56" s="88"/>
      <c r="QJK56" s="88"/>
      <c r="QJL56" s="88"/>
      <c r="QJM56" s="88"/>
      <c r="QJN56" s="88"/>
      <c r="QJO56" s="88"/>
      <c r="QJP56" s="88"/>
      <c r="QJQ56" s="88"/>
      <c r="QJR56" s="88"/>
      <c r="QJS56" s="88"/>
      <c r="QJT56" s="88"/>
      <c r="QJU56" s="88"/>
      <c r="QJV56" s="88"/>
      <c r="QJW56" s="88"/>
      <c r="QJX56" s="88"/>
      <c r="QJY56" s="88"/>
      <c r="QJZ56" s="88"/>
      <c r="QKA56" s="88"/>
      <c r="QKB56" s="88"/>
      <c r="QKC56" s="88"/>
      <c r="QKD56" s="88"/>
      <c r="QKE56" s="88"/>
      <c r="QKF56" s="88"/>
      <c r="QKG56" s="88"/>
      <c r="QKH56" s="88"/>
      <c r="QKI56" s="88"/>
      <c r="QKJ56" s="88"/>
      <c r="QKK56" s="88"/>
      <c r="QKL56" s="88"/>
      <c r="QKM56" s="88"/>
      <c r="QKN56" s="88"/>
      <c r="QKO56" s="88"/>
      <c r="QKP56" s="88"/>
      <c r="QKQ56" s="88"/>
      <c r="QKR56" s="88"/>
      <c r="QKS56" s="88"/>
      <c r="QKT56" s="88"/>
      <c r="QKU56" s="88"/>
      <c r="QKV56" s="88"/>
      <c r="QKW56" s="88"/>
      <c r="QKX56" s="88"/>
      <c r="QKY56" s="88"/>
      <c r="QKZ56" s="88"/>
      <c r="QLA56" s="88"/>
      <c r="QLB56" s="88"/>
      <c r="QLC56" s="88"/>
      <c r="QLD56" s="88"/>
      <c r="QLE56" s="88"/>
      <c r="QLF56" s="88"/>
      <c r="QLG56" s="88"/>
      <c r="QLH56" s="88"/>
      <c r="QLI56" s="88"/>
      <c r="QLJ56" s="88"/>
      <c r="QLK56" s="88"/>
      <c r="QLL56" s="88"/>
      <c r="QLM56" s="88"/>
      <c r="QLN56" s="88"/>
      <c r="QLO56" s="88"/>
      <c r="QLP56" s="88"/>
      <c r="QLQ56" s="88"/>
      <c r="QLR56" s="88"/>
      <c r="QLS56" s="88"/>
      <c r="QLT56" s="88"/>
      <c r="QLU56" s="88"/>
      <c r="QLV56" s="88"/>
      <c r="QLW56" s="88"/>
      <c r="QLX56" s="88"/>
      <c r="QLY56" s="88"/>
      <c r="QLZ56" s="88"/>
      <c r="QMA56" s="88"/>
      <c r="QMB56" s="88"/>
      <c r="QMC56" s="88"/>
      <c r="QMD56" s="88"/>
      <c r="QME56" s="88"/>
      <c r="QMF56" s="88"/>
      <c r="QMG56" s="88"/>
      <c r="QMH56" s="88"/>
      <c r="QMI56" s="88"/>
      <c r="QMJ56" s="88"/>
      <c r="QMK56" s="88"/>
      <c r="QML56" s="88"/>
      <c r="QMM56" s="88"/>
      <c r="QMN56" s="88"/>
      <c r="QMO56" s="88"/>
      <c r="QMP56" s="88"/>
      <c r="QMQ56" s="88"/>
      <c r="QMR56" s="88"/>
      <c r="QMS56" s="88"/>
      <c r="QMT56" s="88"/>
      <c r="QMU56" s="88"/>
      <c r="QMV56" s="88"/>
      <c r="QMW56" s="88"/>
      <c r="QMX56" s="88"/>
      <c r="QMY56" s="88"/>
      <c r="QMZ56" s="88"/>
      <c r="QNA56" s="88"/>
      <c r="QNB56" s="88"/>
      <c r="QNC56" s="88"/>
      <c r="QND56" s="88"/>
      <c r="QNE56" s="88"/>
      <c r="QNF56" s="88"/>
      <c r="QNG56" s="88"/>
      <c r="QNH56" s="88"/>
      <c r="QNI56" s="88"/>
      <c r="QNJ56" s="88"/>
      <c r="QNK56" s="88"/>
      <c r="QNL56" s="88"/>
      <c r="QNM56" s="88"/>
      <c r="QNN56" s="88"/>
      <c r="QNO56" s="88"/>
      <c r="QNP56" s="88"/>
      <c r="QNQ56" s="88"/>
      <c r="QNR56" s="88"/>
      <c r="QNS56" s="88"/>
      <c r="QNT56" s="88"/>
      <c r="QNU56" s="88"/>
      <c r="QNV56" s="88"/>
      <c r="QNW56" s="88"/>
      <c r="QNX56" s="88"/>
      <c r="QNY56" s="88"/>
      <c r="QNZ56" s="88"/>
      <c r="QOA56" s="88"/>
      <c r="QOB56" s="88"/>
      <c r="QOC56" s="88"/>
      <c r="QOD56" s="88"/>
      <c r="QOE56" s="88"/>
      <c r="QOF56" s="88"/>
      <c r="QOG56" s="88"/>
      <c r="QOH56" s="88"/>
      <c r="QOI56" s="88"/>
      <c r="QOJ56" s="88"/>
      <c r="QOK56" s="88"/>
      <c r="QOL56" s="88"/>
      <c r="QOM56" s="88"/>
      <c r="QON56" s="88"/>
      <c r="QOO56" s="88"/>
      <c r="QOP56" s="88"/>
      <c r="QOQ56" s="88"/>
      <c r="QOR56" s="88"/>
      <c r="QOS56" s="88"/>
      <c r="QOT56" s="88"/>
      <c r="QOU56" s="88"/>
      <c r="QOV56" s="88"/>
      <c r="QOW56" s="88"/>
      <c r="QOX56" s="88"/>
      <c r="QOY56" s="88"/>
      <c r="QOZ56" s="88"/>
      <c r="QPA56" s="88"/>
      <c r="QPB56" s="88"/>
      <c r="QPC56" s="88"/>
      <c r="QPD56" s="88"/>
      <c r="QPE56" s="88"/>
      <c r="QPF56" s="88"/>
      <c r="QPG56" s="88"/>
      <c r="QPH56" s="88"/>
      <c r="QPI56" s="88"/>
      <c r="QPJ56" s="88"/>
      <c r="QPK56" s="88"/>
      <c r="QPL56" s="88"/>
      <c r="QPM56" s="88"/>
      <c r="QPN56" s="88"/>
      <c r="QPO56" s="88"/>
      <c r="QPP56" s="88"/>
      <c r="QPQ56" s="88"/>
      <c r="QPR56" s="88"/>
      <c r="QPS56" s="88"/>
      <c r="QPT56" s="88"/>
      <c r="QPU56" s="88"/>
      <c r="QPV56" s="88"/>
      <c r="QPW56" s="88"/>
      <c r="QPX56" s="88"/>
      <c r="QPY56" s="88"/>
      <c r="QPZ56" s="88"/>
      <c r="QQA56" s="88"/>
      <c r="QQB56" s="88"/>
      <c r="QQC56" s="88"/>
      <c r="QQD56" s="88"/>
      <c r="QQE56" s="88"/>
      <c r="QQF56" s="88"/>
      <c r="QQG56" s="88"/>
      <c r="QQH56" s="88"/>
      <c r="QQI56" s="88"/>
      <c r="QQJ56" s="88"/>
      <c r="QQK56" s="88"/>
      <c r="QQL56" s="88"/>
      <c r="QQM56" s="88"/>
      <c r="QQN56" s="88"/>
      <c r="QQO56" s="88"/>
      <c r="QQP56" s="88"/>
      <c r="QQQ56" s="88"/>
      <c r="QQR56" s="88"/>
      <c r="QQS56" s="88"/>
      <c r="QQT56" s="88"/>
      <c r="QQU56" s="88"/>
      <c r="QQV56" s="88"/>
      <c r="QQW56" s="88"/>
      <c r="QQX56" s="88"/>
      <c r="QQY56" s="88"/>
      <c r="QQZ56" s="88"/>
      <c r="QRA56" s="88"/>
      <c r="QRB56" s="88"/>
      <c r="QRC56" s="88"/>
      <c r="QRD56" s="88"/>
      <c r="QRE56" s="88"/>
      <c r="QRF56" s="88"/>
      <c r="QRG56" s="88"/>
      <c r="QRH56" s="88"/>
      <c r="QRI56" s="88"/>
      <c r="QRJ56" s="88"/>
      <c r="QRK56" s="88"/>
      <c r="QRL56" s="88"/>
      <c r="QRM56" s="88"/>
      <c r="QRN56" s="88"/>
      <c r="QRO56" s="88"/>
      <c r="QRP56" s="88"/>
      <c r="QRQ56" s="88"/>
      <c r="QRR56" s="88"/>
      <c r="QRS56" s="88"/>
      <c r="QRT56" s="88"/>
      <c r="QRU56" s="88"/>
      <c r="QRV56" s="88"/>
      <c r="QRW56" s="88"/>
      <c r="QRX56" s="88"/>
      <c r="QRY56" s="88"/>
      <c r="QRZ56" s="88"/>
      <c r="QSA56" s="88"/>
      <c r="QSB56" s="88"/>
      <c r="QSC56" s="88"/>
      <c r="QSD56" s="88"/>
      <c r="QSE56" s="88"/>
      <c r="QSF56" s="88"/>
      <c r="QSG56" s="88"/>
      <c r="QSH56" s="88"/>
      <c r="QSI56" s="88"/>
      <c r="QSJ56" s="88"/>
      <c r="QSK56" s="88"/>
      <c r="QSL56" s="88"/>
      <c r="QSM56" s="88"/>
      <c r="QSN56" s="88"/>
      <c r="QSO56" s="88"/>
      <c r="QSP56" s="88"/>
      <c r="QSQ56" s="88"/>
      <c r="QSR56" s="88"/>
      <c r="QSS56" s="88"/>
      <c r="QST56" s="88"/>
      <c r="QSU56" s="88"/>
      <c r="QSV56" s="88"/>
      <c r="QSW56" s="88"/>
      <c r="QSX56" s="88"/>
      <c r="QSY56" s="88"/>
      <c r="QSZ56" s="88"/>
      <c r="QTA56" s="88"/>
      <c r="QTB56" s="88"/>
      <c r="QTC56" s="88"/>
      <c r="QTD56" s="88"/>
      <c r="QTE56" s="88"/>
      <c r="QTF56" s="88"/>
      <c r="QTG56" s="88"/>
      <c r="QTH56" s="88"/>
      <c r="QTI56" s="88"/>
      <c r="QTJ56" s="88"/>
      <c r="QTK56" s="88"/>
      <c r="QTL56" s="88"/>
      <c r="QTM56" s="88"/>
      <c r="QTN56" s="88"/>
      <c r="QTO56" s="88"/>
      <c r="QTP56" s="88"/>
      <c r="QTQ56" s="88"/>
      <c r="QTR56" s="88"/>
      <c r="QTS56" s="88"/>
      <c r="QTT56" s="88"/>
      <c r="QTU56" s="88"/>
      <c r="QTV56" s="88"/>
      <c r="QTW56" s="88"/>
      <c r="QTX56" s="88"/>
      <c r="QTY56" s="88"/>
      <c r="QTZ56" s="88"/>
      <c r="QUA56" s="88"/>
      <c r="QUB56" s="88"/>
      <c r="QUC56" s="88"/>
      <c r="QUD56" s="88"/>
      <c r="QUE56" s="88"/>
      <c r="QUF56" s="88"/>
      <c r="QUG56" s="88"/>
      <c r="QUH56" s="88"/>
      <c r="QUI56" s="88"/>
      <c r="QUJ56" s="88"/>
      <c r="QUK56" s="88"/>
      <c r="QUL56" s="88"/>
      <c r="QUM56" s="88"/>
      <c r="QUN56" s="88"/>
      <c r="QUO56" s="88"/>
      <c r="QUP56" s="88"/>
      <c r="QUQ56" s="88"/>
      <c r="QUR56" s="88"/>
      <c r="QUS56" s="88"/>
      <c r="QUT56" s="88"/>
      <c r="QUU56" s="88"/>
      <c r="QUV56" s="88"/>
      <c r="QUW56" s="88"/>
      <c r="QUX56" s="88"/>
      <c r="QUY56" s="88"/>
      <c r="QUZ56" s="88"/>
      <c r="QVA56" s="88"/>
      <c r="QVB56" s="88"/>
      <c r="QVC56" s="88"/>
      <c r="QVD56" s="88"/>
      <c r="QVE56" s="88"/>
      <c r="QVF56" s="88"/>
      <c r="QVG56" s="88"/>
      <c r="QVH56" s="88"/>
      <c r="QVI56" s="88"/>
      <c r="QVJ56" s="88"/>
      <c r="QVK56" s="88"/>
      <c r="QVL56" s="88"/>
      <c r="QVM56" s="88"/>
      <c r="QVN56" s="88"/>
      <c r="QVO56" s="88"/>
      <c r="QVP56" s="88"/>
      <c r="QVQ56" s="88"/>
      <c r="QVR56" s="88"/>
      <c r="QVS56" s="88"/>
      <c r="QVT56" s="88"/>
      <c r="QVU56" s="88"/>
      <c r="QVV56" s="88"/>
      <c r="QVW56" s="88"/>
      <c r="QVX56" s="88"/>
      <c r="QVY56" s="88"/>
      <c r="QVZ56" s="88"/>
      <c r="QWA56" s="88"/>
      <c r="QWB56" s="88"/>
      <c r="QWC56" s="88"/>
      <c r="QWD56" s="88"/>
      <c r="QWE56" s="88"/>
      <c r="QWF56" s="88"/>
      <c r="QWG56" s="88"/>
      <c r="QWH56" s="88"/>
      <c r="QWI56" s="88"/>
      <c r="QWJ56" s="88"/>
      <c r="QWK56" s="88"/>
      <c r="QWL56" s="88"/>
      <c r="QWM56" s="88"/>
      <c r="QWN56" s="88"/>
      <c r="QWO56" s="88"/>
      <c r="QWP56" s="88"/>
      <c r="QWQ56" s="88"/>
      <c r="QWR56" s="88"/>
      <c r="QWS56" s="88"/>
      <c r="QWT56" s="88"/>
      <c r="QWU56" s="88"/>
      <c r="QWV56" s="88"/>
      <c r="QWW56" s="88"/>
      <c r="QWX56" s="88"/>
      <c r="QWY56" s="88"/>
      <c r="QWZ56" s="88"/>
      <c r="QXA56" s="88"/>
      <c r="QXB56" s="88"/>
      <c r="QXC56" s="88"/>
      <c r="QXD56" s="88"/>
      <c r="QXE56" s="88"/>
      <c r="QXF56" s="88"/>
      <c r="QXG56" s="88"/>
      <c r="QXH56" s="88"/>
      <c r="QXI56" s="88"/>
      <c r="QXJ56" s="88"/>
      <c r="QXK56" s="88"/>
      <c r="QXL56" s="88"/>
      <c r="QXM56" s="88"/>
      <c r="QXN56" s="88"/>
      <c r="QXO56" s="88"/>
      <c r="QXP56" s="88"/>
      <c r="QXQ56" s="88"/>
      <c r="QXR56" s="88"/>
      <c r="QXS56" s="88"/>
      <c r="QXT56" s="88"/>
      <c r="QXU56" s="88"/>
      <c r="QXV56" s="88"/>
      <c r="QXW56" s="88"/>
      <c r="QXX56" s="88"/>
      <c r="QXY56" s="88"/>
      <c r="QXZ56" s="88"/>
      <c r="QYA56" s="88"/>
      <c r="QYB56" s="88"/>
      <c r="QYC56" s="88"/>
      <c r="QYD56" s="88"/>
      <c r="QYE56" s="88"/>
      <c r="QYF56" s="88"/>
      <c r="QYG56" s="88"/>
      <c r="QYH56" s="88"/>
      <c r="QYI56" s="88"/>
      <c r="QYJ56" s="88"/>
      <c r="QYK56" s="88"/>
      <c r="QYL56" s="88"/>
      <c r="QYM56" s="88"/>
      <c r="QYN56" s="88"/>
      <c r="QYO56" s="88"/>
      <c r="QYP56" s="88"/>
      <c r="QYQ56" s="88"/>
      <c r="QYR56" s="88"/>
      <c r="QYS56" s="88"/>
      <c r="QYT56" s="88"/>
      <c r="QYU56" s="88"/>
      <c r="QYV56" s="88"/>
      <c r="QYW56" s="88"/>
      <c r="QYX56" s="88"/>
      <c r="QYY56" s="88"/>
      <c r="QYZ56" s="88"/>
      <c r="QZA56" s="88"/>
      <c r="QZB56" s="88"/>
      <c r="QZC56" s="88"/>
      <c r="QZD56" s="88"/>
      <c r="QZE56" s="88"/>
      <c r="QZF56" s="88"/>
      <c r="QZG56" s="88"/>
      <c r="QZH56" s="88"/>
      <c r="QZI56" s="88"/>
      <c r="QZJ56" s="88"/>
      <c r="QZK56" s="88"/>
      <c r="QZL56" s="88"/>
      <c r="QZM56" s="88"/>
      <c r="QZN56" s="88"/>
      <c r="QZO56" s="88"/>
      <c r="QZP56" s="88"/>
      <c r="QZQ56" s="88"/>
      <c r="QZR56" s="88"/>
      <c r="QZS56" s="88"/>
      <c r="QZT56" s="88"/>
      <c r="QZU56" s="88"/>
      <c r="QZV56" s="88"/>
      <c r="QZW56" s="88"/>
      <c r="QZX56" s="88"/>
      <c r="QZY56" s="88"/>
      <c r="QZZ56" s="88"/>
      <c r="RAA56" s="88"/>
      <c r="RAB56" s="88"/>
      <c r="RAC56" s="88"/>
      <c r="RAD56" s="88"/>
      <c r="RAE56" s="88"/>
      <c r="RAF56" s="88"/>
      <c r="RAG56" s="88"/>
      <c r="RAH56" s="88"/>
      <c r="RAI56" s="88"/>
      <c r="RAJ56" s="88"/>
      <c r="RAK56" s="88"/>
      <c r="RAL56" s="88"/>
      <c r="RAM56" s="88"/>
      <c r="RAN56" s="88"/>
      <c r="RAO56" s="88"/>
      <c r="RAP56" s="88"/>
      <c r="RAQ56" s="88"/>
      <c r="RAR56" s="88"/>
      <c r="RAS56" s="88"/>
      <c r="RAT56" s="88"/>
      <c r="RAU56" s="88"/>
      <c r="RAV56" s="88"/>
      <c r="RAW56" s="88"/>
      <c r="RAX56" s="88"/>
      <c r="RAY56" s="88"/>
      <c r="RAZ56" s="88"/>
      <c r="RBA56" s="88"/>
      <c r="RBB56" s="88"/>
      <c r="RBC56" s="88"/>
      <c r="RBD56" s="88"/>
      <c r="RBE56" s="88"/>
      <c r="RBF56" s="88"/>
      <c r="RBG56" s="88"/>
      <c r="RBH56" s="88"/>
      <c r="RBI56" s="88"/>
      <c r="RBJ56" s="88"/>
      <c r="RBK56" s="88"/>
      <c r="RBL56" s="88"/>
      <c r="RBM56" s="88"/>
      <c r="RBN56" s="88"/>
      <c r="RBO56" s="88"/>
      <c r="RBP56" s="88"/>
      <c r="RBQ56" s="88"/>
      <c r="RBR56" s="88"/>
      <c r="RBS56" s="88"/>
      <c r="RBT56" s="88"/>
      <c r="RBU56" s="88"/>
      <c r="RBV56" s="88"/>
      <c r="RBW56" s="88"/>
      <c r="RBX56" s="88"/>
      <c r="RBY56" s="88"/>
      <c r="RBZ56" s="88"/>
      <c r="RCA56" s="88"/>
      <c r="RCB56" s="88"/>
      <c r="RCC56" s="88"/>
      <c r="RCD56" s="88"/>
      <c r="RCE56" s="88"/>
      <c r="RCF56" s="88"/>
      <c r="RCG56" s="88"/>
      <c r="RCH56" s="88"/>
      <c r="RCI56" s="88"/>
      <c r="RCJ56" s="88"/>
      <c r="RCK56" s="88"/>
      <c r="RCL56" s="88"/>
      <c r="RCM56" s="88"/>
      <c r="RCN56" s="88"/>
      <c r="RCO56" s="88"/>
      <c r="RCP56" s="88"/>
      <c r="RCQ56" s="88"/>
      <c r="RCR56" s="88"/>
      <c r="RCS56" s="88"/>
      <c r="RCT56" s="88"/>
      <c r="RCU56" s="88"/>
      <c r="RCV56" s="88"/>
      <c r="RCW56" s="88"/>
      <c r="RCX56" s="88"/>
      <c r="RCY56" s="88"/>
      <c r="RCZ56" s="88"/>
      <c r="RDA56" s="88"/>
      <c r="RDB56" s="88"/>
      <c r="RDC56" s="88"/>
      <c r="RDD56" s="88"/>
      <c r="RDE56" s="88"/>
      <c r="RDF56" s="88"/>
      <c r="RDG56" s="88"/>
      <c r="RDH56" s="88"/>
      <c r="RDI56" s="88"/>
      <c r="RDJ56" s="88"/>
      <c r="RDK56" s="88"/>
      <c r="RDL56" s="88"/>
      <c r="RDM56" s="88"/>
      <c r="RDN56" s="88"/>
      <c r="RDO56" s="88"/>
      <c r="RDP56" s="88"/>
      <c r="RDQ56" s="88"/>
      <c r="RDR56" s="88"/>
      <c r="RDS56" s="88"/>
      <c r="RDT56" s="88"/>
      <c r="RDU56" s="88"/>
      <c r="RDV56" s="88"/>
      <c r="RDW56" s="88"/>
      <c r="RDX56" s="88"/>
      <c r="RDY56" s="88"/>
      <c r="RDZ56" s="88"/>
      <c r="REA56" s="88"/>
      <c r="REB56" s="88"/>
      <c r="REC56" s="88"/>
      <c r="RED56" s="88"/>
      <c r="REE56" s="88"/>
      <c r="REF56" s="88"/>
      <c r="REG56" s="88"/>
      <c r="REH56" s="88"/>
      <c r="REI56" s="88"/>
      <c r="REJ56" s="88"/>
      <c r="REK56" s="88"/>
      <c r="REL56" s="88"/>
      <c r="REM56" s="88"/>
      <c r="REN56" s="88"/>
      <c r="REO56" s="88"/>
      <c r="REP56" s="88"/>
      <c r="REQ56" s="88"/>
      <c r="RER56" s="88"/>
      <c r="RES56" s="88"/>
      <c r="RET56" s="88"/>
      <c r="REU56" s="88"/>
      <c r="REV56" s="88"/>
      <c r="REW56" s="88"/>
      <c r="REX56" s="88"/>
      <c r="REY56" s="88"/>
      <c r="REZ56" s="88"/>
      <c r="RFA56" s="88"/>
      <c r="RFB56" s="88"/>
      <c r="RFC56" s="88"/>
      <c r="RFD56" s="88"/>
      <c r="RFE56" s="88"/>
      <c r="RFF56" s="88"/>
      <c r="RFG56" s="88"/>
      <c r="RFH56" s="88"/>
      <c r="RFI56" s="88"/>
      <c r="RFJ56" s="88"/>
      <c r="RFK56" s="88"/>
      <c r="RFL56" s="88"/>
      <c r="RFM56" s="88"/>
      <c r="RFN56" s="88"/>
      <c r="RFO56" s="88"/>
      <c r="RFP56" s="88"/>
      <c r="RFQ56" s="88"/>
      <c r="RFR56" s="88"/>
      <c r="RFS56" s="88"/>
      <c r="RFT56" s="88"/>
      <c r="RFU56" s="88"/>
      <c r="RFV56" s="88"/>
      <c r="RFW56" s="88"/>
      <c r="RFX56" s="88"/>
      <c r="RFY56" s="88"/>
      <c r="RFZ56" s="88"/>
      <c r="RGA56" s="88"/>
      <c r="RGB56" s="88"/>
      <c r="RGC56" s="88"/>
      <c r="RGD56" s="88"/>
      <c r="RGE56" s="88"/>
      <c r="RGF56" s="88"/>
      <c r="RGG56" s="88"/>
      <c r="RGH56" s="88"/>
      <c r="RGI56" s="88"/>
      <c r="RGJ56" s="88"/>
      <c r="RGK56" s="88"/>
      <c r="RGL56" s="88"/>
      <c r="RGM56" s="88"/>
      <c r="RGN56" s="88"/>
      <c r="RGO56" s="88"/>
      <c r="RGP56" s="88"/>
      <c r="RGQ56" s="88"/>
      <c r="RGR56" s="88"/>
      <c r="RGS56" s="88"/>
      <c r="RGT56" s="88"/>
      <c r="RGU56" s="88"/>
      <c r="RGV56" s="88"/>
      <c r="RGW56" s="88"/>
      <c r="RGX56" s="88"/>
      <c r="RGY56" s="88"/>
      <c r="RGZ56" s="88"/>
      <c r="RHA56" s="88"/>
      <c r="RHB56" s="88"/>
      <c r="RHC56" s="88"/>
      <c r="RHD56" s="88"/>
      <c r="RHE56" s="88"/>
      <c r="RHF56" s="88"/>
      <c r="RHG56" s="88"/>
      <c r="RHH56" s="88"/>
      <c r="RHI56" s="88"/>
      <c r="RHJ56" s="88"/>
      <c r="RHK56" s="88"/>
      <c r="RHL56" s="88"/>
      <c r="RHM56" s="88"/>
      <c r="RHN56" s="88"/>
      <c r="RHO56" s="88"/>
      <c r="RHP56" s="88"/>
      <c r="RHQ56" s="88"/>
      <c r="RHR56" s="88"/>
      <c r="RHS56" s="88"/>
      <c r="RHT56" s="88"/>
      <c r="RHU56" s="88"/>
      <c r="RHV56" s="88"/>
      <c r="RHW56" s="88"/>
      <c r="RHX56" s="88"/>
      <c r="RHY56" s="88"/>
      <c r="RHZ56" s="88"/>
      <c r="RIA56" s="88"/>
      <c r="RIB56" s="88"/>
      <c r="RIC56" s="88"/>
      <c r="RID56" s="88"/>
      <c r="RIE56" s="88"/>
      <c r="RIF56" s="88"/>
      <c r="RIG56" s="88"/>
      <c r="RIH56" s="88"/>
      <c r="RII56" s="88"/>
      <c r="RIJ56" s="88"/>
      <c r="RIK56" s="88"/>
      <c r="RIL56" s="88"/>
      <c r="RIM56" s="88"/>
      <c r="RIN56" s="88"/>
      <c r="RIO56" s="88"/>
      <c r="RIP56" s="88"/>
      <c r="RIQ56" s="88"/>
      <c r="RIR56" s="88"/>
      <c r="RIS56" s="88"/>
      <c r="RIT56" s="88"/>
      <c r="RIU56" s="88"/>
      <c r="RIV56" s="88"/>
      <c r="RIW56" s="88"/>
      <c r="RIX56" s="88"/>
      <c r="RIY56" s="88"/>
      <c r="RIZ56" s="88"/>
      <c r="RJA56" s="88"/>
      <c r="RJB56" s="88"/>
      <c r="RJC56" s="88"/>
      <c r="RJD56" s="88"/>
      <c r="RJE56" s="88"/>
      <c r="RJF56" s="88"/>
      <c r="RJG56" s="88"/>
      <c r="RJH56" s="88"/>
      <c r="RJI56" s="88"/>
      <c r="RJJ56" s="88"/>
      <c r="RJK56" s="88"/>
      <c r="RJL56" s="88"/>
      <c r="RJM56" s="88"/>
      <c r="RJN56" s="88"/>
      <c r="RJO56" s="88"/>
      <c r="RJP56" s="88"/>
      <c r="RJQ56" s="88"/>
      <c r="RJR56" s="88"/>
      <c r="RJS56" s="88"/>
      <c r="RJT56" s="88"/>
      <c r="RJU56" s="88"/>
      <c r="RJV56" s="88"/>
      <c r="RJW56" s="88"/>
      <c r="RJX56" s="88"/>
      <c r="RJY56" s="88"/>
      <c r="RJZ56" s="88"/>
      <c r="RKA56" s="88"/>
      <c r="RKB56" s="88"/>
      <c r="RKC56" s="88"/>
      <c r="RKD56" s="88"/>
      <c r="RKE56" s="88"/>
      <c r="RKF56" s="88"/>
      <c r="RKG56" s="88"/>
      <c r="RKH56" s="88"/>
      <c r="RKI56" s="88"/>
      <c r="RKJ56" s="88"/>
      <c r="RKK56" s="88"/>
      <c r="RKL56" s="88"/>
      <c r="RKM56" s="88"/>
      <c r="RKN56" s="88"/>
      <c r="RKO56" s="88"/>
      <c r="RKP56" s="88"/>
      <c r="RKQ56" s="88"/>
      <c r="RKR56" s="88"/>
      <c r="RKS56" s="88"/>
      <c r="RKT56" s="88"/>
      <c r="RKU56" s="88"/>
      <c r="RKV56" s="88"/>
      <c r="RKW56" s="88"/>
      <c r="RKX56" s="88"/>
      <c r="RKY56" s="88"/>
      <c r="RKZ56" s="88"/>
      <c r="RLA56" s="88"/>
      <c r="RLB56" s="88"/>
      <c r="RLC56" s="88"/>
      <c r="RLD56" s="88"/>
      <c r="RLE56" s="88"/>
      <c r="RLF56" s="88"/>
      <c r="RLG56" s="88"/>
      <c r="RLH56" s="88"/>
      <c r="RLI56" s="88"/>
      <c r="RLJ56" s="88"/>
      <c r="RLK56" s="88"/>
      <c r="RLL56" s="88"/>
      <c r="RLM56" s="88"/>
      <c r="RLN56" s="88"/>
      <c r="RLO56" s="88"/>
      <c r="RLP56" s="88"/>
      <c r="RLQ56" s="88"/>
      <c r="RLR56" s="88"/>
      <c r="RLS56" s="88"/>
      <c r="RLT56" s="88"/>
      <c r="RLU56" s="88"/>
      <c r="RLV56" s="88"/>
      <c r="RLW56" s="88"/>
      <c r="RLX56" s="88"/>
      <c r="RLY56" s="88"/>
      <c r="RLZ56" s="88"/>
      <c r="RMA56" s="88"/>
      <c r="RMB56" s="88"/>
      <c r="RMC56" s="88"/>
      <c r="RMD56" s="88"/>
      <c r="RME56" s="88"/>
      <c r="RMF56" s="88"/>
      <c r="RMG56" s="88"/>
      <c r="RMH56" s="88"/>
      <c r="RMI56" s="88"/>
      <c r="RMJ56" s="88"/>
      <c r="RMK56" s="88"/>
      <c r="RML56" s="88"/>
      <c r="RMM56" s="88"/>
      <c r="RMN56" s="88"/>
      <c r="RMO56" s="88"/>
      <c r="RMP56" s="88"/>
      <c r="RMQ56" s="88"/>
      <c r="RMR56" s="88"/>
      <c r="RMS56" s="88"/>
      <c r="RMT56" s="88"/>
      <c r="RMU56" s="88"/>
      <c r="RMV56" s="88"/>
      <c r="RMW56" s="88"/>
      <c r="RMX56" s="88"/>
      <c r="RMY56" s="88"/>
      <c r="RMZ56" s="88"/>
      <c r="RNA56" s="88"/>
      <c r="RNB56" s="88"/>
      <c r="RNC56" s="88"/>
      <c r="RND56" s="88"/>
      <c r="RNE56" s="88"/>
      <c r="RNF56" s="88"/>
      <c r="RNG56" s="88"/>
      <c r="RNH56" s="88"/>
      <c r="RNI56" s="88"/>
      <c r="RNJ56" s="88"/>
      <c r="RNK56" s="88"/>
      <c r="RNL56" s="88"/>
      <c r="RNM56" s="88"/>
      <c r="RNN56" s="88"/>
      <c r="RNO56" s="88"/>
      <c r="RNP56" s="88"/>
      <c r="RNQ56" s="88"/>
      <c r="RNR56" s="88"/>
      <c r="RNS56" s="88"/>
      <c r="RNT56" s="88"/>
      <c r="RNU56" s="88"/>
      <c r="RNV56" s="88"/>
      <c r="RNW56" s="88"/>
      <c r="RNX56" s="88"/>
      <c r="RNY56" s="88"/>
      <c r="RNZ56" s="88"/>
      <c r="ROA56" s="88"/>
      <c r="ROB56" s="88"/>
      <c r="ROC56" s="88"/>
      <c r="ROD56" s="88"/>
      <c r="ROE56" s="88"/>
      <c r="ROF56" s="88"/>
      <c r="ROG56" s="88"/>
      <c r="ROH56" s="88"/>
      <c r="ROI56" s="88"/>
      <c r="ROJ56" s="88"/>
      <c r="ROK56" s="88"/>
      <c r="ROL56" s="88"/>
      <c r="ROM56" s="88"/>
      <c r="RON56" s="88"/>
      <c r="ROO56" s="88"/>
      <c r="ROP56" s="88"/>
      <c r="ROQ56" s="88"/>
      <c r="ROR56" s="88"/>
      <c r="ROS56" s="88"/>
      <c r="ROT56" s="88"/>
      <c r="ROU56" s="88"/>
      <c r="ROV56" s="88"/>
      <c r="ROW56" s="88"/>
      <c r="ROX56" s="88"/>
      <c r="ROY56" s="88"/>
      <c r="ROZ56" s="88"/>
      <c r="RPA56" s="88"/>
      <c r="RPB56" s="88"/>
      <c r="RPC56" s="88"/>
      <c r="RPD56" s="88"/>
      <c r="RPE56" s="88"/>
      <c r="RPF56" s="88"/>
      <c r="RPG56" s="88"/>
      <c r="RPH56" s="88"/>
      <c r="RPI56" s="88"/>
      <c r="RPJ56" s="88"/>
      <c r="RPK56" s="88"/>
      <c r="RPL56" s="88"/>
      <c r="RPM56" s="88"/>
      <c r="RPN56" s="88"/>
      <c r="RPO56" s="88"/>
      <c r="RPP56" s="88"/>
      <c r="RPQ56" s="88"/>
      <c r="RPR56" s="88"/>
      <c r="RPS56" s="88"/>
      <c r="RPT56" s="88"/>
      <c r="RPU56" s="88"/>
      <c r="RPV56" s="88"/>
      <c r="RPW56" s="88"/>
      <c r="RPX56" s="88"/>
      <c r="RPY56" s="88"/>
      <c r="RPZ56" s="88"/>
      <c r="RQA56" s="88"/>
      <c r="RQB56" s="88"/>
      <c r="RQC56" s="88"/>
      <c r="RQD56" s="88"/>
      <c r="RQE56" s="88"/>
      <c r="RQF56" s="88"/>
      <c r="RQG56" s="88"/>
      <c r="RQH56" s="88"/>
      <c r="RQI56" s="88"/>
      <c r="RQJ56" s="88"/>
      <c r="RQK56" s="88"/>
      <c r="RQL56" s="88"/>
      <c r="RQM56" s="88"/>
      <c r="RQN56" s="88"/>
      <c r="RQO56" s="88"/>
      <c r="RQP56" s="88"/>
      <c r="RQQ56" s="88"/>
      <c r="RQR56" s="88"/>
      <c r="RQS56" s="88"/>
      <c r="RQT56" s="88"/>
      <c r="RQU56" s="88"/>
      <c r="RQV56" s="88"/>
      <c r="RQW56" s="88"/>
      <c r="RQX56" s="88"/>
      <c r="RQY56" s="88"/>
      <c r="RQZ56" s="88"/>
      <c r="RRA56" s="88"/>
      <c r="RRB56" s="88"/>
      <c r="RRC56" s="88"/>
      <c r="RRD56" s="88"/>
      <c r="RRE56" s="88"/>
      <c r="RRF56" s="88"/>
      <c r="RRG56" s="88"/>
      <c r="RRH56" s="88"/>
      <c r="RRI56" s="88"/>
      <c r="RRJ56" s="88"/>
      <c r="RRK56" s="88"/>
      <c r="RRL56" s="88"/>
      <c r="RRM56" s="88"/>
      <c r="RRN56" s="88"/>
      <c r="RRO56" s="88"/>
      <c r="RRP56" s="88"/>
      <c r="RRQ56" s="88"/>
      <c r="RRR56" s="88"/>
      <c r="RRS56" s="88"/>
      <c r="RRT56" s="88"/>
      <c r="RRU56" s="88"/>
      <c r="RRV56" s="88"/>
      <c r="RRW56" s="88"/>
      <c r="RRX56" s="88"/>
      <c r="RRY56" s="88"/>
      <c r="RRZ56" s="88"/>
      <c r="RSA56" s="88"/>
      <c r="RSB56" s="88"/>
      <c r="RSC56" s="88"/>
      <c r="RSD56" s="88"/>
      <c r="RSE56" s="88"/>
      <c r="RSF56" s="88"/>
      <c r="RSG56" s="88"/>
      <c r="RSH56" s="88"/>
      <c r="RSI56" s="88"/>
      <c r="RSJ56" s="88"/>
      <c r="RSK56" s="88"/>
      <c r="RSL56" s="88"/>
      <c r="RSM56" s="88"/>
      <c r="RSN56" s="88"/>
      <c r="RSO56" s="88"/>
      <c r="RSP56" s="88"/>
      <c r="RSQ56" s="88"/>
      <c r="RSR56" s="88"/>
      <c r="RSS56" s="88"/>
      <c r="RST56" s="88"/>
      <c r="RSU56" s="88"/>
      <c r="RSV56" s="88"/>
      <c r="RSW56" s="88"/>
      <c r="RSX56" s="88"/>
      <c r="RSY56" s="88"/>
      <c r="RSZ56" s="88"/>
      <c r="RTA56" s="88"/>
      <c r="RTB56" s="88"/>
      <c r="RTC56" s="88"/>
      <c r="RTD56" s="88"/>
      <c r="RTE56" s="88"/>
      <c r="RTF56" s="88"/>
      <c r="RTG56" s="88"/>
      <c r="RTH56" s="88"/>
      <c r="RTI56" s="88"/>
      <c r="RTJ56" s="88"/>
      <c r="RTK56" s="88"/>
      <c r="RTL56" s="88"/>
      <c r="RTM56" s="88"/>
      <c r="RTN56" s="88"/>
      <c r="RTO56" s="88"/>
      <c r="RTP56" s="88"/>
      <c r="RTQ56" s="88"/>
      <c r="RTR56" s="88"/>
      <c r="RTS56" s="88"/>
      <c r="RTT56" s="88"/>
      <c r="RTU56" s="88"/>
      <c r="RTV56" s="88"/>
      <c r="RTW56" s="88"/>
      <c r="RTX56" s="88"/>
      <c r="RTY56" s="88"/>
      <c r="RTZ56" s="88"/>
      <c r="RUA56" s="88"/>
      <c r="RUB56" s="88"/>
      <c r="RUC56" s="88"/>
      <c r="RUD56" s="88"/>
      <c r="RUE56" s="88"/>
      <c r="RUF56" s="88"/>
      <c r="RUG56" s="88"/>
      <c r="RUH56" s="88"/>
      <c r="RUI56" s="88"/>
      <c r="RUJ56" s="88"/>
      <c r="RUK56" s="88"/>
      <c r="RUL56" s="88"/>
      <c r="RUM56" s="88"/>
      <c r="RUN56" s="88"/>
      <c r="RUO56" s="88"/>
      <c r="RUP56" s="88"/>
      <c r="RUQ56" s="88"/>
      <c r="RUR56" s="88"/>
      <c r="RUS56" s="88"/>
      <c r="RUT56" s="88"/>
      <c r="RUU56" s="88"/>
      <c r="RUV56" s="88"/>
      <c r="RUW56" s="88"/>
      <c r="RUX56" s="88"/>
      <c r="RUY56" s="88"/>
      <c r="RUZ56" s="88"/>
      <c r="RVA56" s="88"/>
      <c r="RVB56" s="88"/>
      <c r="RVC56" s="88"/>
      <c r="RVD56" s="88"/>
      <c r="RVE56" s="88"/>
      <c r="RVF56" s="88"/>
      <c r="RVG56" s="88"/>
      <c r="RVH56" s="88"/>
      <c r="RVI56" s="88"/>
      <c r="RVJ56" s="88"/>
      <c r="RVK56" s="88"/>
      <c r="RVL56" s="88"/>
      <c r="RVM56" s="88"/>
      <c r="RVN56" s="88"/>
      <c r="RVO56" s="88"/>
      <c r="RVP56" s="88"/>
      <c r="RVQ56" s="88"/>
      <c r="RVR56" s="88"/>
      <c r="RVS56" s="88"/>
      <c r="RVT56" s="88"/>
      <c r="RVU56" s="88"/>
      <c r="RVV56" s="88"/>
      <c r="RVW56" s="88"/>
      <c r="RVX56" s="88"/>
      <c r="RVY56" s="88"/>
      <c r="RVZ56" s="88"/>
      <c r="RWA56" s="88"/>
      <c r="RWB56" s="88"/>
      <c r="RWC56" s="88"/>
      <c r="RWD56" s="88"/>
      <c r="RWE56" s="88"/>
      <c r="RWF56" s="88"/>
      <c r="RWG56" s="88"/>
      <c r="RWH56" s="88"/>
      <c r="RWI56" s="88"/>
      <c r="RWJ56" s="88"/>
      <c r="RWK56" s="88"/>
      <c r="RWL56" s="88"/>
      <c r="RWM56" s="88"/>
      <c r="RWN56" s="88"/>
      <c r="RWO56" s="88"/>
      <c r="RWP56" s="88"/>
      <c r="RWQ56" s="88"/>
      <c r="RWR56" s="88"/>
      <c r="RWS56" s="88"/>
      <c r="RWT56" s="88"/>
      <c r="RWU56" s="88"/>
      <c r="RWV56" s="88"/>
      <c r="RWW56" s="88"/>
      <c r="RWX56" s="88"/>
      <c r="RWY56" s="88"/>
      <c r="RWZ56" s="88"/>
      <c r="RXA56" s="88"/>
      <c r="RXB56" s="88"/>
      <c r="RXC56" s="88"/>
      <c r="RXD56" s="88"/>
      <c r="RXE56" s="88"/>
      <c r="RXF56" s="88"/>
      <c r="RXG56" s="88"/>
      <c r="RXH56" s="88"/>
      <c r="RXI56" s="88"/>
      <c r="RXJ56" s="88"/>
      <c r="RXK56" s="88"/>
      <c r="RXL56" s="88"/>
      <c r="RXM56" s="88"/>
      <c r="RXN56" s="88"/>
      <c r="RXO56" s="88"/>
      <c r="RXP56" s="88"/>
      <c r="RXQ56" s="88"/>
      <c r="RXR56" s="88"/>
      <c r="RXS56" s="88"/>
      <c r="RXT56" s="88"/>
      <c r="RXU56" s="88"/>
      <c r="RXV56" s="88"/>
      <c r="RXW56" s="88"/>
      <c r="RXX56" s="88"/>
      <c r="RXY56" s="88"/>
      <c r="RXZ56" s="88"/>
      <c r="RYA56" s="88"/>
      <c r="RYB56" s="88"/>
      <c r="RYC56" s="88"/>
      <c r="RYD56" s="88"/>
      <c r="RYE56" s="88"/>
      <c r="RYF56" s="88"/>
      <c r="RYG56" s="88"/>
      <c r="RYH56" s="88"/>
      <c r="RYI56" s="88"/>
      <c r="RYJ56" s="88"/>
      <c r="RYK56" s="88"/>
      <c r="RYL56" s="88"/>
      <c r="RYM56" s="88"/>
      <c r="RYN56" s="88"/>
      <c r="RYO56" s="88"/>
      <c r="RYP56" s="88"/>
      <c r="RYQ56" s="88"/>
      <c r="RYR56" s="88"/>
      <c r="RYS56" s="88"/>
      <c r="RYT56" s="88"/>
      <c r="RYU56" s="88"/>
      <c r="RYV56" s="88"/>
      <c r="RYW56" s="88"/>
      <c r="RYX56" s="88"/>
      <c r="RYY56" s="88"/>
      <c r="RYZ56" s="88"/>
      <c r="RZA56" s="88"/>
      <c r="RZB56" s="88"/>
      <c r="RZC56" s="88"/>
      <c r="RZD56" s="88"/>
      <c r="RZE56" s="88"/>
      <c r="RZF56" s="88"/>
      <c r="RZG56" s="88"/>
      <c r="RZH56" s="88"/>
      <c r="RZI56" s="88"/>
      <c r="RZJ56" s="88"/>
      <c r="RZK56" s="88"/>
      <c r="RZL56" s="88"/>
      <c r="RZM56" s="88"/>
      <c r="RZN56" s="88"/>
      <c r="RZO56" s="88"/>
      <c r="RZP56" s="88"/>
      <c r="RZQ56" s="88"/>
      <c r="RZR56" s="88"/>
      <c r="RZS56" s="88"/>
      <c r="RZT56" s="88"/>
      <c r="RZU56" s="88"/>
      <c r="RZV56" s="88"/>
      <c r="RZW56" s="88"/>
      <c r="RZX56" s="88"/>
      <c r="RZY56" s="88"/>
      <c r="RZZ56" s="88"/>
      <c r="SAA56" s="88"/>
      <c r="SAB56" s="88"/>
      <c r="SAC56" s="88"/>
      <c r="SAD56" s="88"/>
      <c r="SAE56" s="88"/>
      <c r="SAF56" s="88"/>
      <c r="SAG56" s="88"/>
      <c r="SAH56" s="88"/>
      <c r="SAI56" s="88"/>
      <c r="SAJ56" s="88"/>
      <c r="SAK56" s="88"/>
      <c r="SAL56" s="88"/>
      <c r="SAM56" s="88"/>
      <c r="SAN56" s="88"/>
      <c r="SAO56" s="88"/>
      <c r="SAP56" s="88"/>
      <c r="SAQ56" s="88"/>
      <c r="SAR56" s="88"/>
      <c r="SAS56" s="88"/>
      <c r="SAT56" s="88"/>
      <c r="SAU56" s="88"/>
      <c r="SAV56" s="88"/>
      <c r="SAW56" s="88"/>
      <c r="SAX56" s="88"/>
      <c r="SAY56" s="88"/>
      <c r="SAZ56" s="88"/>
      <c r="SBA56" s="88"/>
      <c r="SBB56" s="88"/>
      <c r="SBC56" s="88"/>
      <c r="SBD56" s="88"/>
      <c r="SBE56" s="88"/>
      <c r="SBF56" s="88"/>
      <c r="SBG56" s="88"/>
      <c r="SBH56" s="88"/>
      <c r="SBI56" s="88"/>
      <c r="SBJ56" s="88"/>
      <c r="SBK56" s="88"/>
      <c r="SBL56" s="88"/>
      <c r="SBM56" s="88"/>
      <c r="SBN56" s="88"/>
      <c r="SBO56" s="88"/>
      <c r="SBP56" s="88"/>
      <c r="SBQ56" s="88"/>
      <c r="SBR56" s="88"/>
      <c r="SBS56" s="88"/>
      <c r="SBT56" s="88"/>
      <c r="SBU56" s="88"/>
      <c r="SBV56" s="88"/>
      <c r="SBW56" s="88"/>
      <c r="SBX56" s="88"/>
      <c r="SBY56" s="88"/>
      <c r="SBZ56" s="88"/>
      <c r="SCA56" s="88"/>
      <c r="SCB56" s="88"/>
      <c r="SCC56" s="88"/>
      <c r="SCD56" s="88"/>
      <c r="SCE56" s="88"/>
      <c r="SCF56" s="88"/>
      <c r="SCG56" s="88"/>
      <c r="SCH56" s="88"/>
      <c r="SCI56" s="88"/>
      <c r="SCJ56" s="88"/>
      <c r="SCK56" s="88"/>
      <c r="SCL56" s="88"/>
      <c r="SCM56" s="88"/>
      <c r="SCN56" s="88"/>
      <c r="SCO56" s="88"/>
      <c r="SCP56" s="88"/>
      <c r="SCQ56" s="88"/>
      <c r="SCR56" s="88"/>
      <c r="SCS56" s="88"/>
      <c r="SCT56" s="88"/>
      <c r="SCU56" s="88"/>
      <c r="SCV56" s="88"/>
      <c r="SCW56" s="88"/>
      <c r="SCX56" s="88"/>
      <c r="SCY56" s="88"/>
      <c r="SCZ56" s="88"/>
      <c r="SDA56" s="88"/>
      <c r="SDB56" s="88"/>
      <c r="SDC56" s="88"/>
      <c r="SDD56" s="88"/>
      <c r="SDE56" s="88"/>
      <c r="SDF56" s="88"/>
      <c r="SDG56" s="88"/>
      <c r="SDH56" s="88"/>
      <c r="SDI56" s="88"/>
      <c r="SDJ56" s="88"/>
      <c r="SDK56" s="88"/>
      <c r="SDL56" s="88"/>
      <c r="SDM56" s="88"/>
      <c r="SDN56" s="88"/>
      <c r="SDO56" s="88"/>
      <c r="SDP56" s="88"/>
      <c r="SDQ56" s="88"/>
      <c r="SDR56" s="88"/>
      <c r="SDS56" s="88"/>
      <c r="SDT56" s="88"/>
      <c r="SDU56" s="88"/>
      <c r="SDV56" s="88"/>
      <c r="SDW56" s="88"/>
      <c r="SDX56" s="88"/>
      <c r="SDY56" s="88"/>
      <c r="SDZ56" s="88"/>
      <c r="SEA56" s="88"/>
      <c r="SEB56" s="88"/>
      <c r="SEC56" s="88"/>
      <c r="SED56" s="88"/>
      <c r="SEE56" s="88"/>
      <c r="SEF56" s="88"/>
      <c r="SEG56" s="88"/>
      <c r="SEH56" s="88"/>
      <c r="SEI56" s="88"/>
      <c r="SEJ56" s="88"/>
      <c r="SEK56" s="88"/>
      <c r="SEL56" s="88"/>
      <c r="SEM56" s="88"/>
      <c r="SEN56" s="88"/>
      <c r="SEO56" s="88"/>
      <c r="SEP56" s="88"/>
      <c r="SEQ56" s="88"/>
      <c r="SER56" s="88"/>
      <c r="SES56" s="88"/>
      <c r="SET56" s="88"/>
      <c r="SEU56" s="88"/>
      <c r="SEV56" s="88"/>
      <c r="SEW56" s="88"/>
      <c r="SEX56" s="88"/>
      <c r="SEY56" s="88"/>
      <c r="SEZ56" s="88"/>
      <c r="SFA56" s="88"/>
      <c r="SFB56" s="88"/>
      <c r="SFC56" s="88"/>
      <c r="SFD56" s="88"/>
      <c r="SFE56" s="88"/>
      <c r="SFF56" s="88"/>
      <c r="SFG56" s="88"/>
      <c r="SFH56" s="88"/>
      <c r="SFI56" s="88"/>
      <c r="SFJ56" s="88"/>
      <c r="SFK56" s="88"/>
      <c r="SFL56" s="88"/>
      <c r="SFM56" s="88"/>
      <c r="SFN56" s="88"/>
      <c r="SFO56" s="88"/>
      <c r="SFP56" s="88"/>
      <c r="SFQ56" s="88"/>
      <c r="SFR56" s="88"/>
      <c r="SFS56" s="88"/>
      <c r="SFT56" s="88"/>
      <c r="SFU56" s="88"/>
      <c r="SFV56" s="88"/>
      <c r="SFW56" s="88"/>
      <c r="SFX56" s="88"/>
      <c r="SFY56" s="88"/>
      <c r="SFZ56" s="88"/>
      <c r="SGA56" s="88"/>
      <c r="SGB56" s="88"/>
      <c r="SGC56" s="88"/>
      <c r="SGD56" s="88"/>
      <c r="SGE56" s="88"/>
      <c r="SGF56" s="88"/>
      <c r="SGG56" s="88"/>
      <c r="SGH56" s="88"/>
      <c r="SGI56" s="88"/>
      <c r="SGJ56" s="88"/>
      <c r="SGK56" s="88"/>
      <c r="SGL56" s="88"/>
      <c r="SGM56" s="88"/>
      <c r="SGN56" s="88"/>
      <c r="SGO56" s="88"/>
      <c r="SGP56" s="88"/>
      <c r="SGQ56" s="88"/>
      <c r="SGR56" s="88"/>
      <c r="SGS56" s="88"/>
      <c r="SGT56" s="88"/>
      <c r="SGU56" s="88"/>
      <c r="SGV56" s="88"/>
      <c r="SGW56" s="88"/>
      <c r="SGX56" s="88"/>
      <c r="SGY56" s="88"/>
      <c r="SGZ56" s="88"/>
      <c r="SHA56" s="88"/>
      <c r="SHB56" s="88"/>
      <c r="SHC56" s="88"/>
      <c r="SHD56" s="88"/>
      <c r="SHE56" s="88"/>
      <c r="SHF56" s="88"/>
      <c r="SHG56" s="88"/>
      <c r="SHH56" s="88"/>
      <c r="SHI56" s="88"/>
      <c r="SHJ56" s="88"/>
      <c r="SHK56" s="88"/>
      <c r="SHL56" s="88"/>
      <c r="SHM56" s="88"/>
      <c r="SHN56" s="88"/>
      <c r="SHO56" s="88"/>
      <c r="SHP56" s="88"/>
      <c r="SHQ56" s="88"/>
      <c r="SHR56" s="88"/>
      <c r="SHS56" s="88"/>
      <c r="SHT56" s="88"/>
      <c r="SHU56" s="88"/>
      <c r="SHV56" s="88"/>
      <c r="SHW56" s="88"/>
      <c r="SHX56" s="88"/>
      <c r="SHY56" s="88"/>
      <c r="SHZ56" s="88"/>
      <c r="SIA56" s="88"/>
      <c r="SIB56" s="88"/>
      <c r="SIC56" s="88"/>
      <c r="SID56" s="88"/>
      <c r="SIE56" s="88"/>
      <c r="SIF56" s="88"/>
      <c r="SIG56" s="88"/>
      <c r="SIH56" s="88"/>
      <c r="SII56" s="88"/>
      <c r="SIJ56" s="88"/>
      <c r="SIK56" s="88"/>
      <c r="SIL56" s="88"/>
      <c r="SIM56" s="88"/>
      <c r="SIN56" s="88"/>
      <c r="SIO56" s="88"/>
      <c r="SIP56" s="88"/>
      <c r="SIQ56" s="88"/>
      <c r="SIR56" s="88"/>
      <c r="SIS56" s="88"/>
      <c r="SIT56" s="88"/>
      <c r="SIU56" s="88"/>
      <c r="SIV56" s="88"/>
      <c r="SIW56" s="88"/>
      <c r="SIX56" s="88"/>
      <c r="SIY56" s="88"/>
      <c r="SIZ56" s="88"/>
      <c r="SJA56" s="88"/>
      <c r="SJB56" s="88"/>
      <c r="SJC56" s="88"/>
      <c r="SJD56" s="88"/>
      <c r="SJE56" s="88"/>
      <c r="SJF56" s="88"/>
      <c r="SJG56" s="88"/>
      <c r="SJH56" s="88"/>
      <c r="SJI56" s="88"/>
      <c r="SJJ56" s="88"/>
      <c r="SJK56" s="88"/>
      <c r="SJL56" s="88"/>
      <c r="SJM56" s="88"/>
      <c r="SJN56" s="88"/>
      <c r="SJO56" s="88"/>
      <c r="SJP56" s="88"/>
      <c r="SJQ56" s="88"/>
      <c r="SJR56" s="88"/>
      <c r="SJS56" s="88"/>
      <c r="SJT56" s="88"/>
      <c r="SJU56" s="88"/>
      <c r="SJV56" s="88"/>
      <c r="SJW56" s="88"/>
      <c r="SJX56" s="88"/>
      <c r="SJY56" s="88"/>
      <c r="SJZ56" s="88"/>
      <c r="SKA56" s="88"/>
      <c r="SKB56" s="88"/>
      <c r="SKC56" s="88"/>
      <c r="SKD56" s="88"/>
      <c r="SKE56" s="88"/>
      <c r="SKF56" s="88"/>
      <c r="SKG56" s="88"/>
      <c r="SKH56" s="88"/>
      <c r="SKI56" s="88"/>
      <c r="SKJ56" s="88"/>
      <c r="SKK56" s="88"/>
      <c r="SKL56" s="88"/>
      <c r="SKM56" s="88"/>
      <c r="SKN56" s="88"/>
      <c r="SKO56" s="88"/>
      <c r="SKP56" s="88"/>
      <c r="SKQ56" s="88"/>
      <c r="SKR56" s="88"/>
      <c r="SKS56" s="88"/>
      <c r="SKT56" s="88"/>
      <c r="SKU56" s="88"/>
      <c r="SKV56" s="88"/>
      <c r="SKW56" s="88"/>
      <c r="SKX56" s="88"/>
      <c r="SKY56" s="88"/>
      <c r="SKZ56" s="88"/>
      <c r="SLA56" s="88"/>
      <c r="SLB56" s="88"/>
      <c r="SLC56" s="88"/>
      <c r="SLD56" s="88"/>
      <c r="SLE56" s="88"/>
      <c r="SLF56" s="88"/>
      <c r="SLG56" s="88"/>
      <c r="SLH56" s="88"/>
      <c r="SLI56" s="88"/>
      <c r="SLJ56" s="88"/>
      <c r="SLK56" s="88"/>
      <c r="SLL56" s="88"/>
      <c r="SLM56" s="88"/>
      <c r="SLN56" s="88"/>
      <c r="SLO56" s="88"/>
      <c r="SLP56" s="88"/>
      <c r="SLQ56" s="88"/>
      <c r="SLR56" s="88"/>
      <c r="SLS56" s="88"/>
      <c r="SLT56" s="88"/>
      <c r="SLU56" s="88"/>
      <c r="SLV56" s="88"/>
      <c r="SLW56" s="88"/>
      <c r="SLX56" s="88"/>
      <c r="SLY56" s="88"/>
      <c r="SLZ56" s="88"/>
      <c r="SMA56" s="88"/>
      <c r="SMB56" s="88"/>
      <c r="SMC56" s="88"/>
      <c r="SMD56" s="88"/>
      <c r="SME56" s="88"/>
      <c r="SMF56" s="88"/>
      <c r="SMG56" s="88"/>
      <c r="SMH56" s="88"/>
      <c r="SMI56" s="88"/>
      <c r="SMJ56" s="88"/>
      <c r="SMK56" s="88"/>
      <c r="SML56" s="88"/>
      <c r="SMM56" s="88"/>
      <c r="SMN56" s="88"/>
      <c r="SMO56" s="88"/>
      <c r="SMP56" s="88"/>
      <c r="SMQ56" s="88"/>
      <c r="SMR56" s="88"/>
      <c r="SMS56" s="88"/>
      <c r="SMT56" s="88"/>
      <c r="SMU56" s="88"/>
      <c r="SMV56" s="88"/>
      <c r="SMW56" s="88"/>
      <c r="SMX56" s="88"/>
      <c r="SMY56" s="88"/>
      <c r="SMZ56" s="88"/>
      <c r="SNA56" s="88"/>
      <c r="SNB56" s="88"/>
      <c r="SNC56" s="88"/>
      <c r="SND56" s="88"/>
      <c r="SNE56" s="88"/>
      <c r="SNF56" s="88"/>
      <c r="SNG56" s="88"/>
      <c r="SNH56" s="88"/>
      <c r="SNI56" s="88"/>
      <c r="SNJ56" s="88"/>
      <c r="SNK56" s="88"/>
      <c r="SNL56" s="88"/>
      <c r="SNM56" s="88"/>
      <c r="SNN56" s="88"/>
      <c r="SNO56" s="88"/>
      <c r="SNP56" s="88"/>
      <c r="SNQ56" s="88"/>
      <c r="SNR56" s="88"/>
      <c r="SNS56" s="88"/>
      <c r="SNT56" s="88"/>
      <c r="SNU56" s="88"/>
      <c r="SNV56" s="88"/>
      <c r="SNW56" s="88"/>
      <c r="SNX56" s="88"/>
      <c r="SNY56" s="88"/>
      <c r="SNZ56" s="88"/>
      <c r="SOA56" s="88"/>
      <c r="SOB56" s="88"/>
      <c r="SOC56" s="88"/>
      <c r="SOD56" s="88"/>
      <c r="SOE56" s="88"/>
      <c r="SOF56" s="88"/>
      <c r="SOG56" s="88"/>
      <c r="SOH56" s="88"/>
      <c r="SOI56" s="88"/>
      <c r="SOJ56" s="88"/>
      <c r="SOK56" s="88"/>
      <c r="SOL56" s="88"/>
      <c r="SOM56" s="88"/>
      <c r="SON56" s="88"/>
      <c r="SOO56" s="88"/>
      <c r="SOP56" s="88"/>
      <c r="SOQ56" s="88"/>
      <c r="SOR56" s="88"/>
      <c r="SOS56" s="88"/>
      <c r="SOT56" s="88"/>
      <c r="SOU56" s="88"/>
      <c r="SOV56" s="88"/>
      <c r="SOW56" s="88"/>
      <c r="SOX56" s="88"/>
      <c r="SOY56" s="88"/>
      <c r="SOZ56" s="88"/>
      <c r="SPA56" s="88"/>
      <c r="SPB56" s="88"/>
      <c r="SPC56" s="88"/>
      <c r="SPD56" s="88"/>
      <c r="SPE56" s="88"/>
      <c r="SPF56" s="88"/>
      <c r="SPG56" s="88"/>
      <c r="SPH56" s="88"/>
      <c r="SPI56" s="88"/>
      <c r="SPJ56" s="88"/>
      <c r="SPK56" s="88"/>
      <c r="SPL56" s="88"/>
      <c r="SPM56" s="88"/>
      <c r="SPN56" s="88"/>
      <c r="SPO56" s="88"/>
      <c r="SPP56" s="88"/>
      <c r="SPQ56" s="88"/>
      <c r="SPR56" s="88"/>
      <c r="SPS56" s="88"/>
      <c r="SPT56" s="88"/>
      <c r="SPU56" s="88"/>
      <c r="SPV56" s="88"/>
      <c r="SPW56" s="88"/>
      <c r="SPX56" s="88"/>
      <c r="SPY56" s="88"/>
      <c r="SPZ56" s="88"/>
      <c r="SQA56" s="88"/>
      <c r="SQB56" s="88"/>
      <c r="SQC56" s="88"/>
      <c r="SQD56" s="88"/>
      <c r="SQE56" s="88"/>
      <c r="SQF56" s="88"/>
      <c r="SQG56" s="88"/>
      <c r="SQH56" s="88"/>
      <c r="SQI56" s="88"/>
      <c r="SQJ56" s="88"/>
      <c r="SQK56" s="88"/>
      <c r="SQL56" s="88"/>
      <c r="SQM56" s="88"/>
      <c r="SQN56" s="88"/>
      <c r="SQO56" s="88"/>
      <c r="SQP56" s="88"/>
      <c r="SQQ56" s="88"/>
      <c r="SQR56" s="88"/>
      <c r="SQS56" s="88"/>
      <c r="SQT56" s="88"/>
      <c r="SQU56" s="88"/>
      <c r="SQV56" s="88"/>
      <c r="SQW56" s="88"/>
      <c r="SQX56" s="88"/>
      <c r="SQY56" s="88"/>
      <c r="SQZ56" s="88"/>
      <c r="SRA56" s="88"/>
      <c r="SRB56" s="88"/>
      <c r="SRC56" s="88"/>
      <c r="SRD56" s="88"/>
      <c r="SRE56" s="88"/>
      <c r="SRF56" s="88"/>
      <c r="SRG56" s="88"/>
      <c r="SRH56" s="88"/>
      <c r="SRI56" s="88"/>
      <c r="SRJ56" s="88"/>
      <c r="SRK56" s="88"/>
      <c r="SRL56" s="88"/>
      <c r="SRM56" s="88"/>
      <c r="SRN56" s="88"/>
      <c r="SRO56" s="88"/>
      <c r="SRP56" s="88"/>
      <c r="SRQ56" s="88"/>
      <c r="SRR56" s="88"/>
      <c r="SRS56" s="88"/>
      <c r="SRT56" s="88"/>
      <c r="SRU56" s="88"/>
      <c r="SRV56" s="88"/>
      <c r="SRW56" s="88"/>
      <c r="SRX56" s="88"/>
      <c r="SRY56" s="88"/>
      <c r="SRZ56" s="88"/>
      <c r="SSA56" s="88"/>
      <c r="SSB56" s="88"/>
      <c r="SSC56" s="88"/>
      <c r="SSD56" s="88"/>
      <c r="SSE56" s="88"/>
      <c r="SSF56" s="88"/>
      <c r="SSG56" s="88"/>
      <c r="SSH56" s="88"/>
      <c r="SSI56" s="88"/>
      <c r="SSJ56" s="88"/>
      <c r="SSK56" s="88"/>
      <c r="SSL56" s="88"/>
      <c r="SSM56" s="88"/>
      <c r="SSN56" s="88"/>
      <c r="SSO56" s="88"/>
      <c r="SSP56" s="88"/>
      <c r="SSQ56" s="88"/>
      <c r="SSR56" s="88"/>
      <c r="SSS56" s="88"/>
      <c r="SST56" s="88"/>
      <c r="SSU56" s="88"/>
      <c r="SSV56" s="88"/>
      <c r="SSW56" s="88"/>
      <c r="SSX56" s="88"/>
      <c r="SSY56" s="88"/>
      <c r="SSZ56" s="88"/>
      <c r="STA56" s="88"/>
      <c r="STB56" s="88"/>
      <c r="STC56" s="88"/>
      <c r="STD56" s="88"/>
      <c r="STE56" s="88"/>
      <c r="STF56" s="88"/>
      <c r="STG56" s="88"/>
      <c r="STH56" s="88"/>
      <c r="STI56" s="88"/>
      <c r="STJ56" s="88"/>
      <c r="STK56" s="88"/>
      <c r="STL56" s="88"/>
      <c r="STM56" s="88"/>
      <c r="STN56" s="88"/>
      <c r="STO56" s="88"/>
      <c r="STP56" s="88"/>
      <c r="STQ56" s="88"/>
      <c r="STR56" s="88"/>
      <c r="STS56" s="88"/>
      <c r="STT56" s="88"/>
      <c r="STU56" s="88"/>
      <c r="STV56" s="88"/>
      <c r="STW56" s="88"/>
      <c r="STX56" s="88"/>
      <c r="STY56" s="88"/>
      <c r="STZ56" s="88"/>
      <c r="SUA56" s="88"/>
      <c r="SUB56" s="88"/>
      <c r="SUC56" s="88"/>
      <c r="SUD56" s="88"/>
      <c r="SUE56" s="88"/>
      <c r="SUF56" s="88"/>
      <c r="SUG56" s="88"/>
      <c r="SUH56" s="88"/>
      <c r="SUI56" s="88"/>
      <c r="SUJ56" s="88"/>
      <c r="SUK56" s="88"/>
      <c r="SUL56" s="88"/>
      <c r="SUM56" s="88"/>
      <c r="SUN56" s="88"/>
      <c r="SUO56" s="88"/>
      <c r="SUP56" s="88"/>
      <c r="SUQ56" s="88"/>
      <c r="SUR56" s="88"/>
      <c r="SUS56" s="88"/>
      <c r="SUT56" s="88"/>
      <c r="SUU56" s="88"/>
      <c r="SUV56" s="88"/>
      <c r="SUW56" s="88"/>
      <c r="SUX56" s="88"/>
      <c r="SUY56" s="88"/>
      <c r="SUZ56" s="88"/>
      <c r="SVA56" s="88"/>
      <c r="SVB56" s="88"/>
      <c r="SVC56" s="88"/>
      <c r="SVD56" s="88"/>
      <c r="SVE56" s="88"/>
      <c r="SVF56" s="88"/>
      <c r="SVG56" s="88"/>
      <c r="SVH56" s="88"/>
      <c r="SVI56" s="88"/>
      <c r="SVJ56" s="88"/>
      <c r="SVK56" s="88"/>
      <c r="SVL56" s="88"/>
      <c r="SVM56" s="88"/>
      <c r="SVN56" s="88"/>
      <c r="SVO56" s="88"/>
      <c r="SVP56" s="88"/>
      <c r="SVQ56" s="88"/>
      <c r="SVR56" s="88"/>
      <c r="SVS56" s="88"/>
      <c r="SVT56" s="88"/>
      <c r="SVU56" s="88"/>
      <c r="SVV56" s="88"/>
      <c r="SVW56" s="88"/>
      <c r="SVX56" s="88"/>
      <c r="SVY56" s="88"/>
      <c r="SVZ56" s="88"/>
      <c r="SWA56" s="88"/>
      <c r="SWB56" s="88"/>
      <c r="SWC56" s="88"/>
      <c r="SWD56" s="88"/>
      <c r="SWE56" s="88"/>
      <c r="SWF56" s="88"/>
      <c r="SWG56" s="88"/>
      <c r="SWH56" s="88"/>
      <c r="SWI56" s="88"/>
      <c r="SWJ56" s="88"/>
      <c r="SWK56" s="88"/>
      <c r="SWL56" s="88"/>
      <c r="SWM56" s="88"/>
      <c r="SWN56" s="88"/>
      <c r="SWO56" s="88"/>
      <c r="SWP56" s="88"/>
      <c r="SWQ56" s="88"/>
      <c r="SWR56" s="88"/>
      <c r="SWS56" s="88"/>
      <c r="SWT56" s="88"/>
      <c r="SWU56" s="88"/>
      <c r="SWV56" s="88"/>
      <c r="SWW56" s="88"/>
      <c r="SWX56" s="88"/>
      <c r="SWY56" s="88"/>
      <c r="SWZ56" s="88"/>
      <c r="SXA56" s="88"/>
      <c r="SXB56" s="88"/>
      <c r="SXC56" s="88"/>
      <c r="SXD56" s="88"/>
      <c r="SXE56" s="88"/>
      <c r="SXF56" s="88"/>
      <c r="SXG56" s="88"/>
      <c r="SXH56" s="88"/>
      <c r="SXI56" s="88"/>
      <c r="SXJ56" s="88"/>
      <c r="SXK56" s="88"/>
      <c r="SXL56" s="88"/>
      <c r="SXM56" s="88"/>
      <c r="SXN56" s="88"/>
      <c r="SXO56" s="88"/>
      <c r="SXP56" s="88"/>
      <c r="SXQ56" s="88"/>
      <c r="SXR56" s="88"/>
      <c r="SXS56" s="88"/>
      <c r="SXT56" s="88"/>
      <c r="SXU56" s="88"/>
      <c r="SXV56" s="88"/>
      <c r="SXW56" s="88"/>
      <c r="SXX56" s="88"/>
      <c r="SXY56" s="88"/>
      <c r="SXZ56" s="88"/>
      <c r="SYA56" s="88"/>
      <c r="SYB56" s="88"/>
      <c r="SYC56" s="88"/>
      <c r="SYD56" s="88"/>
      <c r="SYE56" s="88"/>
      <c r="SYF56" s="88"/>
      <c r="SYG56" s="88"/>
      <c r="SYH56" s="88"/>
      <c r="SYI56" s="88"/>
      <c r="SYJ56" s="88"/>
      <c r="SYK56" s="88"/>
      <c r="SYL56" s="88"/>
      <c r="SYM56" s="88"/>
      <c r="SYN56" s="88"/>
      <c r="SYO56" s="88"/>
      <c r="SYP56" s="88"/>
      <c r="SYQ56" s="88"/>
      <c r="SYR56" s="88"/>
      <c r="SYS56" s="88"/>
      <c r="SYT56" s="88"/>
      <c r="SYU56" s="88"/>
      <c r="SYV56" s="88"/>
      <c r="SYW56" s="88"/>
      <c r="SYX56" s="88"/>
      <c r="SYY56" s="88"/>
      <c r="SYZ56" s="88"/>
      <c r="SZA56" s="88"/>
      <c r="SZB56" s="88"/>
      <c r="SZC56" s="88"/>
      <c r="SZD56" s="88"/>
      <c r="SZE56" s="88"/>
      <c r="SZF56" s="88"/>
      <c r="SZG56" s="88"/>
      <c r="SZH56" s="88"/>
      <c r="SZI56" s="88"/>
      <c r="SZJ56" s="88"/>
      <c r="SZK56" s="88"/>
      <c r="SZL56" s="88"/>
      <c r="SZM56" s="88"/>
      <c r="SZN56" s="88"/>
      <c r="SZO56" s="88"/>
      <c r="SZP56" s="88"/>
      <c r="SZQ56" s="88"/>
      <c r="SZR56" s="88"/>
      <c r="SZS56" s="88"/>
      <c r="SZT56" s="88"/>
      <c r="SZU56" s="88"/>
      <c r="SZV56" s="88"/>
      <c r="SZW56" s="88"/>
      <c r="SZX56" s="88"/>
      <c r="SZY56" s="88"/>
      <c r="SZZ56" s="88"/>
      <c r="TAA56" s="88"/>
      <c r="TAB56" s="88"/>
      <c r="TAC56" s="88"/>
      <c r="TAD56" s="88"/>
      <c r="TAE56" s="88"/>
      <c r="TAF56" s="88"/>
      <c r="TAG56" s="88"/>
      <c r="TAH56" s="88"/>
      <c r="TAI56" s="88"/>
      <c r="TAJ56" s="88"/>
      <c r="TAK56" s="88"/>
      <c r="TAL56" s="88"/>
      <c r="TAM56" s="88"/>
      <c r="TAN56" s="88"/>
      <c r="TAO56" s="88"/>
      <c r="TAP56" s="88"/>
      <c r="TAQ56" s="88"/>
      <c r="TAR56" s="88"/>
      <c r="TAS56" s="88"/>
      <c r="TAT56" s="88"/>
      <c r="TAU56" s="88"/>
      <c r="TAV56" s="88"/>
      <c r="TAW56" s="88"/>
      <c r="TAX56" s="88"/>
      <c r="TAY56" s="88"/>
      <c r="TAZ56" s="88"/>
      <c r="TBA56" s="88"/>
      <c r="TBB56" s="88"/>
      <c r="TBC56" s="88"/>
      <c r="TBD56" s="88"/>
      <c r="TBE56" s="88"/>
      <c r="TBF56" s="88"/>
      <c r="TBG56" s="88"/>
      <c r="TBH56" s="88"/>
      <c r="TBI56" s="88"/>
      <c r="TBJ56" s="88"/>
      <c r="TBK56" s="88"/>
      <c r="TBL56" s="88"/>
      <c r="TBM56" s="88"/>
      <c r="TBN56" s="88"/>
      <c r="TBO56" s="88"/>
      <c r="TBP56" s="88"/>
      <c r="TBQ56" s="88"/>
      <c r="TBR56" s="88"/>
      <c r="TBS56" s="88"/>
      <c r="TBT56" s="88"/>
      <c r="TBU56" s="88"/>
      <c r="TBV56" s="88"/>
      <c r="TBW56" s="88"/>
      <c r="TBX56" s="88"/>
      <c r="TBY56" s="88"/>
      <c r="TBZ56" s="88"/>
      <c r="TCA56" s="88"/>
      <c r="TCB56" s="88"/>
      <c r="TCC56" s="88"/>
      <c r="TCD56" s="88"/>
      <c r="TCE56" s="88"/>
      <c r="TCF56" s="88"/>
      <c r="TCG56" s="88"/>
      <c r="TCH56" s="88"/>
      <c r="TCI56" s="88"/>
      <c r="TCJ56" s="88"/>
      <c r="TCK56" s="88"/>
      <c r="TCL56" s="88"/>
      <c r="TCM56" s="88"/>
      <c r="TCN56" s="88"/>
      <c r="TCO56" s="88"/>
      <c r="TCP56" s="88"/>
      <c r="TCQ56" s="88"/>
      <c r="TCR56" s="88"/>
      <c r="TCS56" s="88"/>
      <c r="TCT56" s="88"/>
      <c r="TCU56" s="88"/>
      <c r="TCV56" s="88"/>
      <c r="TCW56" s="88"/>
      <c r="TCX56" s="88"/>
      <c r="TCY56" s="88"/>
      <c r="TCZ56" s="88"/>
      <c r="TDA56" s="88"/>
      <c r="TDB56" s="88"/>
      <c r="TDC56" s="88"/>
      <c r="TDD56" s="88"/>
      <c r="TDE56" s="88"/>
      <c r="TDF56" s="88"/>
      <c r="TDG56" s="88"/>
      <c r="TDH56" s="88"/>
      <c r="TDI56" s="88"/>
      <c r="TDJ56" s="88"/>
      <c r="TDK56" s="88"/>
      <c r="TDL56" s="88"/>
      <c r="TDM56" s="88"/>
      <c r="TDN56" s="88"/>
      <c r="TDO56" s="88"/>
      <c r="TDP56" s="88"/>
      <c r="TDQ56" s="88"/>
      <c r="TDR56" s="88"/>
      <c r="TDS56" s="88"/>
      <c r="TDT56" s="88"/>
      <c r="TDU56" s="88"/>
      <c r="TDV56" s="88"/>
      <c r="TDW56" s="88"/>
      <c r="TDX56" s="88"/>
      <c r="TDY56" s="88"/>
      <c r="TDZ56" s="88"/>
      <c r="TEA56" s="88"/>
      <c r="TEB56" s="88"/>
      <c r="TEC56" s="88"/>
      <c r="TED56" s="88"/>
      <c r="TEE56" s="88"/>
      <c r="TEF56" s="88"/>
      <c r="TEG56" s="88"/>
      <c r="TEH56" s="88"/>
      <c r="TEI56" s="88"/>
      <c r="TEJ56" s="88"/>
      <c r="TEK56" s="88"/>
      <c r="TEL56" s="88"/>
      <c r="TEM56" s="88"/>
      <c r="TEN56" s="88"/>
      <c r="TEO56" s="88"/>
      <c r="TEP56" s="88"/>
      <c r="TEQ56" s="88"/>
      <c r="TER56" s="88"/>
      <c r="TES56" s="88"/>
      <c r="TET56" s="88"/>
      <c r="TEU56" s="88"/>
      <c r="TEV56" s="88"/>
      <c r="TEW56" s="88"/>
      <c r="TEX56" s="88"/>
      <c r="TEY56" s="88"/>
      <c r="TEZ56" s="88"/>
      <c r="TFA56" s="88"/>
      <c r="TFB56" s="88"/>
      <c r="TFC56" s="88"/>
      <c r="TFD56" s="88"/>
      <c r="TFE56" s="88"/>
      <c r="TFF56" s="88"/>
      <c r="TFG56" s="88"/>
      <c r="TFH56" s="88"/>
      <c r="TFI56" s="88"/>
      <c r="TFJ56" s="88"/>
      <c r="TFK56" s="88"/>
      <c r="TFL56" s="88"/>
      <c r="TFM56" s="88"/>
      <c r="TFN56" s="88"/>
      <c r="TFO56" s="88"/>
      <c r="TFP56" s="88"/>
      <c r="TFQ56" s="88"/>
      <c r="TFR56" s="88"/>
      <c r="TFS56" s="88"/>
      <c r="TFT56" s="88"/>
      <c r="TFU56" s="88"/>
      <c r="TFV56" s="88"/>
      <c r="TFW56" s="88"/>
      <c r="TFX56" s="88"/>
      <c r="TFY56" s="88"/>
      <c r="TFZ56" s="88"/>
      <c r="TGA56" s="88"/>
      <c r="TGB56" s="88"/>
      <c r="TGC56" s="88"/>
      <c r="TGD56" s="88"/>
      <c r="TGE56" s="88"/>
      <c r="TGF56" s="88"/>
      <c r="TGG56" s="88"/>
      <c r="TGH56" s="88"/>
      <c r="TGI56" s="88"/>
      <c r="TGJ56" s="88"/>
      <c r="TGK56" s="88"/>
      <c r="TGL56" s="88"/>
      <c r="TGM56" s="88"/>
      <c r="TGN56" s="88"/>
      <c r="TGO56" s="88"/>
      <c r="TGP56" s="88"/>
      <c r="TGQ56" s="88"/>
      <c r="TGR56" s="88"/>
      <c r="TGS56" s="88"/>
      <c r="TGT56" s="88"/>
      <c r="TGU56" s="88"/>
      <c r="TGV56" s="88"/>
      <c r="TGW56" s="88"/>
      <c r="TGX56" s="88"/>
      <c r="TGY56" s="88"/>
      <c r="TGZ56" s="88"/>
      <c r="THA56" s="88"/>
      <c r="THB56" s="88"/>
      <c r="THC56" s="88"/>
      <c r="THD56" s="88"/>
      <c r="THE56" s="88"/>
      <c r="THF56" s="88"/>
      <c r="THG56" s="88"/>
      <c r="THH56" s="88"/>
      <c r="THI56" s="88"/>
      <c r="THJ56" s="88"/>
      <c r="THK56" s="88"/>
      <c r="THL56" s="88"/>
      <c r="THM56" s="88"/>
      <c r="THN56" s="88"/>
      <c r="THO56" s="88"/>
      <c r="THP56" s="88"/>
      <c r="THQ56" s="88"/>
      <c r="THR56" s="88"/>
      <c r="THS56" s="88"/>
      <c r="THT56" s="88"/>
      <c r="THU56" s="88"/>
      <c r="THV56" s="88"/>
      <c r="THW56" s="88"/>
      <c r="THX56" s="88"/>
      <c r="THY56" s="88"/>
      <c r="THZ56" s="88"/>
      <c r="TIA56" s="88"/>
      <c r="TIB56" s="88"/>
      <c r="TIC56" s="88"/>
      <c r="TID56" s="88"/>
      <c r="TIE56" s="88"/>
      <c r="TIF56" s="88"/>
      <c r="TIG56" s="88"/>
      <c r="TIH56" s="88"/>
      <c r="TII56" s="88"/>
      <c r="TIJ56" s="88"/>
      <c r="TIK56" s="88"/>
      <c r="TIL56" s="88"/>
      <c r="TIM56" s="88"/>
      <c r="TIN56" s="88"/>
      <c r="TIO56" s="88"/>
      <c r="TIP56" s="88"/>
      <c r="TIQ56" s="88"/>
      <c r="TIR56" s="88"/>
      <c r="TIS56" s="88"/>
      <c r="TIT56" s="88"/>
      <c r="TIU56" s="88"/>
      <c r="TIV56" s="88"/>
      <c r="TIW56" s="88"/>
      <c r="TIX56" s="88"/>
      <c r="TIY56" s="88"/>
      <c r="TIZ56" s="88"/>
      <c r="TJA56" s="88"/>
      <c r="TJB56" s="88"/>
      <c r="TJC56" s="88"/>
      <c r="TJD56" s="88"/>
      <c r="TJE56" s="88"/>
      <c r="TJF56" s="88"/>
      <c r="TJG56" s="88"/>
      <c r="TJH56" s="88"/>
      <c r="TJI56" s="88"/>
      <c r="TJJ56" s="88"/>
      <c r="TJK56" s="88"/>
      <c r="TJL56" s="88"/>
      <c r="TJM56" s="88"/>
      <c r="TJN56" s="88"/>
      <c r="TJO56" s="88"/>
      <c r="TJP56" s="88"/>
      <c r="TJQ56" s="88"/>
      <c r="TJR56" s="88"/>
      <c r="TJS56" s="88"/>
      <c r="TJT56" s="88"/>
      <c r="TJU56" s="88"/>
      <c r="TJV56" s="88"/>
      <c r="TJW56" s="88"/>
      <c r="TJX56" s="88"/>
      <c r="TJY56" s="88"/>
      <c r="TJZ56" s="88"/>
      <c r="TKA56" s="88"/>
      <c r="TKB56" s="88"/>
      <c r="TKC56" s="88"/>
      <c r="TKD56" s="88"/>
      <c r="TKE56" s="88"/>
      <c r="TKF56" s="88"/>
      <c r="TKG56" s="88"/>
      <c r="TKH56" s="88"/>
      <c r="TKI56" s="88"/>
      <c r="TKJ56" s="88"/>
      <c r="TKK56" s="88"/>
      <c r="TKL56" s="88"/>
      <c r="TKM56" s="88"/>
      <c r="TKN56" s="88"/>
      <c r="TKO56" s="88"/>
      <c r="TKP56" s="88"/>
      <c r="TKQ56" s="88"/>
      <c r="TKR56" s="88"/>
      <c r="TKS56" s="88"/>
      <c r="TKT56" s="88"/>
      <c r="TKU56" s="88"/>
      <c r="TKV56" s="88"/>
      <c r="TKW56" s="88"/>
      <c r="TKX56" s="88"/>
      <c r="TKY56" s="88"/>
      <c r="TKZ56" s="88"/>
      <c r="TLA56" s="88"/>
      <c r="TLB56" s="88"/>
      <c r="TLC56" s="88"/>
      <c r="TLD56" s="88"/>
      <c r="TLE56" s="88"/>
      <c r="TLF56" s="88"/>
      <c r="TLG56" s="88"/>
      <c r="TLH56" s="88"/>
      <c r="TLI56" s="88"/>
      <c r="TLJ56" s="88"/>
      <c r="TLK56" s="88"/>
      <c r="TLL56" s="88"/>
      <c r="TLM56" s="88"/>
      <c r="TLN56" s="88"/>
      <c r="TLO56" s="88"/>
      <c r="TLP56" s="88"/>
      <c r="TLQ56" s="88"/>
      <c r="TLR56" s="88"/>
      <c r="TLS56" s="88"/>
      <c r="TLT56" s="88"/>
      <c r="TLU56" s="88"/>
      <c r="TLV56" s="88"/>
      <c r="TLW56" s="88"/>
      <c r="TLX56" s="88"/>
      <c r="TLY56" s="88"/>
      <c r="TLZ56" s="88"/>
      <c r="TMA56" s="88"/>
      <c r="TMB56" s="88"/>
      <c r="TMC56" s="88"/>
      <c r="TMD56" s="88"/>
      <c r="TME56" s="88"/>
      <c r="TMF56" s="88"/>
      <c r="TMG56" s="88"/>
      <c r="TMH56" s="88"/>
      <c r="TMI56" s="88"/>
      <c r="TMJ56" s="88"/>
      <c r="TMK56" s="88"/>
      <c r="TML56" s="88"/>
      <c r="TMM56" s="88"/>
      <c r="TMN56" s="88"/>
      <c r="TMO56" s="88"/>
      <c r="TMP56" s="88"/>
      <c r="TMQ56" s="88"/>
      <c r="TMR56" s="88"/>
      <c r="TMS56" s="88"/>
      <c r="TMT56" s="88"/>
      <c r="TMU56" s="88"/>
      <c r="TMV56" s="88"/>
      <c r="TMW56" s="88"/>
      <c r="TMX56" s="88"/>
      <c r="TMY56" s="88"/>
      <c r="TMZ56" s="88"/>
      <c r="TNA56" s="88"/>
      <c r="TNB56" s="88"/>
      <c r="TNC56" s="88"/>
      <c r="TND56" s="88"/>
      <c r="TNE56" s="88"/>
      <c r="TNF56" s="88"/>
      <c r="TNG56" s="88"/>
      <c r="TNH56" s="88"/>
      <c r="TNI56" s="88"/>
      <c r="TNJ56" s="88"/>
      <c r="TNK56" s="88"/>
      <c r="TNL56" s="88"/>
      <c r="TNM56" s="88"/>
      <c r="TNN56" s="88"/>
      <c r="TNO56" s="88"/>
      <c r="TNP56" s="88"/>
      <c r="TNQ56" s="88"/>
      <c r="TNR56" s="88"/>
      <c r="TNS56" s="88"/>
      <c r="TNT56" s="88"/>
      <c r="TNU56" s="88"/>
      <c r="TNV56" s="88"/>
      <c r="TNW56" s="88"/>
      <c r="TNX56" s="88"/>
      <c r="TNY56" s="88"/>
      <c r="TNZ56" s="88"/>
      <c r="TOA56" s="88"/>
      <c r="TOB56" s="88"/>
      <c r="TOC56" s="88"/>
      <c r="TOD56" s="88"/>
      <c r="TOE56" s="88"/>
      <c r="TOF56" s="88"/>
      <c r="TOG56" s="88"/>
      <c r="TOH56" s="88"/>
      <c r="TOI56" s="88"/>
      <c r="TOJ56" s="88"/>
      <c r="TOK56" s="88"/>
      <c r="TOL56" s="88"/>
      <c r="TOM56" s="88"/>
      <c r="TON56" s="88"/>
      <c r="TOO56" s="88"/>
      <c r="TOP56" s="88"/>
      <c r="TOQ56" s="88"/>
      <c r="TOR56" s="88"/>
      <c r="TOS56" s="88"/>
      <c r="TOT56" s="88"/>
      <c r="TOU56" s="88"/>
      <c r="TOV56" s="88"/>
      <c r="TOW56" s="88"/>
      <c r="TOX56" s="88"/>
      <c r="TOY56" s="88"/>
      <c r="TOZ56" s="88"/>
      <c r="TPA56" s="88"/>
      <c r="TPB56" s="88"/>
      <c r="TPC56" s="88"/>
      <c r="TPD56" s="88"/>
      <c r="TPE56" s="88"/>
      <c r="TPF56" s="88"/>
      <c r="TPG56" s="88"/>
      <c r="TPH56" s="88"/>
      <c r="TPI56" s="88"/>
      <c r="TPJ56" s="88"/>
      <c r="TPK56" s="88"/>
      <c r="TPL56" s="88"/>
      <c r="TPM56" s="88"/>
      <c r="TPN56" s="88"/>
      <c r="TPO56" s="88"/>
      <c r="TPP56" s="88"/>
      <c r="TPQ56" s="88"/>
      <c r="TPR56" s="88"/>
      <c r="TPS56" s="88"/>
      <c r="TPT56" s="88"/>
      <c r="TPU56" s="88"/>
      <c r="TPV56" s="88"/>
      <c r="TPW56" s="88"/>
      <c r="TPX56" s="88"/>
      <c r="TPY56" s="88"/>
      <c r="TPZ56" s="88"/>
      <c r="TQA56" s="88"/>
      <c r="TQB56" s="88"/>
      <c r="TQC56" s="88"/>
      <c r="TQD56" s="88"/>
      <c r="TQE56" s="88"/>
      <c r="TQF56" s="88"/>
      <c r="TQG56" s="88"/>
      <c r="TQH56" s="88"/>
      <c r="TQI56" s="88"/>
      <c r="TQJ56" s="88"/>
      <c r="TQK56" s="88"/>
      <c r="TQL56" s="88"/>
      <c r="TQM56" s="88"/>
      <c r="TQN56" s="88"/>
      <c r="TQO56" s="88"/>
      <c r="TQP56" s="88"/>
      <c r="TQQ56" s="88"/>
      <c r="TQR56" s="88"/>
      <c r="TQS56" s="88"/>
      <c r="TQT56" s="88"/>
      <c r="TQU56" s="88"/>
      <c r="TQV56" s="88"/>
      <c r="TQW56" s="88"/>
      <c r="TQX56" s="88"/>
      <c r="TQY56" s="88"/>
      <c r="TQZ56" s="88"/>
      <c r="TRA56" s="88"/>
      <c r="TRB56" s="88"/>
      <c r="TRC56" s="88"/>
      <c r="TRD56" s="88"/>
      <c r="TRE56" s="88"/>
      <c r="TRF56" s="88"/>
      <c r="TRG56" s="88"/>
      <c r="TRH56" s="88"/>
      <c r="TRI56" s="88"/>
      <c r="TRJ56" s="88"/>
      <c r="TRK56" s="88"/>
      <c r="TRL56" s="88"/>
      <c r="TRM56" s="88"/>
      <c r="TRN56" s="88"/>
      <c r="TRO56" s="88"/>
      <c r="TRP56" s="88"/>
      <c r="TRQ56" s="88"/>
      <c r="TRR56" s="88"/>
      <c r="TRS56" s="88"/>
      <c r="TRT56" s="88"/>
      <c r="TRU56" s="88"/>
      <c r="TRV56" s="88"/>
      <c r="TRW56" s="88"/>
      <c r="TRX56" s="88"/>
      <c r="TRY56" s="88"/>
      <c r="TRZ56" s="88"/>
      <c r="TSA56" s="88"/>
      <c r="TSB56" s="88"/>
      <c r="TSC56" s="88"/>
      <c r="TSD56" s="88"/>
      <c r="TSE56" s="88"/>
      <c r="TSF56" s="88"/>
      <c r="TSG56" s="88"/>
      <c r="TSH56" s="88"/>
      <c r="TSI56" s="88"/>
      <c r="TSJ56" s="88"/>
      <c r="TSK56" s="88"/>
      <c r="TSL56" s="88"/>
      <c r="TSM56" s="88"/>
      <c r="TSN56" s="88"/>
      <c r="TSO56" s="88"/>
      <c r="TSP56" s="88"/>
      <c r="TSQ56" s="88"/>
      <c r="TSR56" s="88"/>
      <c r="TSS56" s="88"/>
      <c r="TST56" s="88"/>
      <c r="TSU56" s="88"/>
      <c r="TSV56" s="88"/>
      <c r="TSW56" s="88"/>
      <c r="TSX56" s="88"/>
      <c r="TSY56" s="88"/>
      <c r="TSZ56" s="88"/>
      <c r="TTA56" s="88"/>
      <c r="TTB56" s="88"/>
      <c r="TTC56" s="88"/>
      <c r="TTD56" s="88"/>
      <c r="TTE56" s="88"/>
      <c r="TTF56" s="88"/>
      <c r="TTG56" s="88"/>
      <c r="TTH56" s="88"/>
      <c r="TTI56" s="88"/>
      <c r="TTJ56" s="88"/>
      <c r="TTK56" s="88"/>
      <c r="TTL56" s="88"/>
      <c r="TTM56" s="88"/>
      <c r="TTN56" s="88"/>
      <c r="TTO56" s="88"/>
      <c r="TTP56" s="88"/>
      <c r="TTQ56" s="88"/>
      <c r="TTR56" s="88"/>
      <c r="TTS56" s="88"/>
      <c r="TTT56" s="88"/>
      <c r="TTU56" s="88"/>
      <c r="TTV56" s="88"/>
      <c r="TTW56" s="88"/>
      <c r="TTX56" s="88"/>
      <c r="TTY56" s="88"/>
      <c r="TTZ56" s="88"/>
      <c r="TUA56" s="88"/>
      <c r="TUB56" s="88"/>
      <c r="TUC56" s="88"/>
      <c r="TUD56" s="88"/>
      <c r="TUE56" s="88"/>
      <c r="TUF56" s="88"/>
      <c r="TUG56" s="88"/>
      <c r="TUH56" s="88"/>
      <c r="TUI56" s="88"/>
      <c r="TUJ56" s="88"/>
      <c r="TUK56" s="88"/>
      <c r="TUL56" s="88"/>
      <c r="TUM56" s="88"/>
      <c r="TUN56" s="88"/>
      <c r="TUO56" s="88"/>
      <c r="TUP56" s="88"/>
      <c r="TUQ56" s="88"/>
      <c r="TUR56" s="88"/>
      <c r="TUS56" s="88"/>
      <c r="TUT56" s="88"/>
      <c r="TUU56" s="88"/>
      <c r="TUV56" s="88"/>
      <c r="TUW56" s="88"/>
      <c r="TUX56" s="88"/>
      <c r="TUY56" s="88"/>
      <c r="TUZ56" s="88"/>
      <c r="TVA56" s="88"/>
      <c r="TVB56" s="88"/>
      <c r="TVC56" s="88"/>
      <c r="TVD56" s="88"/>
      <c r="TVE56" s="88"/>
      <c r="TVF56" s="88"/>
      <c r="TVG56" s="88"/>
      <c r="TVH56" s="88"/>
      <c r="TVI56" s="88"/>
      <c r="TVJ56" s="88"/>
      <c r="TVK56" s="88"/>
      <c r="TVL56" s="88"/>
      <c r="TVM56" s="88"/>
      <c r="TVN56" s="88"/>
      <c r="TVO56" s="88"/>
      <c r="TVP56" s="88"/>
      <c r="TVQ56" s="88"/>
      <c r="TVR56" s="88"/>
      <c r="TVS56" s="88"/>
      <c r="TVT56" s="88"/>
      <c r="TVU56" s="88"/>
      <c r="TVV56" s="88"/>
      <c r="TVW56" s="88"/>
      <c r="TVX56" s="88"/>
      <c r="TVY56" s="88"/>
      <c r="TVZ56" s="88"/>
      <c r="TWA56" s="88"/>
      <c r="TWB56" s="88"/>
      <c r="TWC56" s="88"/>
      <c r="TWD56" s="88"/>
      <c r="TWE56" s="88"/>
      <c r="TWF56" s="88"/>
      <c r="TWG56" s="88"/>
      <c r="TWH56" s="88"/>
      <c r="TWI56" s="88"/>
      <c r="TWJ56" s="88"/>
      <c r="TWK56" s="88"/>
      <c r="TWL56" s="88"/>
      <c r="TWM56" s="88"/>
      <c r="TWN56" s="88"/>
      <c r="TWO56" s="88"/>
      <c r="TWP56" s="88"/>
      <c r="TWQ56" s="88"/>
      <c r="TWR56" s="88"/>
      <c r="TWS56" s="88"/>
      <c r="TWT56" s="88"/>
      <c r="TWU56" s="88"/>
      <c r="TWV56" s="88"/>
      <c r="TWW56" s="88"/>
      <c r="TWX56" s="88"/>
      <c r="TWY56" s="88"/>
      <c r="TWZ56" s="88"/>
      <c r="TXA56" s="88"/>
      <c r="TXB56" s="88"/>
      <c r="TXC56" s="88"/>
      <c r="TXD56" s="88"/>
      <c r="TXE56" s="88"/>
      <c r="TXF56" s="88"/>
      <c r="TXG56" s="88"/>
      <c r="TXH56" s="88"/>
      <c r="TXI56" s="88"/>
      <c r="TXJ56" s="88"/>
      <c r="TXK56" s="88"/>
      <c r="TXL56" s="88"/>
      <c r="TXM56" s="88"/>
      <c r="TXN56" s="88"/>
      <c r="TXO56" s="88"/>
      <c r="TXP56" s="88"/>
      <c r="TXQ56" s="88"/>
      <c r="TXR56" s="88"/>
      <c r="TXS56" s="88"/>
      <c r="TXT56" s="88"/>
      <c r="TXU56" s="88"/>
      <c r="TXV56" s="88"/>
      <c r="TXW56" s="88"/>
      <c r="TXX56" s="88"/>
      <c r="TXY56" s="88"/>
      <c r="TXZ56" s="88"/>
      <c r="TYA56" s="88"/>
      <c r="TYB56" s="88"/>
      <c r="TYC56" s="88"/>
      <c r="TYD56" s="88"/>
      <c r="TYE56" s="88"/>
      <c r="TYF56" s="88"/>
      <c r="TYG56" s="88"/>
      <c r="TYH56" s="88"/>
      <c r="TYI56" s="88"/>
      <c r="TYJ56" s="88"/>
      <c r="TYK56" s="88"/>
      <c r="TYL56" s="88"/>
      <c r="TYM56" s="88"/>
      <c r="TYN56" s="88"/>
      <c r="TYO56" s="88"/>
      <c r="TYP56" s="88"/>
      <c r="TYQ56" s="88"/>
      <c r="TYR56" s="88"/>
      <c r="TYS56" s="88"/>
      <c r="TYT56" s="88"/>
      <c r="TYU56" s="88"/>
      <c r="TYV56" s="88"/>
      <c r="TYW56" s="88"/>
      <c r="TYX56" s="88"/>
      <c r="TYY56" s="88"/>
      <c r="TYZ56" s="88"/>
      <c r="TZA56" s="88"/>
      <c r="TZB56" s="88"/>
      <c r="TZC56" s="88"/>
      <c r="TZD56" s="88"/>
      <c r="TZE56" s="88"/>
      <c r="TZF56" s="88"/>
      <c r="TZG56" s="88"/>
      <c r="TZH56" s="88"/>
      <c r="TZI56" s="88"/>
      <c r="TZJ56" s="88"/>
      <c r="TZK56" s="88"/>
      <c r="TZL56" s="88"/>
      <c r="TZM56" s="88"/>
      <c r="TZN56" s="88"/>
      <c r="TZO56" s="88"/>
      <c r="TZP56" s="88"/>
      <c r="TZQ56" s="88"/>
      <c r="TZR56" s="88"/>
      <c r="TZS56" s="88"/>
      <c r="TZT56" s="88"/>
      <c r="TZU56" s="88"/>
      <c r="TZV56" s="88"/>
      <c r="TZW56" s="88"/>
      <c r="TZX56" s="88"/>
      <c r="TZY56" s="88"/>
      <c r="TZZ56" s="88"/>
      <c r="UAA56" s="88"/>
      <c r="UAB56" s="88"/>
      <c r="UAC56" s="88"/>
      <c r="UAD56" s="88"/>
      <c r="UAE56" s="88"/>
      <c r="UAF56" s="88"/>
      <c r="UAG56" s="88"/>
      <c r="UAH56" s="88"/>
      <c r="UAI56" s="88"/>
      <c r="UAJ56" s="88"/>
      <c r="UAK56" s="88"/>
      <c r="UAL56" s="88"/>
      <c r="UAM56" s="88"/>
      <c r="UAN56" s="88"/>
      <c r="UAO56" s="88"/>
      <c r="UAP56" s="88"/>
      <c r="UAQ56" s="88"/>
      <c r="UAR56" s="88"/>
      <c r="UAS56" s="88"/>
      <c r="UAT56" s="88"/>
      <c r="UAU56" s="88"/>
      <c r="UAV56" s="88"/>
      <c r="UAW56" s="88"/>
      <c r="UAX56" s="88"/>
      <c r="UAY56" s="88"/>
      <c r="UAZ56" s="88"/>
      <c r="UBA56" s="88"/>
      <c r="UBB56" s="88"/>
      <c r="UBC56" s="88"/>
      <c r="UBD56" s="88"/>
      <c r="UBE56" s="88"/>
      <c r="UBF56" s="88"/>
      <c r="UBG56" s="88"/>
      <c r="UBH56" s="88"/>
      <c r="UBI56" s="88"/>
      <c r="UBJ56" s="88"/>
      <c r="UBK56" s="88"/>
      <c r="UBL56" s="88"/>
      <c r="UBM56" s="88"/>
      <c r="UBN56" s="88"/>
      <c r="UBO56" s="88"/>
      <c r="UBP56" s="88"/>
      <c r="UBQ56" s="88"/>
      <c r="UBR56" s="88"/>
      <c r="UBS56" s="88"/>
      <c r="UBT56" s="88"/>
      <c r="UBU56" s="88"/>
      <c r="UBV56" s="88"/>
      <c r="UBW56" s="88"/>
      <c r="UBX56" s="88"/>
      <c r="UBY56" s="88"/>
      <c r="UBZ56" s="88"/>
      <c r="UCA56" s="88"/>
      <c r="UCB56" s="88"/>
      <c r="UCC56" s="88"/>
      <c r="UCD56" s="88"/>
      <c r="UCE56" s="88"/>
      <c r="UCF56" s="88"/>
      <c r="UCG56" s="88"/>
      <c r="UCH56" s="88"/>
      <c r="UCI56" s="88"/>
      <c r="UCJ56" s="88"/>
      <c r="UCK56" s="88"/>
      <c r="UCL56" s="88"/>
      <c r="UCM56" s="88"/>
      <c r="UCN56" s="88"/>
      <c r="UCO56" s="88"/>
      <c r="UCP56" s="88"/>
      <c r="UCQ56" s="88"/>
      <c r="UCR56" s="88"/>
      <c r="UCS56" s="88"/>
      <c r="UCT56" s="88"/>
      <c r="UCU56" s="88"/>
      <c r="UCV56" s="88"/>
      <c r="UCW56" s="88"/>
      <c r="UCX56" s="88"/>
      <c r="UCY56" s="88"/>
      <c r="UCZ56" s="88"/>
      <c r="UDA56" s="88"/>
      <c r="UDB56" s="88"/>
      <c r="UDC56" s="88"/>
      <c r="UDD56" s="88"/>
      <c r="UDE56" s="88"/>
      <c r="UDF56" s="88"/>
      <c r="UDG56" s="88"/>
      <c r="UDH56" s="88"/>
      <c r="UDI56" s="88"/>
      <c r="UDJ56" s="88"/>
      <c r="UDK56" s="88"/>
      <c r="UDL56" s="88"/>
      <c r="UDM56" s="88"/>
      <c r="UDN56" s="88"/>
      <c r="UDO56" s="88"/>
      <c r="UDP56" s="88"/>
      <c r="UDQ56" s="88"/>
      <c r="UDR56" s="88"/>
      <c r="UDS56" s="88"/>
      <c r="UDT56" s="88"/>
      <c r="UDU56" s="88"/>
      <c r="UDV56" s="88"/>
      <c r="UDW56" s="88"/>
      <c r="UDX56" s="88"/>
      <c r="UDY56" s="88"/>
      <c r="UDZ56" s="88"/>
      <c r="UEA56" s="88"/>
      <c r="UEB56" s="88"/>
      <c r="UEC56" s="88"/>
      <c r="UED56" s="88"/>
      <c r="UEE56" s="88"/>
      <c r="UEF56" s="88"/>
      <c r="UEG56" s="88"/>
      <c r="UEH56" s="88"/>
      <c r="UEI56" s="88"/>
      <c r="UEJ56" s="88"/>
      <c r="UEK56" s="88"/>
      <c r="UEL56" s="88"/>
      <c r="UEM56" s="88"/>
      <c r="UEN56" s="88"/>
      <c r="UEO56" s="88"/>
      <c r="UEP56" s="88"/>
      <c r="UEQ56" s="88"/>
      <c r="UER56" s="88"/>
      <c r="UES56" s="88"/>
      <c r="UET56" s="88"/>
      <c r="UEU56" s="88"/>
      <c r="UEV56" s="88"/>
      <c r="UEW56" s="88"/>
      <c r="UEX56" s="88"/>
      <c r="UEY56" s="88"/>
      <c r="UEZ56" s="88"/>
      <c r="UFA56" s="88"/>
      <c r="UFB56" s="88"/>
      <c r="UFC56" s="88"/>
      <c r="UFD56" s="88"/>
      <c r="UFE56" s="88"/>
      <c r="UFF56" s="88"/>
      <c r="UFG56" s="88"/>
      <c r="UFH56" s="88"/>
      <c r="UFI56" s="88"/>
      <c r="UFJ56" s="88"/>
      <c r="UFK56" s="88"/>
      <c r="UFL56" s="88"/>
      <c r="UFM56" s="88"/>
      <c r="UFN56" s="88"/>
      <c r="UFO56" s="88"/>
      <c r="UFP56" s="88"/>
      <c r="UFQ56" s="88"/>
      <c r="UFR56" s="88"/>
      <c r="UFS56" s="88"/>
      <c r="UFT56" s="88"/>
      <c r="UFU56" s="88"/>
      <c r="UFV56" s="88"/>
      <c r="UFW56" s="88"/>
      <c r="UFX56" s="88"/>
      <c r="UFY56" s="88"/>
      <c r="UFZ56" s="88"/>
      <c r="UGA56" s="88"/>
      <c r="UGB56" s="88"/>
      <c r="UGC56" s="88"/>
      <c r="UGD56" s="88"/>
      <c r="UGE56" s="88"/>
      <c r="UGF56" s="88"/>
      <c r="UGG56" s="88"/>
      <c r="UGH56" s="88"/>
      <c r="UGI56" s="88"/>
      <c r="UGJ56" s="88"/>
      <c r="UGK56" s="88"/>
      <c r="UGL56" s="88"/>
      <c r="UGM56" s="88"/>
      <c r="UGN56" s="88"/>
      <c r="UGO56" s="88"/>
      <c r="UGP56" s="88"/>
      <c r="UGQ56" s="88"/>
      <c r="UGR56" s="88"/>
      <c r="UGS56" s="88"/>
      <c r="UGT56" s="88"/>
      <c r="UGU56" s="88"/>
      <c r="UGV56" s="88"/>
      <c r="UGW56" s="88"/>
      <c r="UGX56" s="88"/>
      <c r="UGY56" s="88"/>
      <c r="UGZ56" s="88"/>
      <c r="UHA56" s="88"/>
      <c r="UHB56" s="88"/>
      <c r="UHC56" s="88"/>
      <c r="UHD56" s="88"/>
      <c r="UHE56" s="88"/>
      <c r="UHF56" s="88"/>
      <c r="UHG56" s="88"/>
      <c r="UHH56" s="88"/>
      <c r="UHI56" s="88"/>
      <c r="UHJ56" s="88"/>
      <c r="UHK56" s="88"/>
      <c r="UHL56" s="88"/>
      <c r="UHM56" s="88"/>
      <c r="UHN56" s="88"/>
      <c r="UHO56" s="88"/>
      <c r="UHP56" s="88"/>
      <c r="UHQ56" s="88"/>
      <c r="UHR56" s="88"/>
      <c r="UHS56" s="88"/>
      <c r="UHT56" s="88"/>
      <c r="UHU56" s="88"/>
      <c r="UHV56" s="88"/>
      <c r="UHW56" s="88"/>
      <c r="UHX56" s="88"/>
      <c r="UHY56" s="88"/>
      <c r="UHZ56" s="88"/>
      <c r="UIA56" s="88"/>
      <c r="UIB56" s="88"/>
      <c r="UIC56" s="88"/>
      <c r="UID56" s="88"/>
      <c r="UIE56" s="88"/>
      <c r="UIF56" s="88"/>
      <c r="UIG56" s="88"/>
      <c r="UIH56" s="88"/>
      <c r="UII56" s="88"/>
      <c r="UIJ56" s="88"/>
      <c r="UIK56" s="88"/>
      <c r="UIL56" s="88"/>
      <c r="UIM56" s="88"/>
      <c r="UIN56" s="88"/>
      <c r="UIO56" s="88"/>
      <c r="UIP56" s="88"/>
      <c r="UIQ56" s="88"/>
      <c r="UIR56" s="88"/>
      <c r="UIS56" s="88"/>
      <c r="UIT56" s="88"/>
      <c r="UIU56" s="88"/>
      <c r="UIV56" s="88"/>
      <c r="UIW56" s="88"/>
      <c r="UIX56" s="88"/>
      <c r="UIY56" s="88"/>
      <c r="UIZ56" s="88"/>
      <c r="UJA56" s="88"/>
      <c r="UJB56" s="88"/>
      <c r="UJC56" s="88"/>
      <c r="UJD56" s="88"/>
      <c r="UJE56" s="88"/>
      <c r="UJF56" s="88"/>
      <c r="UJG56" s="88"/>
      <c r="UJH56" s="88"/>
      <c r="UJI56" s="88"/>
      <c r="UJJ56" s="88"/>
      <c r="UJK56" s="88"/>
      <c r="UJL56" s="88"/>
      <c r="UJM56" s="88"/>
      <c r="UJN56" s="88"/>
      <c r="UJO56" s="88"/>
      <c r="UJP56" s="88"/>
      <c r="UJQ56" s="88"/>
      <c r="UJR56" s="88"/>
      <c r="UJS56" s="88"/>
      <c r="UJT56" s="88"/>
      <c r="UJU56" s="88"/>
      <c r="UJV56" s="88"/>
      <c r="UJW56" s="88"/>
      <c r="UJX56" s="88"/>
      <c r="UJY56" s="88"/>
      <c r="UJZ56" s="88"/>
      <c r="UKA56" s="88"/>
      <c r="UKB56" s="88"/>
      <c r="UKC56" s="88"/>
      <c r="UKD56" s="88"/>
      <c r="UKE56" s="88"/>
      <c r="UKF56" s="88"/>
      <c r="UKG56" s="88"/>
      <c r="UKH56" s="88"/>
      <c r="UKI56" s="88"/>
      <c r="UKJ56" s="88"/>
      <c r="UKK56" s="88"/>
      <c r="UKL56" s="88"/>
      <c r="UKM56" s="88"/>
      <c r="UKN56" s="88"/>
      <c r="UKO56" s="88"/>
      <c r="UKP56" s="88"/>
      <c r="UKQ56" s="88"/>
      <c r="UKR56" s="88"/>
      <c r="UKS56" s="88"/>
      <c r="UKT56" s="88"/>
      <c r="UKU56" s="88"/>
      <c r="UKV56" s="88"/>
      <c r="UKW56" s="88"/>
      <c r="UKX56" s="88"/>
      <c r="UKY56" s="88"/>
      <c r="UKZ56" s="88"/>
      <c r="ULA56" s="88"/>
      <c r="ULB56" s="88"/>
      <c r="ULC56" s="88"/>
      <c r="ULD56" s="88"/>
      <c r="ULE56" s="88"/>
      <c r="ULF56" s="88"/>
      <c r="ULG56" s="88"/>
      <c r="ULH56" s="88"/>
      <c r="ULI56" s="88"/>
      <c r="ULJ56" s="88"/>
      <c r="ULK56" s="88"/>
      <c r="ULL56" s="88"/>
      <c r="ULM56" s="88"/>
      <c r="ULN56" s="88"/>
      <c r="ULO56" s="88"/>
      <c r="ULP56" s="88"/>
      <c r="ULQ56" s="88"/>
      <c r="ULR56" s="88"/>
      <c r="ULS56" s="88"/>
      <c r="ULT56" s="88"/>
      <c r="ULU56" s="88"/>
      <c r="ULV56" s="88"/>
      <c r="ULW56" s="88"/>
      <c r="ULX56" s="88"/>
      <c r="ULY56" s="88"/>
      <c r="ULZ56" s="88"/>
      <c r="UMA56" s="88"/>
      <c r="UMB56" s="88"/>
      <c r="UMC56" s="88"/>
      <c r="UMD56" s="88"/>
      <c r="UME56" s="88"/>
      <c r="UMF56" s="88"/>
      <c r="UMG56" s="88"/>
      <c r="UMH56" s="88"/>
      <c r="UMI56" s="88"/>
      <c r="UMJ56" s="88"/>
      <c r="UMK56" s="88"/>
      <c r="UML56" s="88"/>
      <c r="UMM56" s="88"/>
      <c r="UMN56" s="88"/>
      <c r="UMO56" s="88"/>
      <c r="UMP56" s="88"/>
      <c r="UMQ56" s="88"/>
      <c r="UMR56" s="88"/>
      <c r="UMS56" s="88"/>
      <c r="UMT56" s="88"/>
      <c r="UMU56" s="88"/>
      <c r="UMV56" s="88"/>
      <c r="UMW56" s="88"/>
      <c r="UMX56" s="88"/>
      <c r="UMY56" s="88"/>
      <c r="UMZ56" s="88"/>
      <c r="UNA56" s="88"/>
      <c r="UNB56" s="88"/>
      <c r="UNC56" s="88"/>
      <c r="UND56" s="88"/>
      <c r="UNE56" s="88"/>
      <c r="UNF56" s="88"/>
      <c r="UNG56" s="88"/>
      <c r="UNH56" s="88"/>
      <c r="UNI56" s="88"/>
      <c r="UNJ56" s="88"/>
      <c r="UNK56" s="88"/>
      <c r="UNL56" s="88"/>
      <c r="UNM56" s="88"/>
      <c r="UNN56" s="88"/>
      <c r="UNO56" s="88"/>
      <c r="UNP56" s="88"/>
      <c r="UNQ56" s="88"/>
      <c r="UNR56" s="88"/>
      <c r="UNS56" s="88"/>
      <c r="UNT56" s="88"/>
      <c r="UNU56" s="88"/>
      <c r="UNV56" s="88"/>
      <c r="UNW56" s="88"/>
      <c r="UNX56" s="88"/>
      <c r="UNY56" s="88"/>
      <c r="UNZ56" s="88"/>
      <c r="UOA56" s="88"/>
      <c r="UOB56" s="88"/>
      <c r="UOC56" s="88"/>
      <c r="UOD56" s="88"/>
      <c r="UOE56" s="88"/>
      <c r="UOF56" s="88"/>
      <c r="UOG56" s="88"/>
      <c r="UOH56" s="88"/>
      <c r="UOI56" s="88"/>
      <c r="UOJ56" s="88"/>
      <c r="UOK56" s="88"/>
      <c r="UOL56" s="88"/>
      <c r="UOM56" s="88"/>
      <c r="UON56" s="88"/>
      <c r="UOO56" s="88"/>
      <c r="UOP56" s="88"/>
      <c r="UOQ56" s="88"/>
      <c r="UOR56" s="88"/>
      <c r="UOS56" s="88"/>
      <c r="UOT56" s="88"/>
      <c r="UOU56" s="88"/>
      <c r="UOV56" s="88"/>
      <c r="UOW56" s="88"/>
      <c r="UOX56" s="88"/>
      <c r="UOY56" s="88"/>
      <c r="UOZ56" s="88"/>
      <c r="UPA56" s="88"/>
      <c r="UPB56" s="88"/>
      <c r="UPC56" s="88"/>
      <c r="UPD56" s="88"/>
      <c r="UPE56" s="88"/>
      <c r="UPF56" s="88"/>
      <c r="UPG56" s="88"/>
      <c r="UPH56" s="88"/>
      <c r="UPI56" s="88"/>
      <c r="UPJ56" s="88"/>
      <c r="UPK56" s="88"/>
      <c r="UPL56" s="88"/>
      <c r="UPM56" s="88"/>
      <c r="UPN56" s="88"/>
      <c r="UPO56" s="88"/>
      <c r="UPP56" s="88"/>
      <c r="UPQ56" s="88"/>
      <c r="UPR56" s="88"/>
      <c r="UPS56" s="88"/>
      <c r="UPT56" s="88"/>
      <c r="UPU56" s="88"/>
      <c r="UPV56" s="88"/>
      <c r="UPW56" s="88"/>
      <c r="UPX56" s="88"/>
      <c r="UPY56" s="88"/>
      <c r="UPZ56" s="88"/>
      <c r="UQA56" s="88"/>
      <c r="UQB56" s="88"/>
      <c r="UQC56" s="88"/>
      <c r="UQD56" s="88"/>
      <c r="UQE56" s="88"/>
      <c r="UQF56" s="88"/>
      <c r="UQG56" s="88"/>
      <c r="UQH56" s="88"/>
      <c r="UQI56" s="88"/>
      <c r="UQJ56" s="88"/>
      <c r="UQK56" s="88"/>
      <c r="UQL56" s="88"/>
      <c r="UQM56" s="88"/>
      <c r="UQN56" s="88"/>
      <c r="UQO56" s="88"/>
      <c r="UQP56" s="88"/>
      <c r="UQQ56" s="88"/>
      <c r="UQR56" s="88"/>
      <c r="UQS56" s="88"/>
      <c r="UQT56" s="88"/>
      <c r="UQU56" s="88"/>
      <c r="UQV56" s="88"/>
      <c r="UQW56" s="88"/>
      <c r="UQX56" s="88"/>
      <c r="UQY56" s="88"/>
      <c r="UQZ56" s="88"/>
      <c r="URA56" s="88"/>
      <c r="URB56" s="88"/>
      <c r="URC56" s="88"/>
      <c r="URD56" s="88"/>
      <c r="URE56" s="88"/>
      <c r="URF56" s="88"/>
      <c r="URG56" s="88"/>
      <c r="URH56" s="88"/>
      <c r="URI56" s="88"/>
      <c r="URJ56" s="88"/>
      <c r="URK56" s="88"/>
      <c r="URL56" s="88"/>
      <c r="URM56" s="88"/>
      <c r="URN56" s="88"/>
      <c r="URO56" s="88"/>
      <c r="URP56" s="88"/>
      <c r="URQ56" s="88"/>
      <c r="URR56" s="88"/>
      <c r="URS56" s="88"/>
      <c r="URT56" s="88"/>
      <c r="URU56" s="88"/>
      <c r="URV56" s="88"/>
      <c r="URW56" s="88"/>
      <c r="URX56" s="88"/>
      <c r="URY56" s="88"/>
      <c r="URZ56" s="88"/>
      <c r="USA56" s="88"/>
      <c r="USB56" s="88"/>
      <c r="USC56" s="88"/>
      <c r="USD56" s="88"/>
      <c r="USE56" s="88"/>
      <c r="USF56" s="88"/>
      <c r="USG56" s="88"/>
      <c r="USH56" s="88"/>
      <c r="USI56" s="88"/>
      <c r="USJ56" s="88"/>
      <c r="USK56" s="88"/>
      <c r="USL56" s="88"/>
      <c r="USM56" s="88"/>
      <c r="USN56" s="88"/>
      <c r="USO56" s="88"/>
      <c r="USP56" s="88"/>
      <c r="USQ56" s="88"/>
      <c r="USR56" s="88"/>
      <c r="USS56" s="88"/>
      <c r="UST56" s="88"/>
      <c r="USU56" s="88"/>
      <c r="USV56" s="88"/>
      <c r="USW56" s="88"/>
      <c r="USX56" s="88"/>
      <c r="USY56" s="88"/>
      <c r="USZ56" s="88"/>
      <c r="UTA56" s="88"/>
      <c r="UTB56" s="88"/>
      <c r="UTC56" s="88"/>
      <c r="UTD56" s="88"/>
      <c r="UTE56" s="88"/>
      <c r="UTF56" s="88"/>
      <c r="UTG56" s="88"/>
      <c r="UTH56" s="88"/>
      <c r="UTI56" s="88"/>
      <c r="UTJ56" s="88"/>
      <c r="UTK56" s="88"/>
      <c r="UTL56" s="88"/>
      <c r="UTM56" s="88"/>
      <c r="UTN56" s="88"/>
      <c r="UTO56" s="88"/>
      <c r="UTP56" s="88"/>
      <c r="UTQ56" s="88"/>
      <c r="UTR56" s="88"/>
      <c r="UTS56" s="88"/>
      <c r="UTT56" s="88"/>
      <c r="UTU56" s="88"/>
      <c r="UTV56" s="88"/>
      <c r="UTW56" s="88"/>
      <c r="UTX56" s="88"/>
      <c r="UTY56" s="88"/>
      <c r="UTZ56" s="88"/>
      <c r="UUA56" s="88"/>
      <c r="UUB56" s="88"/>
      <c r="UUC56" s="88"/>
      <c r="UUD56" s="88"/>
      <c r="UUE56" s="88"/>
      <c r="UUF56" s="88"/>
      <c r="UUG56" s="88"/>
      <c r="UUH56" s="88"/>
      <c r="UUI56" s="88"/>
      <c r="UUJ56" s="88"/>
      <c r="UUK56" s="88"/>
      <c r="UUL56" s="88"/>
      <c r="UUM56" s="88"/>
      <c r="UUN56" s="88"/>
      <c r="UUO56" s="88"/>
      <c r="UUP56" s="88"/>
      <c r="UUQ56" s="88"/>
      <c r="UUR56" s="88"/>
      <c r="UUS56" s="88"/>
      <c r="UUT56" s="88"/>
      <c r="UUU56" s="88"/>
      <c r="UUV56" s="88"/>
      <c r="UUW56" s="88"/>
      <c r="UUX56" s="88"/>
      <c r="UUY56" s="88"/>
      <c r="UUZ56" s="88"/>
      <c r="UVA56" s="88"/>
      <c r="UVB56" s="88"/>
      <c r="UVC56" s="88"/>
      <c r="UVD56" s="88"/>
      <c r="UVE56" s="88"/>
      <c r="UVF56" s="88"/>
      <c r="UVG56" s="88"/>
      <c r="UVH56" s="88"/>
      <c r="UVI56" s="88"/>
      <c r="UVJ56" s="88"/>
      <c r="UVK56" s="88"/>
      <c r="UVL56" s="88"/>
      <c r="UVM56" s="88"/>
      <c r="UVN56" s="88"/>
      <c r="UVO56" s="88"/>
      <c r="UVP56" s="88"/>
      <c r="UVQ56" s="88"/>
      <c r="UVR56" s="88"/>
      <c r="UVS56" s="88"/>
      <c r="UVT56" s="88"/>
      <c r="UVU56" s="88"/>
      <c r="UVV56" s="88"/>
      <c r="UVW56" s="88"/>
      <c r="UVX56" s="88"/>
      <c r="UVY56" s="88"/>
      <c r="UVZ56" s="88"/>
      <c r="UWA56" s="88"/>
      <c r="UWB56" s="88"/>
      <c r="UWC56" s="88"/>
      <c r="UWD56" s="88"/>
      <c r="UWE56" s="88"/>
      <c r="UWF56" s="88"/>
      <c r="UWG56" s="88"/>
      <c r="UWH56" s="88"/>
      <c r="UWI56" s="88"/>
      <c r="UWJ56" s="88"/>
      <c r="UWK56" s="88"/>
      <c r="UWL56" s="88"/>
      <c r="UWM56" s="88"/>
      <c r="UWN56" s="88"/>
      <c r="UWO56" s="88"/>
      <c r="UWP56" s="88"/>
      <c r="UWQ56" s="88"/>
      <c r="UWR56" s="88"/>
      <c r="UWS56" s="88"/>
      <c r="UWT56" s="88"/>
      <c r="UWU56" s="88"/>
      <c r="UWV56" s="88"/>
      <c r="UWW56" s="88"/>
      <c r="UWX56" s="88"/>
      <c r="UWY56" s="88"/>
      <c r="UWZ56" s="88"/>
      <c r="UXA56" s="88"/>
      <c r="UXB56" s="88"/>
      <c r="UXC56" s="88"/>
      <c r="UXD56" s="88"/>
      <c r="UXE56" s="88"/>
      <c r="UXF56" s="88"/>
      <c r="UXG56" s="88"/>
      <c r="UXH56" s="88"/>
      <c r="UXI56" s="88"/>
      <c r="UXJ56" s="88"/>
      <c r="UXK56" s="88"/>
      <c r="UXL56" s="88"/>
      <c r="UXM56" s="88"/>
      <c r="UXN56" s="88"/>
      <c r="UXO56" s="88"/>
      <c r="UXP56" s="88"/>
      <c r="UXQ56" s="88"/>
      <c r="UXR56" s="88"/>
      <c r="UXS56" s="88"/>
      <c r="UXT56" s="88"/>
      <c r="UXU56" s="88"/>
      <c r="UXV56" s="88"/>
      <c r="UXW56" s="88"/>
      <c r="UXX56" s="88"/>
      <c r="UXY56" s="88"/>
      <c r="UXZ56" s="88"/>
      <c r="UYA56" s="88"/>
      <c r="UYB56" s="88"/>
      <c r="UYC56" s="88"/>
      <c r="UYD56" s="88"/>
      <c r="UYE56" s="88"/>
      <c r="UYF56" s="88"/>
      <c r="UYG56" s="88"/>
      <c r="UYH56" s="88"/>
      <c r="UYI56" s="88"/>
      <c r="UYJ56" s="88"/>
      <c r="UYK56" s="88"/>
      <c r="UYL56" s="88"/>
      <c r="UYM56" s="88"/>
      <c r="UYN56" s="88"/>
      <c r="UYO56" s="88"/>
      <c r="UYP56" s="88"/>
      <c r="UYQ56" s="88"/>
      <c r="UYR56" s="88"/>
      <c r="UYS56" s="88"/>
      <c r="UYT56" s="88"/>
      <c r="UYU56" s="88"/>
      <c r="UYV56" s="88"/>
      <c r="UYW56" s="88"/>
      <c r="UYX56" s="88"/>
      <c r="UYY56" s="88"/>
      <c r="UYZ56" s="88"/>
      <c r="UZA56" s="88"/>
      <c r="UZB56" s="88"/>
      <c r="UZC56" s="88"/>
      <c r="UZD56" s="88"/>
      <c r="UZE56" s="88"/>
      <c r="UZF56" s="88"/>
      <c r="UZG56" s="88"/>
      <c r="UZH56" s="88"/>
      <c r="UZI56" s="88"/>
      <c r="UZJ56" s="88"/>
      <c r="UZK56" s="88"/>
      <c r="UZL56" s="88"/>
      <c r="UZM56" s="88"/>
      <c r="UZN56" s="88"/>
      <c r="UZO56" s="88"/>
      <c r="UZP56" s="88"/>
      <c r="UZQ56" s="88"/>
      <c r="UZR56" s="88"/>
      <c r="UZS56" s="88"/>
      <c r="UZT56" s="88"/>
      <c r="UZU56" s="88"/>
      <c r="UZV56" s="88"/>
      <c r="UZW56" s="88"/>
      <c r="UZX56" s="88"/>
      <c r="UZY56" s="88"/>
      <c r="UZZ56" s="88"/>
      <c r="VAA56" s="88"/>
      <c r="VAB56" s="88"/>
      <c r="VAC56" s="88"/>
      <c r="VAD56" s="88"/>
      <c r="VAE56" s="88"/>
      <c r="VAF56" s="88"/>
      <c r="VAG56" s="88"/>
      <c r="VAH56" s="88"/>
      <c r="VAI56" s="88"/>
      <c r="VAJ56" s="88"/>
      <c r="VAK56" s="88"/>
      <c r="VAL56" s="88"/>
      <c r="VAM56" s="88"/>
      <c r="VAN56" s="88"/>
      <c r="VAO56" s="88"/>
      <c r="VAP56" s="88"/>
      <c r="VAQ56" s="88"/>
      <c r="VAR56" s="88"/>
      <c r="VAS56" s="88"/>
      <c r="VAT56" s="88"/>
      <c r="VAU56" s="88"/>
      <c r="VAV56" s="88"/>
      <c r="VAW56" s="88"/>
      <c r="VAX56" s="88"/>
      <c r="VAY56" s="88"/>
      <c r="VAZ56" s="88"/>
      <c r="VBA56" s="88"/>
      <c r="VBB56" s="88"/>
      <c r="VBC56" s="88"/>
      <c r="VBD56" s="88"/>
      <c r="VBE56" s="88"/>
      <c r="VBF56" s="88"/>
      <c r="VBG56" s="88"/>
      <c r="VBH56" s="88"/>
      <c r="VBI56" s="88"/>
      <c r="VBJ56" s="88"/>
      <c r="VBK56" s="88"/>
      <c r="VBL56" s="88"/>
      <c r="VBM56" s="88"/>
      <c r="VBN56" s="88"/>
      <c r="VBO56" s="88"/>
      <c r="VBP56" s="88"/>
      <c r="VBQ56" s="88"/>
      <c r="VBR56" s="88"/>
      <c r="VBS56" s="88"/>
      <c r="VBT56" s="88"/>
      <c r="VBU56" s="88"/>
      <c r="VBV56" s="88"/>
      <c r="VBW56" s="88"/>
      <c r="VBX56" s="88"/>
      <c r="VBY56" s="88"/>
      <c r="VBZ56" s="88"/>
      <c r="VCA56" s="88"/>
      <c r="VCB56" s="88"/>
      <c r="VCC56" s="88"/>
      <c r="VCD56" s="88"/>
      <c r="VCE56" s="88"/>
      <c r="VCF56" s="88"/>
      <c r="VCG56" s="88"/>
      <c r="VCH56" s="88"/>
      <c r="VCI56" s="88"/>
      <c r="VCJ56" s="88"/>
      <c r="VCK56" s="88"/>
      <c r="VCL56" s="88"/>
      <c r="VCM56" s="88"/>
      <c r="VCN56" s="88"/>
      <c r="VCO56" s="88"/>
      <c r="VCP56" s="88"/>
      <c r="VCQ56" s="88"/>
      <c r="VCR56" s="88"/>
      <c r="VCS56" s="88"/>
      <c r="VCT56" s="88"/>
      <c r="VCU56" s="88"/>
      <c r="VCV56" s="88"/>
      <c r="VCW56" s="88"/>
      <c r="VCX56" s="88"/>
      <c r="VCY56" s="88"/>
      <c r="VCZ56" s="88"/>
      <c r="VDA56" s="88"/>
      <c r="VDB56" s="88"/>
      <c r="VDC56" s="88"/>
      <c r="VDD56" s="88"/>
      <c r="VDE56" s="88"/>
      <c r="VDF56" s="88"/>
      <c r="VDG56" s="88"/>
      <c r="VDH56" s="88"/>
      <c r="VDI56" s="88"/>
      <c r="VDJ56" s="88"/>
      <c r="VDK56" s="88"/>
      <c r="VDL56" s="88"/>
      <c r="VDM56" s="88"/>
      <c r="VDN56" s="88"/>
      <c r="VDO56" s="88"/>
      <c r="VDP56" s="88"/>
      <c r="VDQ56" s="88"/>
      <c r="VDR56" s="88"/>
      <c r="VDS56" s="88"/>
      <c r="VDT56" s="88"/>
      <c r="VDU56" s="88"/>
      <c r="VDV56" s="88"/>
      <c r="VDW56" s="88"/>
      <c r="VDX56" s="88"/>
      <c r="VDY56" s="88"/>
      <c r="VDZ56" s="88"/>
      <c r="VEA56" s="88"/>
      <c r="VEB56" s="88"/>
      <c r="VEC56" s="88"/>
      <c r="VED56" s="88"/>
      <c r="VEE56" s="88"/>
      <c r="VEF56" s="88"/>
      <c r="VEG56" s="88"/>
      <c r="VEH56" s="88"/>
      <c r="VEI56" s="88"/>
      <c r="VEJ56" s="88"/>
      <c r="VEK56" s="88"/>
      <c r="VEL56" s="88"/>
      <c r="VEM56" s="88"/>
      <c r="VEN56" s="88"/>
      <c r="VEO56" s="88"/>
      <c r="VEP56" s="88"/>
      <c r="VEQ56" s="88"/>
      <c r="VER56" s="88"/>
      <c r="VES56" s="88"/>
      <c r="VET56" s="88"/>
      <c r="VEU56" s="88"/>
      <c r="VEV56" s="88"/>
      <c r="VEW56" s="88"/>
      <c r="VEX56" s="88"/>
      <c r="VEY56" s="88"/>
      <c r="VEZ56" s="88"/>
      <c r="VFA56" s="88"/>
      <c r="VFB56" s="88"/>
      <c r="VFC56" s="88"/>
      <c r="VFD56" s="88"/>
      <c r="VFE56" s="88"/>
      <c r="VFF56" s="88"/>
      <c r="VFG56" s="88"/>
      <c r="VFH56" s="88"/>
      <c r="VFI56" s="88"/>
      <c r="VFJ56" s="88"/>
      <c r="VFK56" s="88"/>
      <c r="VFL56" s="88"/>
      <c r="VFM56" s="88"/>
      <c r="VFN56" s="88"/>
      <c r="VFO56" s="88"/>
      <c r="VFP56" s="88"/>
      <c r="VFQ56" s="88"/>
      <c r="VFR56" s="88"/>
      <c r="VFS56" s="88"/>
      <c r="VFT56" s="88"/>
      <c r="VFU56" s="88"/>
      <c r="VFV56" s="88"/>
      <c r="VFW56" s="88"/>
      <c r="VFX56" s="88"/>
      <c r="VFY56" s="88"/>
      <c r="VFZ56" s="88"/>
      <c r="VGA56" s="88"/>
      <c r="VGB56" s="88"/>
      <c r="VGC56" s="88"/>
      <c r="VGD56" s="88"/>
      <c r="VGE56" s="88"/>
      <c r="VGF56" s="88"/>
      <c r="VGG56" s="88"/>
      <c r="VGH56" s="88"/>
      <c r="VGI56" s="88"/>
      <c r="VGJ56" s="88"/>
      <c r="VGK56" s="88"/>
      <c r="VGL56" s="88"/>
      <c r="VGM56" s="88"/>
      <c r="VGN56" s="88"/>
      <c r="VGO56" s="88"/>
      <c r="VGP56" s="88"/>
      <c r="VGQ56" s="88"/>
      <c r="VGR56" s="88"/>
      <c r="VGS56" s="88"/>
      <c r="VGT56" s="88"/>
      <c r="VGU56" s="88"/>
      <c r="VGV56" s="88"/>
      <c r="VGW56" s="88"/>
      <c r="VGX56" s="88"/>
      <c r="VGY56" s="88"/>
      <c r="VGZ56" s="88"/>
      <c r="VHA56" s="88"/>
      <c r="VHB56" s="88"/>
      <c r="VHC56" s="88"/>
      <c r="VHD56" s="88"/>
      <c r="VHE56" s="88"/>
      <c r="VHF56" s="88"/>
      <c r="VHG56" s="88"/>
      <c r="VHH56" s="88"/>
      <c r="VHI56" s="88"/>
      <c r="VHJ56" s="88"/>
      <c r="VHK56" s="88"/>
      <c r="VHL56" s="88"/>
      <c r="VHM56" s="88"/>
      <c r="VHN56" s="88"/>
      <c r="VHO56" s="88"/>
      <c r="VHP56" s="88"/>
      <c r="VHQ56" s="88"/>
      <c r="VHR56" s="88"/>
      <c r="VHS56" s="88"/>
      <c r="VHT56" s="88"/>
      <c r="VHU56" s="88"/>
      <c r="VHV56" s="88"/>
      <c r="VHW56" s="88"/>
      <c r="VHX56" s="88"/>
      <c r="VHY56" s="88"/>
      <c r="VHZ56" s="88"/>
      <c r="VIA56" s="88"/>
      <c r="VIB56" s="88"/>
      <c r="VIC56" s="88"/>
      <c r="VID56" s="88"/>
      <c r="VIE56" s="88"/>
      <c r="VIF56" s="88"/>
      <c r="VIG56" s="88"/>
      <c r="VIH56" s="88"/>
      <c r="VII56" s="88"/>
      <c r="VIJ56" s="88"/>
      <c r="VIK56" s="88"/>
      <c r="VIL56" s="88"/>
      <c r="VIM56" s="88"/>
      <c r="VIN56" s="88"/>
      <c r="VIO56" s="88"/>
      <c r="VIP56" s="88"/>
      <c r="VIQ56" s="88"/>
      <c r="VIR56" s="88"/>
      <c r="VIS56" s="88"/>
      <c r="VIT56" s="88"/>
      <c r="VIU56" s="88"/>
      <c r="VIV56" s="88"/>
      <c r="VIW56" s="88"/>
      <c r="VIX56" s="88"/>
      <c r="VIY56" s="88"/>
      <c r="VIZ56" s="88"/>
      <c r="VJA56" s="88"/>
      <c r="VJB56" s="88"/>
      <c r="VJC56" s="88"/>
      <c r="VJD56" s="88"/>
      <c r="VJE56" s="88"/>
      <c r="VJF56" s="88"/>
      <c r="VJG56" s="88"/>
      <c r="VJH56" s="88"/>
      <c r="VJI56" s="88"/>
      <c r="VJJ56" s="88"/>
      <c r="VJK56" s="88"/>
      <c r="VJL56" s="88"/>
      <c r="VJM56" s="88"/>
      <c r="VJN56" s="88"/>
      <c r="VJO56" s="88"/>
      <c r="VJP56" s="88"/>
      <c r="VJQ56" s="88"/>
      <c r="VJR56" s="88"/>
      <c r="VJS56" s="88"/>
      <c r="VJT56" s="88"/>
      <c r="VJU56" s="88"/>
      <c r="VJV56" s="88"/>
      <c r="VJW56" s="88"/>
      <c r="VJX56" s="88"/>
      <c r="VJY56" s="88"/>
      <c r="VJZ56" s="88"/>
      <c r="VKA56" s="88"/>
      <c r="VKB56" s="88"/>
      <c r="VKC56" s="88"/>
      <c r="VKD56" s="88"/>
      <c r="VKE56" s="88"/>
      <c r="VKF56" s="88"/>
      <c r="VKG56" s="88"/>
      <c r="VKH56" s="88"/>
      <c r="VKI56" s="88"/>
      <c r="VKJ56" s="88"/>
      <c r="VKK56" s="88"/>
      <c r="VKL56" s="88"/>
      <c r="VKM56" s="88"/>
      <c r="VKN56" s="88"/>
      <c r="VKO56" s="88"/>
      <c r="VKP56" s="88"/>
      <c r="VKQ56" s="88"/>
      <c r="VKR56" s="88"/>
      <c r="VKS56" s="88"/>
      <c r="VKT56" s="88"/>
      <c r="VKU56" s="88"/>
      <c r="VKV56" s="88"/>
      <c r="VKW56" s="88"/>
      <c r="VKX56" s="88"/>
      <c r="VKY56" s="88"/>
      <c r="VKZ56" s="88"/>
      <c r="VLA56" s="88"/>
      <c r="VLB56" s="88"/>
      <c r="VLC56" s="88"/>
      <c r="VLD56" s="88"/>
      <c r="VLE56" s="88"/>
      <c r="VLF56" s="88"/>
      <c r="VLG56" s="88"/>
      <c r="VLH56" s="88"/>
      <c r="VLI56" s="88"/>
      <c r="VLJ56" s="88"/>
      <c r="VLK56" s="88"/>
      <c r="VLL56" s="88"/>
      <c r="VLM56" s="88"/>
      <c r="VLN56" s="88"/>
      <c r="VLO56" s="88"/>
      <c r="VLP56" s="88"/>
      <c r="VLQ56" s="88"/>
      <c r="VLR56" s="88"/>
      <c r="VLS56" s="88"/>
      <c r="VLT56" s="88"/>
      <c r="VLU56" s="88"/>
      <c r="VLV56" s="88"/>
      <c r="VLW56" s="88"/>
      <c r="VLX56" s="88"/>
      <c r="VLY56" s="88"/>
      <c r="VLZ56" s="88"/>
      <c r="VMA56" s="88"/>
      <c r="VMB56" s="88"/>
      <c r="VMC56" s="88"/>
      <c r="VMD56" s="88"/>
      <c r="VME56" s="88"/>
      <c r="VMF56" s="88"/>
      <c r="VMG56" s="88"/>
      <c r="VMH56" s="88"/>
      <c r="VMI56" s="88"/>
      <c r="VMJ56" s="88"/>
      <c r="VMK56" s="88"/>
      <c r="VML56" s="88"/>
      <c r="VMM56" s="88"/>
      <c r="VMN56" s="88"/>
      <c r="VMO56" s="88"/>
      <c r="VMP56" s="88"/>
      <c r="VMQ56" s="88"/>
      <c r="VMR56" s="88"/>
      <c r="VMS56" s="88"/>
      <c r="VMT56" s="88"/>
      <c r="VMU56" s="88"/>
      <c r="VMV56" s="88"/>
      <c r="VMW56" s="88"/>
      <c r="VMX56" s="88"/>
      <c r="VMY56" s="88"/>
      <c r="VMZ56" s="88"/>
      <c r="VNA56" s="88"/>
      <c r="VNB56" s="88"/>
      <c r="VNC56" s="88"/>
      <c r="VND56" s="88"/>
      <c r="VNE56" s="88"/>
      <c r="VNF56" s="88"/>
      <c r="VNG56" s="88"/>
      <c r="VNH56" s="88"/>
      <c r="VNI56" s="88"/>
      <c r="VNJ56" s="88"/>
      <c r="VNK56" s="88"/>
      <c r="VNL56" s="88"/>
      <c r="VNM56" s="88"/>
      <c r="VNN56" s="88"/>
      <c r="VNO56" s="88"/>
      <c r="VNP56" s="88"/>
      <c r="VNQ56" s="88"/>
      <c r="VNR56" s="88"/>
      <c r="VNS56" s="88"/>
      <c r="VNT56" s="88"/>
      <c r="VNU56" s="88"/>
      <c r="VNV56" s="88"/>
      <c r="VNW56" s="88"/>
      <c r="VNX56" s="88"/>
      <c r="VNY56" s="88"/>
      <c r="VNZ56" s="88"/>
      <c r="VOA56" s="88"/>
      <c r="VOB56" s="88"/>
      <c r="VOC56" s="88"/>
      <c r="VOD56" s="88"/>
      <c r="VOE56" s="88"/>
      <c r="VOF56" s="88"/>
      <c r="VOG56" s="88"/>
      <c r="VOH56" s="88"/>
      <c r="VOI56" s="88"/>
      <c r="VOJ56" s="88"/>
      <c r="VOK56" s="88"/>
      <c r="VOL56" s="88"/>
      <c r="VOM56" s="88"/>
      <c r="VON56" s="88"/>
      <c r="VOO56" s="88"/>
      <c r="VOP56" s="88"/>
      <c r="VOQ56" s="88"/>
      <c r="VOR56" s="88"/>
      <c r="VOS56" s="88"/>
      <c r="VOT56" s="88"/>
      <c r="VOU56" s="88"/>
      <c r="VOV56" s="88"/>
      <c r="VOW56" s="88"/>
      <c r="VOX56" s="88"/>
      <c r="VOY56" s="88"/>
      <c r="VOZ56" s="88"/>
      <c r="VPA56" s="88"/>
      <c r="VPB56" s="88"/>
      <c r="VPC56" s="88"/>
      <c r="VPD56" s="88"/>
      <c r="VPE56" s="88"/>
      <c r="VPF56" s="88"/>
      <c r="VPG56" s="88"/>
      <c r="VPH56" s="88"/>
      <c r="VPI56" s="88"/>
      <c r="VPJ56" s="88"/>
      <c r="VPK56" s="88"/>
      <c r="VPL56" s="88"/>
      <c r="VPM56" s="88"/>
      <c r="VPN56" s="88"/>
      <c r="VPO56" s="88"/>
      <c r="VPP56" s="88"/>
      <c r="VPQ56" s="88"/>
      <c r="VPR56" s="88"/>
      <c r="VPS56" s="88"/>
      <c r="VPT56" s="88"/>
      <c r="VPU56" s="88"/>
      <c r="VPV56" s="88"/>
      <c r="VPW56" s="88"/>
      <c r="VPX56" s="88"/>
      <c r="VPY56" s="88"/>
      <c r="VPZ56" s="88"/>
      <c r="VQA56" s="88"/>
      <c r="VQB56" s="88"/>
      <c r="VQC56" s="88"/>
      <c r="VQD56" s="88"/>
      <c r="VQE56" s="88"/>
      <c r="VQF56" s="88"/>
      <c r="VQG56" s="88"/>
      <c r="VQH56" s="88"/>
      <c r="VQI56" s="88"/>
      <c r="VQJ56" s="88"/>
      <c r="VQK56" s="88"/>
      <c r="VQL56" s="88"/>
      <c r="VQM56" s="88"/>
      <c r="VQN56" s="88"/>
      <c r="VQO56" s="88"/>
      <c r="VQP56" s="88"/>
      <c r="VQQ56" s="88"/>
      <c r="VQR56" s="88"/>
      <c r="VQS56" s="88"/>
      <c r="VQT56" s="88"/>
      <c r="VQU56" s="88"/>
      <c r="VQV56" s="88"/>
      <c r="VQW56" s="88"/>
      <c r="VQX56" s="88"/>
      <c r="VQY56" s="88"/>
      <c r="VQZ56" s="88"/>
      <c r="VRA56" s="88"/>
      <c r="VRB56" s="88"/>
      <c r="VRC56" s="88"/>
      <c r="VRD56" s="88"/>
      <c r="VRE56" s="88"/>
      <c r="VRF56" s="88"/>
      <c r="VRG56" s="88"/>
      <c r="VRH56" s="88"/>
      <c r="VRI56" s="88"/>
      <c r="VRJ56" s="88"/>
      <c r="VRK56" s="88"/>
      <c r="VRL56" s="88"/>
      <c r="VRM56" s="88"/>
      <c r="VRN56" s="88"/>
      <c r="VRO56" s="88"/>
      <c r="VRP56" s="88"/>
      <c r="VRQ56" s="88"/>
      <c r="VRR56" s="88"/>
      <c r="VRS56" s="88"/>
      <c r="VRT56" s="88"/>
      <c r="VRU56" s="88"/>
      <c r="VRV56" s="88"/>
      <c r="VRW56" s="88"/>
      <c r="VRX56" s="88"/>
      <c r="VRY56" s="88"/>
      <c r="VRZ56" s="88"/>
      <c r="VSA56" s="88"/>
      <c r="VSB56" s="88"/>
      <c r="VSC56" s="88"/>
      <c r="VSD56" s="88"/>
      <c r="VSE56" s="88"/>
      <c r="VSF56" s="88"/>
      <c r="VSG56" s="88"/>
      <c r="VSH56" s="88"/>
      <c r="VSI56" s="88"/>
      <c r="VSJ56" s="88"/>
      <c r="VSK56" s="88"/>
      <c r="VSL56" s="88"/>
      <c r="VSM56" s="88"/>
      <c r="VSN56" s="88"/>
      <c r="VSO56" s="88"/>
      <c r="VSP56" s="88"/>
      <c r="VSQ56" s="88"/>
      <c r="VSR56" s="88"/>
      <c r="VSS56" s="88"/>
      <c r="VST56" s="88"/>
      <c r="VSU56" s="88"/>
      <c r="VSV56" s="88"/>
      <c r="VSW56" s="88"/>
      <c r="VSX56" s="88"/>
      <c r="VSY56" s="88"/>
      <c r="VSZ56" s="88"/>
      <c r="VTA56" s="88"/>
      <c r="VTB56" s="88"/>
      <c r="VTC56" s="88"/>
      <c r="VTD56" s="88"/>
      <c r="VTE56" s="88"/>
      <c r="VTF56" s="88"/>
      <c r="VTG56" s="88"/>
      <c r="VTH56" s="88"/>
      <c r="VTI56" s="88"/>
      <c r="VTJ56" s="88"/>
      <c r="VTK56" s="88"/>
      <c r="VTL56" s="88"/>
      <c r="VTM56" s="88"/>
      <c r="VTN56" s="88"/>
      <c r="VTO56" s="88"/>
      <c r="VTP56" s="88"/>
      <c r="VTQ56" s="88"/>
      <c r="VTR56" s="88"/>
      <c r="VTS56" s="88"/>
      <c r="VTT56" s="88"/>
      <c r="VTU56" s="88"/>
      <c r="VTV56" s="88"/>
      <c r="VTW56" s="88"/>
      <c r="VTX56" s="88"/>
      <c r="VTY56" s="88"/>
      <c r="VTZ56" s="88"/>
      <c r="VUA56" s="88"/>
      <c r="VUB56" s="88"/>
      <c r="VUC56" s="88"/>
      <c r="VUD56" s="88"/>
      <c r="VUE56" s="88"/>
      <c r="VUF56" s="88"/>
      <c r="VUG56" s="88"/>
      <c r="VUH56" s="88"/>
      <c r="VUI56" s="88"/>
      <c r="VUJ56" s="88"/>
      <c r="VUK56" s="88"/>
      <c r="VUL56" s="88"/>
      <c r="VUM56" s="88"/>
      <c r="VUN56" s="88"/>
      <c r="VUO56" s="88"/>
      <c r="VUP56" s="88"/>
      <c r="VUQ56" s="88"/>
      <c r="VUR56" s="88"/>
      <c r="VUS56" s="88"/>
      <c r="VUT56" s="88"/>
      <c r="VUU56" s="88"/>
      <c r="VUV56" s="88"/>
      <c r="VUW56" s="88"/>
      <c r="VUX56" s="88"/>
      <c r="VUY56" s="88"/>
      <c r="VUZ56" s="88"/>
      <c r="VVA56" s="88"/>
      <c r="VVB56" s="88"/>
      <c r="VVC56" s="88"/>
      <c r="VVD56" s="88"/>
      <c r="VVE56" s="88"/>
      <c r="VVF56" s="88"/>
      <c r="VVG56" s="88"/>
      <c r="VVH56" s="88"/>
      <c r="VVI56" s="88"/>
      <c r="VVJ56" s="88"/>
      <c r="VVK56" s="88"/>
      <c r="VVL56" s="88"/>
      <c r="VVM56" s="88"/>
      <c r="VVN56" s="88"/>
      <c r="VVO56" s="88"/>
      <c r="VVP56" s="88"/>
      <c r="VVQ56" s="88"/>
      <c r="VVR56" s="88"/>
      <c r="VVS56" s="88"/>
      <c r="VVT56" s="88"/>
      <c r="VVU56" s="88"/>
      <c r="VVV56" s="88"/>
      <c r="VVW56" s="88"/>
      <c r="VVX56" s="88"/>
      <c r="VVY56" s="88"/>
      <c r="VVZ56" s="88"/>
      <c r="VWA56" s="88"/>
      <c r="VWB56" s="88"/>
      <c r="VWC56" s="88"/>
      <c r="VWD56" s="88"/>
      <c r="VWE56" s="88"/>
      <c r="VWF56" s="88"/>
      <c r="VWG56" s="88"/>
      <c r="VWH56" s="88"/>
      <c r="VWI56" s="88"/>
      <c r="VWJ56" s="88"/>
      <c r="VWK56" s="88"/>
      <c r="VWL56" s="88"/>
      <c r="VWM56" s="88"/>
      <c r="VWN56" s="88"/>
      <c r="VWO56" s="88"/>
      <c r="VWP56" s="88"/>
      <c r="VWQ56" s="88"/>
      <c r="VWR56" s="88"/>
      <c r="VWS56" s="88"/>
      <c r="VWT56" s="88"/>
      <c r="VWU56" s="88"/>
      <c r="VWV56" s="88"/>
      <c r="VWW56" s="88"/>
      <c r="VWX56" s="88"/>
      <c r="VWY56" s="88"/>
      <c r="VWZ56" s="88"/>
      <c r="VXA56" s="88"/>
      <c r="VXB56" s="88"/>
      <c r="VXC56" s="88"/>
      <c r="VXD56" s="88"/>
      <c r="VXE56" s="88"/>
      <c r="VXF56" s="88"/>
      <c r="VXG56" s="88"/>
      <c r="VXH56" s="88"/>
      <c r="VXI56" s="88"/>
      <c r="VXJ56" s="88"/>
      <c r="VXK56" s="88"/>
      <c r="VXL56" s="88"/>
      <c r="VXM56" s="88"/>
      <c r="VXN56" s="88"/>
      <c r="VXO56" s="88"/>
      <c r="VXP56" s="88"/>
      <c r="VXQ56" s="88"/>
      <c r="VXR56" s="88"/>
      <c r="VXS56" s="88"/>
      <c r="VXT56" s="88"/>
      <c r="VXU56" s="88"/>
      <c r="VXV56" s="88"/>
      <c r="VXW56" s="88"/>
      <c r="VXX56" s="88"/>
      <c r="VXY56" s="88"/>
      <c r="VXZ56" s="88"/>
      <c r="VYA56" s="88"/>
      <c r="VYB56" s="88"/>
      <c r="VYC56" s="88"/>
      <c r="VYD56" s="88"/>
      <c r="VYE56" s="88"/>
      <c r="VYF56" s="88"/>
      <c r="VYG56" s="88"/>
      <c r="VYH56" s="88"/>
      <c r="VYI56" s="88"/>
      <c r="VYJ56" s="88"/>
      <c r="VYK56" s="88"/>
      <c r="VYL56" s="88"/>
      <c r="VYM56" s="88"/>
      <c r="VYN56" s="88"/>
      <c r="VYO56" s="88"/>
      <c r="VYP56" s="88"/>
      <c r="VYQ56" s="88"/>
      <c r="VYR56" s="88"/>
      <c r="VYS56" s="88"/>
      <c r="VYT56" s="88"/>
      <c r="VYU56" s="88"/>
      <c r="VYV56" s="88"/>
      <c r="VYW56" s="88"/>
      <c r="VYX56" s="88"/>
      <c r="VYY56" s="88"/>
      <c r="VYZ56" s="88"/>
      <c r="VZA56" s="88"/>
      <c r="VZB56" s="88"/>
      <c r="VZC56" s="88"/>
      <c r="VZD56" s="88"/>
      <c r="VZE56" s="88"/>
      <c r="VZF56" s="88"/>
      <c r="VZG56" s="88"/>
      <c r="VZH56" s="88"/>
      <c r="VZI56" s="88"/>
      <c r="VZJ56" s="88"/>
      <c r="VZK56" s="88"/>
      <c r="VZL56" s="88"/>
      <c r="VZM56" s="88"/>
      <c r="VZN56" s="88"/>
      <c r="VZO56" s="88"/>
      <c r="VZP56" s="88"/>
      <c r="VZQ56" s="88"/>
      <c r="VZR56" s="88"/>
      <c r="VZS56" s="88"/>
      <c r="VZT56" s="88"/>
      <c r="VZU56" s="88"/>
      <c r="VZV56" s="88"/>
      <c r="VZW56" s="88"/>
      <c r="VZX56" s="88"/>
      <c r="VZY56" s="88"/>
      <c r="VZZ56" s="88"/>
      <c r="WAA56" s="88"/>
      <c r="WAB56" s="88"/>
      <c r="WAC56" s="88"/>
      <c r="WAD56" s="88"/>
      <c r="WAE56" s="88"/>
      <c r="WAF56" s="88"/>
      <c r="WAG56" s="88"/>
      <c r="WAH56" s="88"/>
      <c r="WAI56" s="88"/>
      <c r="WAJ56" s="88"/>
      <c r="WAK56" s="88"/>
      <c r="WAL56" s="88"/>
      <c r="WAM56" s="88"/>
      <c r="WAN56" s="88"/>
      <c r="WAO56" s="88"/>
      <c r="WAP56" s="88"/>
      <c r="WAQ56" s="88"/>
      <c r="WAR56" s="88"/>
      <c r="WAS56" s="88"/>
      <c r="WAT56" s="88"/>
      <c r="WAU56" s="88"/>
      <c r="WAV56" s="88"/>
      <c r="WAW56" s="88"/>
      <c r="WAX56" s="88"/>
      <c r="WAY56" s="88"/>
      <c r="WAZ56" s="88"/>
      <c r="WBA56" s="88"/>
      <c r="WBB56" s="88"/>
      <c r="WBC56" s="88"/>
      <c r="WBD56" s="88"/>
      <c r="WBE56" s="88"/>
      <c r="WBF56" s="88"/>
      <c r="WBG56" s="88"/>
      <c r="WBH56" s="88"/>
      <c r="WBI56" s="88"/>
      <c r="WBJ56" s="88"/>
      <c r="WBK56" s="88"/>
      <c r="WBL56" s="88"/>
      <c r="WBM56" s="88"/>
      <c r="WBN56" s="88"/>
      <c r="WBO56" s="88"/>
      <c r="WBP56" s="88"/>
      <c r="WBQ56" s="88"/>
      <c r="WBR56" s="88"/>
      <c r="WBS56" s="88"/>
      <c r="WBT56" s="88"/>
      <c r="WBU56" s="88"/>
      <c r="WBV56" s="88"/>
      <c r="WBW56" s="88"/>
      <c r="WBX56" s="88"/>
      <c r="WBY56" s="88"/>
      <c r="WBZ56" s="88"/>
      <c r="WCA56" s="88"/>
      <c r="WCB56" s="88"/>
      <c r="WCC56" s="88"/>
      <c r="WCD56" s="88"/>
      <c r="WCE56" s="88"/>
      <c r="WCF56" s="88"/>
      <c r="WCG56" s="88"/>
      <c r="WCH56" s="88"/>
      <c r="WCI56" s="88"/>
      <c r="WCJ56" s="88"/>
      <c r="WCK56" s="88"/>
      <c r="WCL56" s="88"/>
      <c r="WCM56" s="88"/>
      <c r="WCN56" s="88"/>
      <c r="WCO56" s="88"/>
      <c r="WCP56" s="88"/>
      <c r="WCQ56" s="88"/>
      <c r="WCR56" s="88"/>
      <c r="WCS56" s="88"/>
      <c r="WCT56" s="88"/>
      <c r="WCU56" s="88"/>
      <c r="WCV56" s="88"/>
      <c r="WCW56" s="88"/>
      <c r="WCX56" s="88"/>
      <c r="WCY56" s="88"/>
      <c r="WCZ56" s="88"/>
      <c r="WDA56" s="88"/>
      <c r="WDB56" s="88"/>
      <c r="WDC56" s="88"/>
      <c r="WDD56" s="88"/>
      <c r="WDE56" s="88"/>
      <c r="WDF56" s="88"/>
      <c r="WDG56" s="88"/>
      <c r="WDH56" s="88"/>
      <c r="WDI56" s="88"/>
      <c r="WDJ56" s="88"/>
      <c r="WDK56" s="88"/>
      <c r="WDL56" s="88"/>
      <c r="WDM56" s="88"/>
      <c r="WDN56" s="88"/>
      <c r="WDO56" s="88"/>
      <c r="WDP56" s="88"/>
      <c r="WDQ56" s="88"/>
      <c r="WDR56" s="88"/>
      <c r="WDS56" s="88"/>
      <c r="WDT56" s="88"/>
      <c r="WDU56" s="88"/>
      <c r="WDV56" s="88"/>
      <c r="WDW56" s="88"/>
      <c r="WDX56" s="88"/>
      <c r="WDY56" s="88"/>
      <c r="WDZ56" s="88"/>
      <c r="WEA56" s="88"/>
      <c r="WEB56" s="88"/>
      <c r="WEC56" s="88"/>
      <c r="WED56" s="88"/>
      <c r="WEE56" s="88"/>
      <c r="WEF56" s="88"/>
      <c r="WEG56" s="88"/>
      <c r="WEH56" s="88"/>
      <c r="WEI56" s="88"/>
      <c r="WEJ56" s="88"/>
      <c r="WEK56" s="88"/>
      <c r="WEL56" s="88"/>
      <c r="WEM56" s="88"/>
      <c r="WEN56" s="88"/>
      <c r="WEO56" s="88"/>
      <c r="WEP56" s="88"/>
      <c r="WEQ56" s="88"/>
      <c r="WER56" s="88"/>
      <c r="WES56" s="88"/>
      <c r="WET56" s="88"/>
      <c r="WEU56" s="88"/>
      <c r="WEV56" s="88"/>
      <c r="WEW56" s="88"/>
      <c r="WEX56" s="88"/>
      <c r="WEY56" s="88"/>
      <c r="WEZ56" s="88"/>
      <c r="WFA56" s="88"/>
      <c r="WFB56" s="88"/>
      <c r="WFC56" s="88"/>
      <c r="WFD56" s="88"/>
      <c r="WFE56" s="88"/>
      <c r="WFF56" s="88"/>
      <c r="WFG56" s="88"/>
      <c r="WFH56" s="88"/>
      <c r="WFI56" s="88"/>
      <c r="WFJ56" s="88"/>
      <c r="WFK56" s="88"/>
      <c r="WFL56" s="88"/>
      <c r="WFM56" s="88"/>
      <c r="WFN56" s="88"/>
      <c r="WFO56" s="88"/>
      <c r="WFP56" s="88"/>
      <c r="WFQ56" s="88"/>
      <c r="WFR56" s="88"/>
      <c r="WFS56" s="88"/>
      <c r="WFT56" s="88"/>
      <c r="WFU56" s="88"/>
      <c r="WFV56" s="88"/>
      <c r="WFW56" s="88"/>
      <c r="WFX56" s="88"/>
      <c r="WFY56" s="88"/>
      <c r="WFZ56" s="88"/>
      <c r="WGA56" s="88"/>
      <c r="WGB56" s="88"/>
      <c r="WGC56" s="88"/>
      <c r="WGD56" s="88"/>
      <c r="WGE56" s="88"/>
      <c r="WGF56" s="88"/>
      <c r="WGG56" s="88"/>
      <c r="WGH56" s="88"/>
      <c r="WGI56" s="88"/>
      <c r="WGJ56" s="88"/>
      <c r="WGK56" s="88"/>
      <c r="WGL56" s="88"/>
      <c r="WGM56" s="88"/>
      <c r="WGN56" s="88"/>
      <c r="WGO56" s="88"/>
      <c r="WGP56" s="88"/>
      <c r="WGQ56" s="88"/>
      <c r="WGR56" s="88"/>
      <c r="WGS56" s="88"/>
      <c r="WGT56" s="88"/>
      <c r="WGU56" s="88"/>
      <c r="WGV56" s="88"/>
      <c r="WGW56" s="88"/>
      <c r="WGX56" s="88"/>
      <c r="WGY56" s="88"/>
      <c r="WGZ56" s="88"/>
      <c r="WHA56" s="88"/>
      <c r="WHB56" s="88"/>
      <c r="WHC56" s="88"/>
      <c r="WHD56" s="88"/>
      <c r="WHE56" s="88"/>
      <c r="WHF56" s="88"/>
      <c r="WHG56" s="88"/>
      <c r="WHH56" s="88"/>
      <c r="WHI56" s="88"/>
      <c r="WHJ56" s="88"/>
      <c r="WHK56" s="88"/>
      <c r="WHL56" s="88"/>
      <c r="WHM56" s="88"/>
      <c r="WHN56" s="88"/>
      <c r="WHO56" s="88"/>
      <c r="WHP56" s="88"/>
      <c r="WHQ56" s="88"/>
      <c r="WHR56" s="88"/>
      <c r="WHS56" s="88"/>
      <c r="WHT56" s="88"/>
      <c r="WHU56" s="88"/>
      <c r="WHV56" s="88"/>
      <c r="WHW56" s="88"/>
      <c r="WHX56" s="88"/>
      <c r="WHY56" s="88"/>
      <c r="WHZ56" s="88"/>
      <c r="WIA56" s="88"/>
      <c r="WIB56" s="88"/>
      <c r="WIC56" s="88"/>
      <c r="WID56" s="88"/>
      <c r="WIE56" s="88"/>
      <c r="WIF56" s="88"/>
      <c r="WIG56" s="88"/>
      <c r="WIH56" s="88"/>
      <c r="WII56" s="88"/>
      <c r="WIJ56" s="88"/>
      <c r="WIK56" s="88"/>
      <c r="WIL56" s="88"/>
      <c r="WIM56" s="88"/>
      <c r="WIN56" s="88"/>
      <c r="WIO56" s="88"/>
      <c r="WIP56" s="88"/>
      <c r="WIQ56" s="88"/>
      <c r="WIR56" s="88"/>
      <c r="WIS56" s="88"/>
      <c r="WIT56" s="88"/>
      <c r="WIU56" s="88"/>
      <c r="WIV56" s="88"/>
      <c r="WIW56" s="88"/>
      <c r="WIX56" s="88"/>
      <c r="WIY56" s="88"/>
      <c r="WIZ56" s="88"/>
      <c r="WJA56" s="88"/>
      <c r="WJB56" s="88"/>
      <c r="WJC56" s="88"/>
      <c r="WJD56" s="88"/>
      <c r="WJE56" s="88"/>
      <c r="WJF56" s="88"/>
      <c r="WJG56" s="88"/>
      <c r="WJH56" s="88"/>
      <c r="WJI56" s="88"/>
      <c r="WJJ56" s="88"/>
      <c r="WJK56" s="88"/>
      <c r="WJL56" s="88"/>
      <c r="WJM56" s="88"/>
      <c r="WJN56" s="88"/>
      <c r="WJO56" s="88"/>
      <c r="WJP56" s="88"/>
      <c r="WJQ56" s="88"/>
      <c r="WJR56" s="88"/>
      <c r="WJS56" s="88"/>
      <c r="WJT56" s="88"/>
      <c r="WJU56" s="88"/>
      <c r="WJV56" s="88"/>
      <c r="WJW56" s="88"/>
      <c r="WJX56" s="88"/>
      <c r="WJY56" s="88"/>
      <c r="WJZ56" s="88"/>
      <c r="WKA56" s="88"/>
      <c r="WKB56" s="88"/>
      <c r="WKC56" s="88"/>
      <c r="WKD56" s="88"/>
      <c r="WKE56" s="88"/>
      <c r="WKF56" s="88"/>
      <c r="WKG56" s="88"/>
      <c r="WKH56" s="88"/>
      <c r="WKI56" s="88"/>
      <c r="WKJ56" s="88"/>
      <c r="WKK56" s="88"/>
      <c r="WKL56" s="88"/>
      <c r="WKM56" s="88"/>
      <c r="WKN56" s="88"/>
      <c r="WKO56" s="88"/>
      <c r="WKP56" s="88"/>
      <c r="WKQ56" s="88"/>
      <c r="WKR56" s="88"/>
      <c r="WKS56" s="88"/>
      <c r="WKT56" s="88"/>
      <c r="WKU56" s="88"/>
      <c r="WKV56" s="88"/>
      <c r="WKW56" s="88"/>
      <c r="WKX56" s="88"/>
      <c r="WKY56" s="88"/>
      <c r="WKZ56" s="88"/>
      <c r="WLA56" s="88"/>
      <c r="WLB56" s="88"/>
      <c r="WLC56" s="88"/>
      <c r="WLD56" s="88"/>
      <c r="WLE56" s="88"/>
      <c r="WLF56" s="88"/>
      <c r="WLG56" s="88"/>
      <c r="WLH56" s="88"/>
      <c r="WLI56" s="88"/>
      <c r="WLJ56" s="88"/>
      <c r="WLK56" s="88"/>
      <c r="WLL56" s="88"/>
      <c r="WLM56" s="88"/>
      <c r="WLN56" s="88"/>
      <c r="WLO56" s="88"/>
      <c r="WLP56" s="88"/>
      <c r="WLQ56" s="88"/>
      <c r="WLR56" s="88"/>
      <c r="WLS56" s="88"/>
      <c r="WLT56" s="88"/>
      <c r="WLU56" s="88"/>
      <c r="WLV56" s="88"/>
      <c r="WLW56" s="88"/>
      <c r="WLX56" s="88"/>
      <c r="WLY56" s="88"/>
      <c r="WLZ56" s="88"/>
      <c r="WMA56" s="88"/>
      <c r="WMB56" s="88"/>
      <c r="WMC56" s="88"/>
      <c r="WMD56" s="88"/>
      <c r="WME56" s="88"/>
      <c r="WMF56" s="88"/>
      <c r="WMG56" s="88"/>
      <c r="WMH56" s="88"/>
      <c r="WMI56" s="88"/>
      <c r="WMJ56" s="88"/>
      <c r="WMK56" s="88"/>
      <c r="WML56" s="88"/>
      <c r="WMM56" s="88"/>
      <c r="WMN56" s="88"/>
      <c r="WMO56" s="88"/>
      <c r="WMP56" s="88"/>
      <c r="WMQ56" s="88"/>
      <c r="WMR56" s="88"/>
      <c r="WMS56" s="88"/>
      <c r="WMT56" s="88"/>
      <c r="WMU56" s="88"/>
      <c r="WMV56" s="88"/>
      <c r="WMW56" s="88"/>
      <c r="WMX56" s="88"/>
      <c r="WMY56" s="88"/>
      <c r="WMZ56" s="88"/>
      <c r="WNA56" s="88"/>
      <c r="WNB56" s="88"/>
      <c r="WNC56" s="88"/>
      <c r="WND56" s="88"/>
      <c r="WNE56" s="88"/>
      <c r="WNF56" s="88"/>
      <c r="WNG56" s="88"/>
      <c r="WNH56" s="88"/>
      <c r="WNI56" s="88"/>
      <c r="WNJ56" s="88"/>
      <c r="WNK56" s="88"/>
      <c r="WNL56" s="88"/>
      <c r="WNM56" s="88"/>
      <c r="WNN56" s="88"/>
      <c r="WNO56" s="88"/>
      <c r="WNP56" s="88"/>
      <c r="WNQ56" s="88"/>
      <c r="WNR56" s="88"/>
      <c r="WNS56" s="88"/>
      <c r="WNT56" s="88"/>
      <c r="WNU56" s="88"/>
      <c r="WNV56" s="88"/>
      <c r="WNW56" s="88"/>
      <c r="WNX56" s="88"/>
      <c r="WNY56" s="88"/>
      <c r="WNZ56" s="88"/>
      <c r="WOA56" s="88"/>
      <c r="WOB56" s="88"/>
      <c r="WOC56" s="88"/>
      <c r="WOD56" s="88"/>
      <c r="WOE56" s="88"/>
      <c r="WOF56" s="88"/>
      <c r="WOG56" s="88"/>
      <c r="WOH56" s="88"/>
      <c r="WOI56" s="88"/>
      <c r="WOJ56" s="88"/>
      <c r="WOK56" s="88"/>
      <c r="WOL56" s="88"/>
      <c r="WOM56" s="88"/>
      <c r="WON56" s="88"/>
      <c r="WOO56" s="88"/>
      <c r="WOP56" s="88"/>
      <c r="WOQ56" s="88"/>
      <c r="WOR56" s="88"/>
      <c r="WOS56" s="88"/>
      <c r="WOT56" s="88"/>
      <c r="WOU56" s="88"/>
      <c r="WOV56" s="88"/>
      <c r="WOW56" s="88"/>
      <c r="WOX56" s="88"/>
      <c r="WOY56" s="88"/>
      <c r="WOZ56" s="88"/>
      <c r="WPA56" s="88"/>
      <c r="WPB56" s="88"/>
      <c r="WPC56" s="88"/>
      <c r="WPD56" s="88"/>
      <c r="WPE56" s="88"/>
      <c r="WPF56" s="88"/>
      <c r="WPG56" s="88"/>
      <c r="WPH56" s="88"/>
      <c r="WPI56" s="88"/>
      <c r="WPJ56" s="88"/>
      <c r="WPK56" s="88"/>
      <c r="WPL56" s="88"/>
      <c r="WPM56" s="88"/>
      <c r="WPN56" s="88"/>
      <c r="WPO56" s="88"/>
      <c r="WPP56" s="88"/>
      <c r="WPQ56" s="88"/>
      <c r="WPR56" s="88"/>
      <c r="WPS56" s="88"/>
      <c r="WPT56" s="88"/>
      <c r="WPU56" s="88"/>
      <c r="WPV56" s="88"/>
      <c r="WPW56" s="88"/>
      <c r="WPX56" s="88"/>
      <c r="WPY56" s="88"/>
      <c r="WPZ56" s="88"/>
      <c r="WQA56" s="88"/>
      <c r="WQB56" s="88"/>
      <c r="WQC56" s="88"/>
      <c r="WQD56" s="88"/>
      <c r="WQE56" s="88"/>
      <c r="WQF56" s="88"/>
      <c r="WQG56" s="88"/>
      <c r="WQH56" s="88"/>
      <c r="WQI56" s="88"/>
      <c r="WQJ56" s="88"/>
      <c r="WQK56" s="88"/>
      <c r="WQL56" s="88"/>
      <c r="WQM56" s="88"/>
      <c r="WQN56" s="88"/>
      <c r="WQO56" s="88"/>
      <c r="WQP56" s="88"/>
      <c r="WQQ56" s="88"/>
      <c r="WQR56" s="88"/>
      <c r="WQS56" s="88"/>
      <c r="WQT56" s="88"/>
      <c r="WQU56" s="88"/>
      <c r="WQV56" s="88"/>
      <c r="WQW56" s="88"/>
      <c r="WQX56" s="88"/>
      <c r="WQY56" s="88"/>
      <c r="WQZ56" s="88"/>
      <c r="WRA56" s="88"/>
      <c r="WRB56" s="88"/>
      <c r="WRC56" s="88"/>
      <c r="WRD56" s="88"/>
      <c r="WRE56" s="88"/>
      <c r="WRF56" s="88"/>
      <c r="WRG56" s="88"/>
      <c r="WRH56" s="88"/>
      <c r="WRI56" s="88"/>
      <c r="WRJ56" s="88"/>
      <c r="WRK56" s="88"/>
      <c r="WRL56" s="88"/>
      <c r="WRM56" s="88"/>
      <c r="WRN56" s="88"/>
      <c r="WRO56" s="88"/>
      <c r="WRP56" s="88"/>
      <c r="WRQ56" s="88"/>
      <c r="WRR56" s="88"/>
      <c r="WRS56" s="88"/>
      <c r="WRT56" s="88"/>
      <c r="WRU56" s="88"/>
      <c r="WRV56" s="88"/>
      <c r="WRW56" s="88"/>
      <c r="WRX56" s="88"/>
      <c r="WRY56" s="88"/>
      <c r="WRZ56" s="88"/>
      <c r="WSA56" s="88"/>
      <c r="WSB56" s="88"/>
      <c r="WSC56" s="88"/>
      <c r="WSD56" s="88"/>
      <c r="WSE56" s="88"/>
      <c r="WSF56" s="88"/>
      <c r="WSG56" s="88"/>
      <c r="WSH56" s="88"/>
      <c r="WSI56" s="88"/>
      <c r="WSJ56" s="88"/>
      <c r="WSK56" s="88"/>
      <c r="WSL56" s="88"/>
      <c r="WSM56" s="88"/>
      <c r="WSN56" s="88"/>
      <c r="WSO56" s="88"/>
      <c r="WSP56" s="88"/>
      <c r="WSQ56" s="88"/>
      <c r="WSR56" s="88"/>
      <c r="WSS56" s="88"/>
      <c r="WST56" s="88"/>
      <c r="WSU56" s="88"/>
      <c r="WSV56" s="88"/>
      <c r="WSW56" s="88"/>
      <c r="WSX56" s="88"/>
      <c r="WSY56" s="88"/>
      <c r="WSZ56" s="88"/>
      <c r="WTA56" s="88"/>
      <c r="WTB56" s="88"/>
      <c r="WTC56" s="88"/>
      <c r="WTD56" s="88"/>
      <c r="WTE56" s="88"/>
      <c r="WTF56" s="88"/>
      <c r="WTG56" s="88"/>
      <c r="WTH56" s="88"/>
      <c r="WTI56" s="88"/>
      <c r="WTJ56" s="88"/>
      <c r="WTK56" s="88"/>
      <c r="WTL56" s="88"/>
      <c r="WTM56" s="88"/>
      <c r="WTN56" s="88"/>
      <c r="WTO56" s="88"/>
      <c r="WTP56" s="88"/>
      <c r="WTQ56" s="88"/>
      <c r="WTR56" s="88"/>
      <c r="WTS56" s="88"/>
      <c r="WTT56" s="88"/>
      <c r="WTU56" s="88"/>
      <c r="WTV56" s="88"/>
      <c r="WTW56" s="88"/>
      <c r="WTX56" s="88"/>
      <c r="WTY56" s="88"/>
      <c r="WTZ56" s="88"/>
      <c r="WUA56" s="88"/>
      <c r="WUB56" s="88"/>
      <c r="WUC56" s="88"/>
      <c r="WUD56" s="88"/>
      <c r="WUE56" s="88"/>
      <c r="WUF56" s="88"/>
      <c r="WUG56" s="88"/>
      <c r="WUH56" s="88"/>
      <c r="WUI56" s="88"/>
      <c r="WUJ56" s="88"/>
      <c r="WUK56" s="88"/>
      <c r="WUL56" s="88"/>
      <c r="WUM56" s="88"/>
      <c r="WUN56" s="88"/>
      <c r="WUO56" s="88"/>
      <c r="WUP56" s="88"/>
      <c r="WUQ56" s="88"/>
      <c r="WUR56" s="88"/>
      <c r="WUS56" s="88"/>
      <c r="WUT56" s="88"/>
      <c r="WUU56" s="88"/>
      <c r="WUV56" s="88"/>
      <c r="WUW56" s="88"/>
      <c r="WUX56" s="88"/>
      <c r="WUY56" s="88"/>
      <c r="WUZ56" s="88"/>
      <c r="WVA56" s="88"/>
      <c r="WVB56" s="88"/>
      <c r="WVC56" s="88"/>
      <c r="WVD56" s="88"/>
      <c r="WVE56" s="88"/>
      <c r="WVF56" s="88"/>
      <c r="WVG56" s="88"/>
      <c r="WVH56" s="88"/>
      <c r="WVI56" s="88"/>
      <c r="WVJ56" s="88"/>
      <c r="WVK56" s="88"/>
      <c r="WVL56" s="88"/>
      <c r="WVM56" s="88"/>
      <c r="WVN56" s="88"/>
      <c r="WVO56" s="88"/>
      <c r="WVP56" s="88"/>
      <c r="WVQ56" s="88"/>
      <c r="WVR56" s="88"/>
      <c r="WVS56" s="88"/>
      <c r="WVT56" s="88"/>
      <c r="WVU56" s="88"/>
      <c r="WVV56" s="88"/>
      <c r="WVW56" s="88"/>
      <c r="WVX56" s="88"/>
      <c r="WVY56" s="88"/>
      <c r="WVZ56" s="88"/>
      <c r="WWA56" s="88"/>
      <c r="WWB56" s="88"/>
      <c r="WWC56" s="88"/>
      <c r="WWD56" s="88"/>
      <c r="WWE56" s="88"/>
      <c r="WWF56" s="88"/>
      <c r="WWG56" s="88"/>
      <c r="WWH56" s="88"/>
      <c r="WWI56" s="88"/>
      <c r="WWJ56" s="88"/>
      <c r="WWK56" s="88"/>
      <c r="WWL56" s="88"/>
      <c r="WWM56" s="88"/>
      <c r="WWN56" s="88"/>
      <c r="WWO56" s="88"/>
      <c r="WWP56" s="88"/>
      <c r="WWQ56" s="88"/>
      <c r="WWR56" s="88"/>
      <c r="WWS56" s="88"/>
      <c r="WWT56" s="88"/>
      <c r="WWU56" s="88"/>
      <c r="WWV56" s="88"/>
      <c r="WWW56" s="88"/>
      <c r="WWX56" s="88"/>
      <c r="WWY56" s="88"/>
      <c r="WWZ56" s="88"/>
      <c r="WXA56" s="88"/>
      <c r="WXB56" s="88"/>
      <c r="WXC56" s="88"/>
      <c r="WXD56" s="88"/>
      <c r="WXE56" s="88"/>
      <c r="WXF56" s="88"/>
      <c r="WXG56" s="88"/>
      <c r="WXH56" s="88"/>
      <c r="WXI56" s="88"/>
      <c r="WXJ56" s="88"/>
      <c r="WXK56" s="88"/>
      <c r="WXL56" s="88"/>
      <c r="WXM56" s="88"/>
      <c r="WXN56" s="88"/>
      <c r="WXO56" s="88"/>
      <c r="WXP56" s="88"/>
      <c r="WXQ56" s="88"/>
      <c r="WXR56" s="88"/>
      <c r="WXS56" s="88"/>
      <c r="WXT56" s="88"/>
      <c r="WXU56" s="88"/>
      <c r="WXV56" s="88"/>
      <c r="WXW56" s="88"/>
      <c r="WXX56" s="88"/>
      <c r="WXY56" s="88"/>
      <c r="WXZ56" s="88"/>
      <c r="WYA56" s="88"/>
      <c r="WYB56" s="88"/>
      <c r="WYC56" s="88"/>
      <c r="WYD56" s="88"/>
      <c r="WYE56" s="88"/>
      <c r="WYF56" s="88"/>
      <c r="WYG56" s="88"/>
      <c r="WYH56" s="88"/>
      <c r="WYI56" s="88"/>
      <c r="WYJ56" s="88"/>
      <c r="WYK56" s="88"/>
      <c r="WYL56" s="88"/>
      <c r="WYM56" s="88"/>
      <c r="WYN56" s="88"/>
      <c r="WYO56" s="88"/>
      <c r="WYP56" s="88"/>
      <c r="WYQ56" s="88"/>
      <c r="WYR56" s="88"/>
      <c r="WYS56" s="88"/>
      <c r="WYT56" s="88"/>
      <c r="WYU56" s="88"/>
      <c r="WYV56" s="88"/>
      <c r="WYW56" s="88"/>
      <c r="WYX56" s="88"/>
      <c r="WYY56" s="88"/>
      <c r="WYZ56" s="88"/>
      <c r="WZA56" s="88"/>
      <c r="WZB56" s="88"/>
      <c r="WZC56" s="88"/>
      <c r="WZD56" s="88"/>
      <c r="WZE56" s="88"/>
      <c r="WZF56" s="88"/>
      <c r="WZG56" s="88"/>
      <c r="WZH56" s="88"/>
      <c r="WZI56" s="88"/>
      <c r="WZJ56" s="88"/>
      <c r="WZK56" s="88"/>
      <c r="WZL56" s="88"/>
      <c r="WZM56" s="88"/>
      <c r="WZN56" s="88"/>
      <c r="WZO56" s="88"/>
      <c r="WZP56" s="88"/>
      <c r="WZQ56" s="88"/>
      <c r="WZR56" s="88"/>
      <c r="WZS56" s="88"/>
      <c r="WZT56" s="88"/>
      <c r="WZU56" s="88"/>
      <c r="WZV56" s="88"/>
      <c r="WZW56" s="88"/>
      <c r="WZX56" s="88"/>
      <c r="WZY56" s="88"/>
      <c r="WZZ56" s="88"/>
      <c r="XAA56" s="88"/>
      <c r="XAB56" s="88"/>
      <c r="XAC56" s="88"/>
      <c r="XAD56" s="88"/>
      <c r="XAE56" s="88"/>
      <c r="XAF56" s="88"/>
      <c r="XAG56" s="88"/>
      <c r="XAH56" s="88"/>
      <c r="XAI56" s="88"/>
      <c r="XAJ56" s="88"/>
      <c r="XAK56" s="88"/>
      <c r="XAL56" s="88"/>
      <c r="XAM56" s="88"/>
      <c r="XAN56" s="88"/>
      <c r="XAO56" s="88"/>
      <c r="XAP56" s="88"/>
      <c r="XAQ56" s="88"/>
      <c r="XAR56" s="88"/>
      <c r="XAS56" s="88"/>
      <c r="XAT56" s="88"/>
      <c r="XAU56" s="88"/>
      <c r="XAV56" s="88"/>
      <c r="XAW56" s="88"/>
      <c r="XAX56" s="88"/>
      <c r="XAY56" s="88"/>
      <c r="XAZ56" s="88"/>
      <c r="XBA56" s="88"/>
      <c r="XBB56" s="88"/>
      <c r="XBC56" s="88"/>
      <c r="XBD56" s="88"/>
      <c r="XBE56" s="88"/>
      <c r="XBF56" s="88"/>
      <c r="XBG56" s="88"/>
      <c r="XBH56" s="88"/>
      <c r="XBI56" s="88"/>
      <c r="XBJ56" s="88"/>
      <c r="XBK56" s="88"/>
      <c r="XBL56" s="88"/>
      <c r="XBM56" s="88"/>
      <c r="XBN56" s="88"/>
      <c r="XBO56" s="88"/>
      <c r="XBP56" s="88"/>
      <c r="XBQ56" s="88"/>
      <c r="XBR56" s="88"/>
      <c r="XBS56" s="88"/>
      <c r="XBT56" s="88"/>
      <c r="XBU56" s="88"/>
      <c r="XBV56" s="88"/>
      <c r="XBW56" s="88"/>
      <c r="XBX56" s="88"/>
      <c r="XBY56" s="88"/>
      <c r="XBZ56" s="88"/>
      <c r="XCA56" s="88"/>
      <c r="XCB56" s="88"/>
      <c r="XCC56" s="88"/>
      <c r="XCD56" s="88"/>
      <c r="XCE56" s="88"/>
      <c r="XCF56" s="88"/>
      <c r="XCG56" s="88"/>
      <c r="XCH56" s="88"/>
      <c r="XCI56" s="88"/>
      <c r="XCJ56" s="88"/>
      <c r="XCK56" s="88"/>
      <c r="XCL56" s="88"/>
      <c r="XCM56" s="88"/>
      <c r="XCN56" s="88"/>
      <c r="XCO56" s="88"/>
      <c r="XCP56" s="88"/>
      <c r="XCQ56" s="88"/>
      <c r="XCR56" s="88"/>
      <c r="XCS56" s="88"/>
      <c r="XCT56" s="88"/>
      <c r="XCU56" s="88"/>
      <c r="XCV56" s="88"/>
      <c r="XCW56" s="88"/>
      <c r="XCX56" s="88"/>
      <c r="XCY56" s="88"/>
      <c r="XCZ56" s="88"/>
      <c r="XDA56" s="88"/>
      <c r="XDB56" s="88"/>
      <c r="XDC56" s="88"/>
      <c r="XDD56" s="88"/>
      <c r="XDE56" s="88"/>
      <c r="XDF56" s="88"/>
      <c r="XDG56" s="88"/>
      <c r="XDH56" s="88"/>
      <c r="XDI56" s="88"/>
      <c r="XDJ56" s="88"/>
      <c r="XDK56" s="88"/>
      <c r="XDL56" s="88"/>
      <c r="XDM56" s="88"/>
      <c r="XDN56" s="88"/>
      <c r="XDO56" s="88"/>
      <c r="XDP56" s="88"/>
      <c r="XDQ56" s="88"/>
      <c r="XDR56" s="88"/>
      <c r="XDS56" s="88"/>
      <c r="XDT56" s="88"/>
      <c r="XDU56" s="88"/>
      <c r="XDV56" s="88"/>
      <c r="XDW56" s="88"/>
      <c r="XDX56" s="88"/>
      <c r="XDY56" s="88"/>
      <c r="XDZ56" s="88"/>
      <c r="XEA56" s="88"/>
      <c r="XEB56" s="88"/>
      <c r="XEC56" s="88"/>
      <c r="XED56" s="88"/>
      <c r="XEE56" s="88"/>
      <c r="XEF56" s="88"/>
      <c r="XEG56" s="88"/>
      <c r="XEH56" s="88"/>
      <c r="XEI56" s="88"/>
      <c r="XEJ56" s="88"/>
      <c r="XEK56" s="88"/>
      <c r="XEL56" s="88"/>
      <c r="XEM56" s="88"/>
      <c r="XEN56" s="88"/>
      <c r="XEO56" s="88"/>
      <c r="XEP56" s="88"/>
      <c r="XEQ56" s="88"/>
      <c r="XER56" s="88"/>
      <c r="XES56" s="88"/>
      <c r="XET56" s="88"/>
      <c r="XEU56" s="89"/>
    </row>
    <row r="57" spans="2:16375" ht="14.4" thickBot="1"/>
    <row r="58" spans="2:16375">
      <c r="B58" s="119" t="s">
        <v>272</v>
      </c>
      <c r="C58" s="262"/>
      <c r="E58" t="s">
        <v>281</v>
      </c>
    </row>
    <row r="59" spans="2:16375">
      <c r="B59" s="210" t="s">
        <v>125</v>
      </c>
      <c r="C59" s="267">
        <v>0.35</v>
      </c>
      <c r="E59" t="s">
        <v>282</v>
      </c>
    </row>
    <row r="60" spans="2:16375">
      <c r="B60" s="73" t="s">
        <v>122</v>
      </c>
      <c r="C60" s="246">
        <v>0.63</v>
      </c>
      <c r="E60" t="s">
        <v>283</v>
      </c>
    </row>
    <row r="61" spans="2:16375" ht="14.4" thickBot="1">
      <c r="B61" s="74" t="s">
        <v>68</v>
      </c>
      <c r="C61" s="257" t="s">
        <v>123</v>
      </c>
      <c r="E61" t="s">
        <v>284</v>
      </c>
    </row>
    <row r="62" spans="2:16375" ht="14.4" thickBot="1"/>
    <row r="63" spans="2:16375">
      <c r="B63" s="119" t="s">
        <v>273</v>
      </c>
      <c r="C63" s="120" t="s">
        <v>278</v>
      </c>
      <c r="D63" s="121" t="s">
        <v>101</v>
      </c>
    </row>
    <row r="64" spans="2:16375">
      <c r="B64" s="73" t="s">
        <v>21</v>
      </c>
      <c r="C64" s="108"/>
      <c r="D64" s="268"/>
    </row>
    <row r="65" spans="2:4">
      <c r="B65" s="73" t="s">
        <v>18</v>
      </c>
      <c r="C65" s="108"/>
      <c r="D65" s="268"/>
    </row>
    <row r="66" spans="2:4">
      <c r="B66" s="73" t="s">
        <v>17</v>
      </c>
      <c r="C66" s="108"/>
      <c r="D66" s="268"/>
    </row>
    <row r="67" spans="2:4">
      <c r="B67" s="73" t="s">
        <v>14</v>
      </c>
      <c r="C67" s="108"/>
      <c r="D67" s="268"/>
    </row>
    <row r="68" spans="2:4">
      <c r="B68" s="73" t="s">
        <v>11</v>
      </c>
      <c r="C68" s="108"/>
      <c r="D68" s="268"/>
    </row>
    <row r="69" spans="2:4">
      <c r="B69" s="73" t="s">
        <v>10</v>
      </c>
      <c r="C69" s="108"/>
      <c r="D69" s="268"/>
    </row>
    <row r="70" spans="2:4">
      <c r="B70" s="73" t="s">
        <v>8</v>
      </c>
      <c r="C70" s="258">
        <f>0.65/60</f>
        <v>1.0833333333333334E-2</v>
      </c>
      <c r="D70" s="268" t="s">
        <v>231</v>
      </c>
    </row>
    <row r="71" spans="2:4">
      <c r="B71" s="73" t="s">
        <v>7</v>
      </c>
      <c r="C71" s="108"/>
      <c r="D71" s="268"/>
    </row>
    <row r="72" spans="2:4">
      <c r="B72" s="73" t="s">
        <v>6</v>
      </c>
      <c r="C72" s="108"/>
      <c r="D72" s="268"/>
    </row>
    <row r="73" spans="2:4">
      <c r="B73" s="73" t="s">
        <v>5</v>
      </c>
      <c r="C73" s="108"/>
      <c r="D73" s="268"/>
    </row>
    <row r="74" spans="2:4">
      <c r="B74" s="73" t="s">
        <v>22</v>
      </c>
      <c r="C74" s="108"/>
      <c r="D74" s="268"/>
    </row>
    <row r="75" spans="2:4">
      <c r="B75" s="73" t="s">
        <v>20</v>
      </c>
      <c r="C75" s="258">
        <v>0.59676039999999997</v>
      </c>
      <c r="D75" s="268" t="s">
        <v>232</v>
      </c>
    </row>
    <row r="76" spans="2:4">
      <c r="B76" s="73" t="s">
        <v>19</v>
      </c>
      <c r="C76" s="108"/>
      <c r="D76" s="268"/>
    </row>
    <row r="77" spans="2:4">
      <c r="B77" s="73" t="s">
        <v>16</v>
      </c>
      <c r="C77" s="108"/>
      <c r="D77" s="268"/>
    </row>
    <row r="78" spans="2:4">
      <c r="B78" s="73" t="s">
        <v>15</v>
      </c>
      <c r="C78" s="108"/>
      <c r="D78" s="268"/>
    </row>
    <row r="79" spans="2:4">
      <c r="B79" s="73" t="s">
        <v>13</v>
      </c>
      <c r="C79" s="108"/>
      <c r="D79" s="268"/>
    </row>
    <row r="80" spans="2:4">
      <c r="B80" s="73" t="s">
        <v>12</v>
      </c>
      <c r="C80" s="108"/>
      <c r="D80" s="268"/>
    </row>
    <row r="81" spans="2:4" ht="14.4" thickBot="1">
      <c r="B81" s="74" t="s">
        <v>9</v>
      </c>
      <c r="C81" s="247"/>
      <c r="D81" s="269"/>
    </row>
  </sheetData>
  <dataValidations count="2">
    <dataValidation type="list" allowBlank="1" showInputMessage="1" showErrorMessage="1" sqref="C61">
      <formula1>"Company Specific, Average, Median"</formula1>
    </dataValidation>
    <dataValidation type="list" allowBlank="1" showInputMessage="1" showErrorMessage="1" sqref="C30">
      <formula1>"Company Specific, Median, Average"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479"/>
  </sheetPr>
  <dimension ref="A1"/>
  <sheetViews>
    <sheetView showGridLines="0"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AA00"/>
  </sheetPr>
  <dimension ref="B1:XEU49"/>
  <sheetViews>
    <sheetView showGridLines="0" tabSelected="1" zoomScale="85" zoomScaleNormal="85" workbookViewId="0"/>
  </sheetViews>
  <sheetFormatPr defaultRowHeight="13.8"/>
  <cols>
    <col min="1" max="1" width="1.3984375" customWidth="1"/>
    <col min="2" max="2" width="20.3984375" customWidth="1"/>
    <col min="3" max="8" width="9.8984375" customWidth="1"/>
    <col min="9" max="9" width="1.3984375" customWidth="1"/>
    <col min="10" max="10" width="9.8984375" customWidth="1"/>
  </cols>
  <sheetData>
    <row r="1" spans="2:16375" s="65" customFormat="1" ht="20.399999999999999">
      <c r="B1" s="61" t="s">
        <v>208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3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64"/>
      <c r="NS1" s="64"/>
      <c r="NT1" s="64"/>
      <c r="NU1" s="64"/>
      <c r="NV1" s="64"/>
      <c r="NW1" s="64"/>
      <c r="NX1" s="64"/>
      <c r="NY1" s="64"/>
      <c r="NZ1" s="64"/>
      <c r="OA1" s="64"/>
      <c r="OB1" s="64"/>
      <c r="OC1" s="64"/>
      <c r="OD1" s="64"/>
      <c r="OE1" s="64"/>
      <c r="OF1" s="64"/>
      <c r="OG1" s="64"/>
      <c r="OH1" s="64"/>
      <c r="OI1" s="64"/>
      <c r="OJ1" s="64"/>
      <c r="OK1" s="64"/>
      <c r="OL1" s="64"/>
      <c r="OM1" s="64"/>
      <c r="ON1" s="64"/>
      <c r="OO1" s="64"/>
      <c r="OP1" s="64"/>
      <c r="OQ1" s="64"/>
      <c r="OR1" s="64"/>
      <c r="OS1" s="64"/>
      <c r="OT1" s="64"/>
      <c r="OU1" s="64"/>
      <c r="OV1" s="64"/>
      <c r="OW1" s="64"/>
      <c r="OX1" s="64"/>
      <c r="OY1" s="64"/>
      <c r="OZ1" s="64"/>
      <c r="PA1" s="64"/>
      <c r="PB1" s="64"/>
      <c r="PC1" s="64"/>
      <c r="PD1" s="64"/>
      <c r="PE1" s="64"/>
      <c r="PF1" s="64"/>
      <c r="PG1" s="64"/>
      <c r="PH1" s="64"/>
      <c r="PI1" s="64"/>
      <c r="PJ1" s="64"/>
      <c r="PK1" s="64"/>
      <c r="PL1" s="64"/>
      <c r="PM1" s="64"/>
      <c r="PN1" s="64"/>
      <c r="PO1" s="64"/>
      <c r="PP1" s="64"/>
      <c r="PQ1" s="64"/>
      <c r="PR1" s="64"/>
      <c r="PS1" s="64"/>
      <c r="PT1" s="64"/>
      <c r="PU1" s="64"/>
      <c r="PV1" s="64"/>
      <c r="PW1" s="64"/>
      <c r="PX1" s="64"/>
      <c r="PY1" s="64"/>
      <c r="PZ1" s="64"/>
      <c r="QA1" s="64"/>
      <c r="QB1" s="64"/>
      <c r="QC1" s="64"/>
      <c r="QD1" s="64"/>
      <c r="QE1" s="64"/>
      <c r="QF1" s="64"/>
      <c r="QG1" s="64"/>
      <c r="QH1" s="64"/>
      <c r="QI1" s="64"/>
      <c r="QJ1" s="64"/>
      <c r="QK1" s="64"/>
      <c r="QL1" s="64"/>
      <c r="QM1" s="64"/>
      <c r="QN1" s="64"/>
      <c r="QO1" s="64"/>
      <c r="QP1" s="64"/>
      <c r="QQ1" s="64"/>
      <c r="QR1" s="64"/>
      <c r="QS1" s="64"/>
      <c r="QT1" s="64"/>
      <c r="QU1" s="64"/>
      <c r="QV1" s="64"/>
      <c r="QW1" s="64"/>
      <c r="QX1" s="64"/>
      <c r="QY1" s="64"/>
      <c r="QZ1" s="64"/>
      <c r="RA1" s="64"/>
      <c r="RB1" s="64"/>
      <c r="RC1" s="64"/>
      <c r="RD1" s="64"/>
      <c r="RE1" s="64"/>
      <c r="RF1" s="64"/>
      <c r="RG1" s="64"/>
      <c r="RH1" s="64"/>
      <c r="RI1" s="64"/>
      <c r="RJ1" s="64"/>
      <c r="RK1" s="64"/>
      <c r="RL1" s="64"/>
      <c r="RM1" s="64"/>
      <c r="RN1" s="64"/>
      <c r="RO1" s="64"/>
      <c r="RP1" s="64"/>
      <c r="RQ1" s="64"/>
      <c r="RR1" s="64"/>
      <c r="RS1" s="64"/>
      <c r="RT1" s="64"/>
      <c r="RU1" s="64"/>
      <c r="RV1" s="64"/>
      <c r="RW1" s="64"/>
      <c r="RX1" s="64"/>
      <c r="RY1" s="64"/>
      <c r="RZ1" s="64"/>
      <c r="SA1" s="64"/>
      <c r="SB1" s="64"/>
      <c r="SC1" s="64"/>
      <c r="SD1" s="64"/>
      <c r="SE1" s="64"/>
      <c r="SF1" s="64"/>
      <c r="SG1" s="64"/>
      <c r="SH1" s="64"/>
      <c r="SI1" s="64"/>
      <c r="SJ1" s="64"/>
      <c r="SK1" s="64"/>
      <c r="SL1" s="64"/>
      <c r="SM1" s="64"/>
      <c r="SN1" s="64"/>
      <c r="SO1" s="64"/>
      <c r="SP1" s="64"/>
      <c r="SQ1" s="64"/>
      <c r="SR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TC1" s="64"/>
      <c r="TD1" s="64"/>
      <c r="TE1" s="64"/>
      <c r="TF1" s="64"/>
      <c r="TG1" s="64"/>
      <c r="TH1" s="64"/>
      <c r="TI1" s="64"/>
      <c r="TJ1" s="64"/>
      <c r="TK1" s="64"/>
      <c r="TL1" s="64"/>
      <c r="TM1" s="64"/>
      <c r="TN1" s="64"/>
      <c r="TO1" s="64"/>
      <c r="TP1" s="64"/>
      <c r="TQ1" s="64"/>
      <c r="TR1" s="64"/>
      <c r="TS1" s="64"/>
      <c r="TT1" s="64"/>
      <c r="TU1" s="64"/>
      <c r="TV1" s="64"/>
      <c r="TW1" s="64"/>
      <c r="TX1" s="64"/>
      <c r="TY1" s="64"/>
      <c r="TZ1" s="64"/>
      <c r="UA1" s="64"/>
      <c r="UB1" s="64"/>
      <c r="UC1" s="64"/>
      <c r="UD1" s="64"/>
      <c r="UE1" s="64"/>
      <c r="UF1" s="64"/>
      <c r="UG1" s="64"/>
      <c r="UH1" s="64"/>
      <c r="UI1" s="64"/>
      <c r="UJ1" s="64"/>
      <c r="UK1" s="64"/>
      <c r="UL1" s="64"/>
      <c r="UM1" s="64"/>
      <c r="UN1" s="64"/>
      <c r="UO1" s="64"/>
      <c r="UP1" s="64"/>
      <c r="UQ1" s="64"/>
      <c r="UR1" s="64"/>
      <c r="US1" s="64"/>
      <c r="UT1" s="64"/>
      <c r="UU1" s="64"/>
      <c r="UV1" s="64"/>
      <c r="UW1" s="64"/>
      <c r="UX1" s="64"/>
      <c r="UY1" s="64"/>
      <c r="UZ1" s="64"/>
      <c r="VA1" s="64"/>
      <c r="VB1" s="64"/>
      <c r="VC1" s="64"/>
      <c r="VD1" s="64"/>
      <c r="VE1" s="64"/>
      <c r="VF1" s="64"/>
      <c r="VG1" s="64"/>
      <c r="VH1" s="64"/>
      <c r="VI1" s="64"/>
      <c r="VJ1" s="64"/>
      <c r="VK1" s="64"/>
      <c r="VL1" s="64"/>
      <c r="VM1" s="64"/>
      <c r="VN1" s="64"/>
      <c r="VO1" s="64"/>
      <c r="VP1" s="64"/>
      <c r="VQ1" s="64"/>
      <c r="VR1" s="64"/>
      <c r="VS1" s="64"/>
      <c r="VT1" s="64"/>
      <c r="VU1" s="64"/>
      <c r="VV1" s="64"/>
      <c r="VW1" s="64"/>
      <c r="VX1" s="64"/>
      <c r="VY1" s="64"/>
      <c r="VZ1" s="64"/>
      <c r="WA1" s="64"/>
      <c r="WB1" s="64"/>
      <c r="WC1" s="64"/>
      <c r="WD1" s="64"/>
      <c r="WE1" s="64"/>
      <c r="WF1" s="64"/>
      <c r="WG1" s="64"/>
      <c r="WH1" s="64"/>
      <c r="WI1" s="64"/>
      <c r="WJ1" s="64"/>
      <c r="WK1" s="64"/>
      <c r="WL1" s="64"/>
      <c r="WM1" s="64"/>
      <c r="WN1" s="64"/>
      <c r="WO1" s="64"/>
      <c r="WP1" s="64"/>
      <c r="WQ1" s="64"/>
      <c r="WR1" s="64"/>
      <c r="WS1" s="64"/>
      <c r="WT1" s="64"/>
      <c r="WU1" s="64"/>
      <c r="WV1" s="64"/>
      <c r="WW1" s="64"/>
      <c r="WX1" s="64"/>
      <c r="WY1" s="64"/>
      <c r="WZ1" s="64"/>
      <c r="XA1" s="64"/>
      <c r="XB1" s="64"/>
      <c r="XC1" s="64"/>
      <c r="XD1" s="64"/>
      <c r="XE1" s="64"/>
      <c r="XF1" s="64"/>
      <c r="XG1" s="64"/>
      <c r="XH1" s="64"/>
      <c r="XI1" s="64"/>
      <c r="XJ1" s="64"/>
      <c r="XK1" s="64"/>
      <c r="XL1" s="64"/>
      <c r="XM1" s="64"/>
      <c r="XN1" s="64"/>
      <c r="XO1" s="64"/>
      <c r="XP1" s="64"/>
      <c r="XQ1" s="64"/>
      <c r="XR1" s="64"/>
      <c r="XS1" s="64"/>
      <c r="XT1" s="64"/>
      <c r="XU1" s="64"/>
      <c r="XV1" s="64"/>
      <c r="XW1" s="64"/>
      <c r="XX1" s="64"/>
      <c r="XY1" s="64"/>
      <c r="XZ1" s="64"/>
      <c r="YA1" s="64"/>
      <c r="YB1" s="64"/>
      <c r="YC1" s="64"/>
      <c r="YD1" s="64"/>
      <c r="YE1" s="64"/>
      <c r="YF1" s="64"/>
      <c r="YG1" s="64"/>
      <c r="YH1" s="64"/>
      <c r="YI1" s="64"/>
      <c r="YJ1" s="64"/>
      <c r="YK1" s="64"/>
      <c r="YL1" s="64"/>
      <c r="YM1" s="64"/>
      <c r="YN1" s="64"/>
      <c r="YO1" s="64"/>
      <c r="YP1" s="64"/>
      <c r="YQ1" s="64"/>
      <c r="YR1" s="64"/>
      <c r="YS1" s="64"/>
      <c r="YT1" s="64"/>
      <c r="YU1" s="64"/>
      <c r="YV1" s="64"/>
      <c r="YW1" s="64"/>
      <c r="YX1" s="64"/>
      <c r="YY1" s="64"/>
      <c r="YZ1" s="64"/>
      <c r="ZA1" s="64"/>
      <c r="ZB1" s="64"/>
      <c r="ZC1" s="64"/>
      <c r="ZD1" s="64"/>
      <c r="ZE1" s="64"/>
      <c r="ZF1" s="64"/>
      <c r="ZG1" s="64"/>
      <c r="ZH1" s="64"/>
      <c r="ZI1" s="64"/>
      <c r="ZJ1" s="64"/>
      <c r="ZK1" s="64"/>
      <c r="ZL1" s="64"/>
      <c r="ZM1" s="64"/>
      <c r="ZN1" s="64"/>
      <c r="ZO1" s="64"/>
      <c r="ZP1" s="64"/>
      <c r="ZQ1" s="64"/>
      <c r="ZR1" s="64"/>
      <c r="ZS1" s="64"/>
      <c r="ZT1" s="64"/>
      <c r="ZU1" s="64"/>
      <c r="ZV1" s="64"/>
      <c r="ZW1" s="64"/>
      <c r="ZX1" s="64"/>
      <c r="ZY1" s="64"/>
      <c r="ZZ1" s="64"/>
      <c r="AAA1" s="64"/>
      <c r="AAB1" s="64"/>
      <c r="AAC1" s="64"/>
      <c r="AAD1" s="64"/>
      <c r="AAE1" s="64"/>
      <c r="AAF1" s="64"/>
      <c r="AAG1" s="64"/>
      <c r="AAH1" s="64"/>
      <c r="AAI1" s="64"/>
      <c r="AAJ1" s="64"/>
      <c r="AAK1" s="64"/>
      <c r="AAL1" s="64"/>
      <c r="AAM1" s="64"/>
      <c r="AAN1" s="64"/>
      <c r="AAO1" s="64"/>
      <c r="AAP1" s="64"/>
      <c r="AAQ1" s="64"/>
      <c r="AAR1" s="64"/>
      <c r="AAS1" s="64"/>
      <c r="AAT1" s="64"/>
      <c r="AAU1" s="64"/>
      <c r="AAV1" s="64"/>
      <c r="AAW1" s="64"/>
      <c r="AAX1" s="64"/>
      <c r="AAY1" s="64"/>
      <c r="AAZ1" s="64"/>
      <c r="ABA1" s="64"/>
      <c r="ABB1" s="64"/>
      <c r="ABC1" s="64"/>
      <c r="ABD1" s="64"/>
      <c r="ABE1" s="64"/>
      <c r="ABF1" s="64"/>
      <c r="ABG1" s="64"/>
      <c r="ABH1" s="64"/>
      <c r="ABI1" s="64"/>
      <c r="ABJ1" s="64"/>
      <c r="ABK1" s="64"/>
      <c r="ABL1" s="64"/>
      <c r="ABM1" s="64"/>
      <c r="ABN1" s="64"/>
      <c r="ABO1" s="64"/>
      <c r="ABP1" s="64"/>
      <c r="ABQ1" s="64"/>
      <c r="ABR1" s="64"/>
      <c r="ABS1" s="64"/>
      <c r="ABT1" s="64"/>
      <c r="ABU1" s="64"/>
      <c r="ABV1" s="64"/>
      <c r="ABW1" s="64"/>
      <c r="ABX1" s="64"/>
      <c r="ABY1" s="64"/>
      <c r="ABZ1" s="64"/>
      <c r="ACA1" s="64"/>
      <c r="ACB1" s="64"/>
      <c r="ACC1" s="64"/>
      <c r="ACD1" s="64"/>
      <c r="ACE1" s="64"/>
      <c r="ACF1" s="64"/>
      <c r="ACG1" s="64"/>
      <c r="ACH1" s="64"/>
      <c r="ACI1" s="64"/>
      <c r="ACJ1" s="64"/>
      <c r="ACK1" s="64"/>
      <c r="ACL1" s="64"/>
      <c r="ACM1" s="64"/>
      <c r="ACN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CY1" s="64"/>
      <c r="ACZ1" s="64"/>
      <c r="ADA1" s="64"/>
      <c r="ADB1" s="64"/>
      <c r="ADC1" s="64"/>
      <c r="ADD1" s="64"/>
      <c r="ADE1" s="64"/>
      <c r="ADF1" s="64"/>
      <c r="ADG1" s="64"/>
      <c r="ADH1" s="64"/>
      <c r="ADI1" s="64"/>
      <c r="ADJ1" s="64"/>
      <c r="ADK1" s="64"/>
      <c r="ADL1" s="64"/>
      <c r="ADM1" s="64"/>
      <c r="ADN1" s="64"/>
      <c r="ADO1" s="64"/>
      <c r="ADP1" s="64"/>
      <c r="ADQ1" s="64"/>
      <c r="ADR1" s="64"/>
      <c r="ADS1" s="64"/>
      <c r="ADT1" s="64"/>
      <c r="ADU1" s="64"/>
      <c r="ADV1" s="64"/>
      <c r="ADW1" s="64"/>
      <c r="ADX1" s="64"/>
      <c r="ADY1" s="64"/>
      <c r="ADZ1" s="64"/>
      <c r="AEA1" s="64"/>
      <c r="AEB1" s="64"/>
      <c r="AEC1" s="64"/>
      <c r="AED1" s="64"/>
      <c r="AEE1" s="64"/>
      <c r="AEF1" s="64"/>
      <c r="AEG1" s="64"/>
      <c r="AEH1" s="64"/>
      <c r="AEI1" s="64"/>
      <c r="AEJ1" s="64"/>
      <c r="AEK1" s="64"/>
      <c r="AEL1" s="64"/>
      <c r="AEM1" s="64"/>
      <c r="AEN1" s="64"/>
      <c r="AEO1" s="64"/>
      <c r="AEP1" s="64"/>
      <c r="AEQ1" s="64"/>
      <c r="AER1" s="64"/>
      <c r="AES1" s="64"/>
      <c r="AET1" s="64"/>
      <c r="AEU1" s="64"/>
      <c r="AEV1" s="64"/>
      <c r="AEW1" s="64"/>
      <c r="AEX1" s="64"/>
      <c r="AEY1" s="64"/>
      <c r="AEZ1" s="64"/>
      <c r="AFA1" s="64"/>
      <c r="AFB1" s="64"/>
      <c r="AFC1" s="64"/>
      <c r="AFD1" s="64"/>
      <c r="AFE1" s="64"/>
      <c r="AFF1" s="64"/>
      <c r="AFG1" s="64"/>
      <c r="AFH1" s="64"/>
      <c r="AFI1" s="64"/>
      <c r="AFJ1" s="64"/>
      <c r="AFK1" s="64"/>
      <c r="AFL1" s="64"/>
      <c r="AFM1" s="64"/>
      <c r="AFN1" s="64"/>
      <c r="AFO1" s="64"/>
      <c r="AFP1" s="64"/>
      <c r="AFQ1" s="64"/>
      <c r="AFR1" s="64"/>
      <c r="AFS1" s="64"/>
      <c r="AFT1" s="64"/>
      <c r="AFU1" s="64"/>
      <c r="AFV1" s="64"/>
      <c r="AFW1" s="64"/>
      <c r="AFX1" s="64"/>
      <c r="AFY1" s="64"/>
      <c r="AFZ1" s="64"/>
      <c r="AGA1" s="64"/>
      <c r="AGB1" s="64"/>
      <c r="AGC1" s="64"/>
      <c r="AGD1" s="64"/>
      <c r="AGE1" s="64"/>
      <c r="AGF1" s="64"/>
      <c r="AGG1" s="64"/>
      <c r="AGH1" s="64"/>
      <c r="AGI1" s="64"/>
      <c r="AGJ1" s="64"/>
      <c r="AGK1" s="64"/>
      <c r="AGL1" s="64"/>
      <c r="AGM1" s="64"/>
      <c r="AGN1" s="64"/>
      <c r="AGO1" s="64"/>
      <c r="AGP1" s="64"/>
      <c r="AGQ1" s="64"/>
      <c r="AGR1" s="64"/>
      <c r="AGS1" s="64"/>
      <c r="AGT1" s="64"/>
      <c r="AGU1" s="64"/>
      <c r="AGV1" s="64"/>
      <c r="AGW1" s="64"/>
      <c r="AGX1" s="64"/>
      <c r="AGY1" s="64"/>
      <c r="AGZ1" s="64"/>
      <c r="AHA1" s="64"/>
      <c r="AHB1" s="64"/>
      <c r="AHC1" s="64"/>
      <c r="AHD1" s="64"/>
      <c r="AHE1" s="64"/>
      <c r="AHF1" s="64"/>
      <c r="AHG1" s="64"/>
      <c r="AHH1" s="64"/>
      <c r="AHI1" s="64"/>
      <c r="AHJ1" s="64"/>
      <c r="AHK1" s="64"/>
      <c r="AHL1" s="64"/>
      <c r="AHM1" s="64"/>
      <c r="AHN1" s="64"/>
      <c r="AHO1" s="64"/>
      <c r="AHP1" s="64"/>
      <c r="AHQ1" s="64"/>
      <c r="AHR1" s="64"/>
      <c r="AHS1" s="64"/>
      <c r="AHT1" s="64"/>
      <c r="AHU1" s="64"/>
      <c r="AHV1" s="64"/>
      <c r="AHW1" s="64"/>
      <c r="AHX1" s="64"/>
      <c r="AHY1" s="64"/>
      <c r="AHZ1" s="64"/>
      <c r="AIA1" s="64"/>
      <c r="AIB1" s="64"/>
      <c r="AIC1" s="64"/>
      <c r="AID1" s="64"/>
      <c r="AIE1" s="64"/>
      <c r="AIF1" s="64"/>
      <c r="AIG1" s="64"/>
      <c r="AIH1" s="64"/>
      <c r="AII1" s="64"/>
      <c r="AIJ1" s="64"/>
      <c r="AIK1" s="64"/>
      <c r="AIL1" s="64"/>
      <c r="AIM1" s="64"/>
      <c r="AIN1" s="64"/>
      <c r="AIO1" s="64"/>
      <c r="AIP1" s="64"/>
      <c r="AIQ1" s="64"/>
      <c r="AIR1" s="64"/>
      <c r="AIS1" s="64"/>
      <c r="AIT1" s="64"/>
      <c r="AIU1" s="64"/>
      <c r="AIV1" s="64"/>
      <c r="AIW1" s="64"/>
      <c r="AIX1" s="64"/>
      <c r="AIY1" s="64"/>
      <c r="AIZ1" s="64"/>
      <c r="AJA1" s="64"/>
      <c r="AJB1" s="64"/>
      <c r="AJC1" s="64"/>
      <c r="AJD1" s="64"/>
      <c r="AJE1" s="64"/>
      <c r="AJF1" s="64"/>
      <c r="AJG1" s="64"/>
      <c r="AJH1" s="64"/>
      <c r="AJI1" s="64"/>
      <c r="AJJ1" s="64"/>
      <c r="AJK1" s="64"/>
      <c r="AJL1" s="64"/>
      <c r="AJM1" s="64"/>
      <c r="AJN1" s="64"/>
      <c r="AJO1" s="64"/>
      <c r="AJP1" s="64"/>
      <c r="AJQ1" s="64"/>
      <c r="AJR1" s="64"/>
      <c r="AJS1" s="64"/>
      <c r="AJT1" s="64"/>
      <c r="AJU1" s="64"/>
      <c r="AJV1" s="64"/>
      <c r="AJW1" s="64"/>
      <c r="AJX1" s="64"/>
      <c r="AJY1" s="64"/>
      <c r="AJZ1" s="64"/>
      <c r="AKA1" s="64"/>
      <c r="AKB1" s="64"/>
      <c r="AKC1" s="64"/>
      <c r="AKD1" s="64"/>
      <c r="AKE1" s="64"/>
      <c r="AKF1" s="64"/>
      <c r="AKG1" s="64"/>
      <c r="AKH1" s="64"/>
      <c r="AKI1" s="64"/>
      <c r="AKJ1" s="64"/>
      <c r="AKK1" s="64"/>
      <c r="AKL1" s="64"/>
      <c r="AKM1" s="64"/>
      <c r="AKN1" s="64"/>
      <c r="AKO1" s="64"/>
      <c r="AKP1" s="64"/>
      <c r="AKQ1" s="64"/>
      <c r="AKR1" s="64"/>
      <c r="AKS1" s="64"/>
      <c r="AKT1" s="64"/>
      <c r="AKU1" s="64"/>
      <c r="AKV1" s="64"/>
      <c r="AKW1" s="64"/>
      <c r="AKX1" s="64"/>
      <c r="AKY1" s="64"/>
      <c r="AKZ1" s="64"/>
      <c r="ALA1" s="64"/>
      <c r="ALB1" s="64"/>
      <c r="ALC1" s="64"/>
      <c r="ALD1" s="64"/>
      <c r="ALE1" s="64"/>
      <c r="ALF1" s="64"/>
      <c r="ALG1" s="64"/>
      <c r="ALH1" s="64"/>
      <c r="ALI1" s="64"/>
      <c r="ALJ1" s="64"/>
      <c r="ALK1" s="64"/>
      <c r="ALL1" s="64"/>
      <c r="ALM1" s="64"/>
      <c r="ALN1" s="64"/>
      <c r="ALO1" s="64"/>
      <c r="ALP1" s="64"/>
      <c r="ALQ1" s="64"/>
      <c r="ALR1" s="64"/>
      <c r="ALS1" s="64"/>
      <c r="ALT1" s="64"/>
      <c r="ALU1" s="64"/>
      <c r="ALV1" s="64"/>
      <c r="ALW1" s="64"/>
      <c r="ALX1" s="64"/>
      <c r="ALY1" s="64"/>
      <c r="ALZ1" s="64"/>
      <c r="AMA1" s="64"/>
      <c r="AMB1" s="64"/>
      <c r="AMC1" s="64"/>
      <c r="AMD1" s="64"/>
      <c r="AME1" s="64"/>
      <c r="AMF1" s="64"/>
      <c r="AMG1" s="64"/>
      <c r="AMH1" s="64"/>
      <c r="AMI1" s="64"/>
      <c r="AMJ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MU1" s="64"/>
      <c r="AMV1" s="64"/>
      <c r="AMW1" s="64"/>
      <c r="AMX1" s="64"/>
      <c r="AMY1" s="64"/>
      <c r="AMZ1" s="64"/>
      <c r="ANA1" s="64"/>
      <c r="ANB1" s="64"/>
      <c r="ANC1" s="64"/>
      <c r="AND1" s="64"/>
      <c r="ANE1" s="64"/>
      <c r="ANF1" s="64"/>
      <c r="ANG1" s="64"/>
      <c r="ANH1" s="64"/>
      <c r="ANI1" s="64"/>
      <c r="ANJ1" s="64"/>
      <c r="ANK1" s="64"/>
      <c r="ANL1" s="64"/>
      <c r="ANM1" s="64"/>
      <c r="ANN1" s="64"/>
      <c r="ANO1" s="64"/>
      <c r="ANP1" s="64"/>
      <c r="ANQ1" s="64"/>
      <c r="ANR1" s="64"/>
      <c r="ANS1" s="64"/>
      <c r="ANT1" s="64"/>
      <c r="ANU1" s="64"/>
      <c r="ANV1" s="64"/>
      <c r="ANW1" s="64"/>
      <c r="ANX1" s="64"/>
      <c r="ANY1" s="64"/>
      <c r="ANZ1" s="64"/>
      <c r="AOA1" s="64"/>
      <c r="AOB1" s="64"/>
      <c r="AOC1" s="64"/>
      <c r="AOD1" s="64"/>
      <c r="AOE1" s="64"/>
      <c r="AOF1" s="64"/>
      <c r="AOG1" s="64"/>
      <c r="AOH1" s="64"/>
      <c r="AOI1" s="64"/>
      <c r="AOJ1" s="64"/>
      <c r="AOK1" s="64"/>
      <c r="AOL1" s="64"/>
      <c r="AOM1" s="64"/>
      <c r="AON1" s="64"/>
      <c r="AOO1" s="64"/>
      <c r="AOP1" s="64"/>
      <c r="AOQ1" s="64"/>
      <c r="AOR1" s="64"/>
      <c r="AOS1" s="64"/>
      <c r="AOT1" s="64"/>
      <c r="AOU1" s="64"/>
      <c r="AOV1" s="64"/>
      <c r="AOW1" s="64"/>
      <c r="AOX1" s="64"/>
      <c r="AOY1" s="64"/>
      <c r="AOZ1" s="64"/>
      <c r="APA1" s="64"/>
      <c r="APB1" s="64"/>
      <c r="APC1" s="64"/>
      <c r="APD1" s="64"/>
      <c r="APE1" s="64"/>
      <c r="APF1" s="64"/>
      <c r="APG1" s="64"/>
      <c r="APH1" s="64"/>
      <c r="API1" s="64"/>
      <c r="APJ1" s="64"/>
      <c r="APK1" s="64"/>
      <c r="APL1" s="64"/>
      <c r="APM1" s="64"/>
      <c r="APN1" s="64"/>
      <c r="APO1" s="64"/>
      <c r="APP1" s="64"/>
      <c r="APQ1" s="64"/>
      <c r="APR1" s="64"/>
      <c r="APS1" s="64"/>
      <c r="APT1" s="64"/>
      <c r="APU1" s="64"/>
      <c r="APV1" s="64"/>
      <c r="APW1" s="64"/>
      <c r="APX1" s="64"/>
      <c r="APY1" s="64"/>
      <c r="APZ1" s="64"/>
      <c r="AQA1" s="64"/>
      <c r="AQB1" s="64"/>
      <c r="AQC1" s="64"/>
      <c r="AQD1" s="64"/>
      <c r="AQE1" s="64"/>
      <c r="AQF1" s="64"/>
      <c r="AQG1" s="64"/>
      <c r="AQH1" s="64"/>
      <c r="AQI1" s="64"/>
      <c r="AQJ1" s="64"/>
      <c r="AQK1" s="64"/>
      <c r="AQL1" s="64"/>
      <c r="AQM1" s="64"/>
      <c r="AQN1" s="64"/>
      <c r="AQO1" s="64"/>
      <c r="AQP1" s="64"/>
      <c r="AQQ1" s="64"/>
      <c r="AQR1" s="64"/>
      <c r="AQS1" s="64"/>
      <c r="AQT1" s="64"/>
      <c r="AQU1" s="64"/>
      <c r="AQV1" s="64"/>
      <c r="AQW1" s="64"/>
      <c r="AQX1" s="64"/>
      <c r="AQY1" s="64"/>
      <c r="AQZ1" s="64"/>
      <c r="ARA1" s="64"/>
      <c r="ARB1" s="64"/>
      <c r="ARC1" s="64"/>
      <c r="ARD1" s="64"/>
      <c r="ARE1" s="64"/>
      <c r="ARF1" s="64"/>
      <c r="ARG1" s="64"/>
      <c r="ARH1" s="64"/>
      <c r="ARI1" s="64"/>
      <c r="ARJ1" s="64"/>
      <c r="ARK1" s="64"/>
      <c r="ARL1" s="64"/>
      <c r="ARM1" s="64"/>
      <c r="ARN1" s="64"/>
      <c r="ARO1" s="64"/>
      <c r="ARP1" s="64"/>
      <c r="ARQ1" s="64"/>
      <c r="ARR1" s="64"/>
      <c r="ARS1" s="64"/>
      <c r="ART1" s="64"/>
      <c r="ARU1" s="64"/>
      <c r="ARV1" s="64"/>
      <c r="ARW1" s="64"/>
      <c r="ARX1" s="64"/>
      <c r="ARY1" s="64"/>
      <c r="ARZ1" s="64"/>
      <c r="ASA1" s="64"/>
      <c r="ASB1" s="64"/>
      <c r="ASC1" s="64"/>
      <c r="ASD1" s="64"/>
      <c r="ASE1" s="64"/>
      <c r="ASF1" s="64"/>
      <c r="ASG1" s="64"/>
      <c r="ASH1" s="64"/>
      <c r="ASI1" s="64"/>
      <c r="ASJ1" s="64"/>
      <c r="ASK1" s="64"/>
      <c r="ASL1" s="64"/>
      <c r="ASM1" s="64"/>
      <c r="ASN1" s="64"/>
      <c r="ASO1" s="64"/>
      <c r="ASP1" s="64"/>
      <c r="ASQ1" s="64"/>
      <c r="ASR1" s="64"/>
      <c r="ASS1" s="64"/>
      <c r="AST1" s="64"/>
      <c r="ASU1" s="64"/>
      <c r="ASV1" s="64"/>
      <c r="ASW1" s="64"/>
      <c r="ASX1" s="64"/>
      <c r="ASY1" s="64"/>
      <c r="ASZ1" s="64"/>
      <c r="ATA1" s="64"/>
      <c r="ATB1" s="64"/>
      <c r="ATC1" s="64"/>
      <c r="ATD1" s="64"/>
      <c r="ATE1" s="64"/>
      <c r="ATF1" s="64"/>
      <c r="ATG1" s="64"/>
      <c r="ATH1" s="64"/>
      <c r="ATI1" s="64"/>
      <c r="ATJ1" s="64"/>
      <c r="ATK1" s="64"/>
      <c r="ATL1" s="64"/>
      <c r="ATM1" s="64"/>
      <c r="ATN1" s="64"/>
      <c r="ATO1" s="64"/>
      <c r="ATP1" s="64"/>
      <c r="ATQ1" s="64"/>
      <c r="ATR1" s="64"/>
      <c r="ATS1" s="64"/>
      <c r="ATT1" s="64"/>
      <c r="ATU1" s="64"/>
      <c r="ATV1" s="64"/>
      <c r="ATW1" s="64"/>
      <c r="ATX1" s="64"/>
      <c r="ATY1" s="64"/>
      <c r="ATZ1" s="64"/>
      <c r="AUA1" s="64"/>
      <c r="AUB1" s="64"/>
      <c r="AUC1" s="64"/>
      <c r="AUD1" s="64"/>
      <c r="AUE1" s="64"/>
      <c r="AUF1" s="64"/>
      <c r="AUG1" s="64"/>
      <c r="AUH1" s="64"/>
      <c r="AUI1" s="64"/>
      <c r="AUJ1" s="64"/>
      <c r="AUK1" s="64"/>
      <c r="AUL1" s="64"/>
      <c r="AUM1" s="64"/>
      <c r="AUN1" s="64"/>
      <c r="AUO1" s="64"/>
      <c r="AUP1" s="64"/>
      <c r="AUQ1" s="64"/>
      <c r="AUR1" s="64"/>
      <c r="AUS1" s="64"/>
      <c r="AUT1" s="64"/>
      <c r="AUU1" s="64"/>
      <c r="AUV1" s="64"/>
      <c r="AUW1" s="64"/>
      <c r="AUX1" s="64"/>
      <c r="AUY1" s="64"/>
      <c r="AUZ1" s="64"/>
      <c r="AVA1" s="64"/>
      <c r="AVB1" s="64"/>
      <c r="AVC1" s="64"/>
      <c r="AVD1" s="64"/>
      <c r="AVE1" s="64"/>
      <c r="AVF1" s="64"/>
      <c r="AVG1" s="64"/>
      <c r="AVH1" s="64"/>
      <c r="AVI1" s="64"/>
      <c r="AVJ1" s="64"/>
      <c r="AVK1" s="64"/>
      <c r="AVL1" s="64"/>
      <c r="AVM1" s="64"/>
      <c r="AVN1" s="64"/>
      <c r="AVO1" s="64"/>
      <c r="AVP1" s="64"/>
      <c r="AVQ1" s="64"/>
      <c r="AVR1" s="64"/>
      <c r="AVS1" s="64"/>
      <c r="AVT1" s="64"/>
      <c r="AVU1" s="64"/>
      <c r="AVV1" s="64"/>
      <c r="AVW1" s="64"/>
      <c r="AVX1" s="64"/>
      <c r="AVY1" s="64"/>
      <c r="AVZ1" s="64"/>
      <c r="AWA1" s="64"/>
      <c r="AWB1" s="64"/>
      <c r="AWC1" s="64"/>
      <c r="AWD1" s="64"/>
      <c r="AWE1" s="64"/>
      <c r="AWF1" s="64"/>
      <c r="AWG1" s="64"/>
      <c r="AWH1" s="64"/>
      <c r="AWI1" s="64"/>
      <c r="AWJ1" s="64"/>
      <c r="AWK1" s="64"/>
      <c r="AWL1" s="64"/>
      <c r="AWM1" s="64"/>
      <c r="AWN1" s="64"/>
      <c r="AWO1" s="64"/>
      <c r="AWP1" s="64"/>
      <c r="AWQ1" s="64"/>
      <c r="AWR1" s="64"/>
      <c r="AWS1" s="64"/>
      <c r="AWT1" s="64"/>
      <c r="AWU1" s="64"/>
      <c r="AWV1" s="64"/>
      <c r="AWW1" s="64"/>
      <c r="AWX1" s="64"/>
      <c r="AWY1" s="64"/>
      <c r="AWZ1" s="64"/>
      <c r="AXA1" s="64"/>
      <c r="AXB1" s="64"/>
      <c r="AXC1" s="64"/>
      <c r="AXD1" s="64"/>
      <c r="AXE1" s="64"/>
      <c r="AXF1" s="64"/>
      <c r="AXG1" s="64"/>
      <c r="AXH1" s="64"/>
      <c r="AXI1" s="64"/>
      <c r="AXJ1" s="64"/>
      <c r="AXK1" s="64"/>
      <c r="AXL1" s="64"/>
      <c r="AXM1" s="64"/>
      <c r="AXN1" s="64"/>
      <c r="AXO1" s="64"/>
      <c r="AXP1" s="64"/>
      <c r="AXQ1" s="64"/>
      <c r="AXR1" s="64"/>
      <c r="AXS1" s="64"/>
      <c r="AXT1" s="64"/>
      <c r="AXU1" s="64"/>
      <c r="AXV1" s="64"/>
      <c r="AXW1" s="64"/>
      <c r="AXX1" s="64"/>
      <c r="AXY1" s="64"/>
      <c r="AXZ1" s="64"/>
      <c r="AYA1" s="64"/>
      <c r="AYB1" s="64"/>
      <c r="AYC1" s="64"/>
      <c r="AYD1" s="64"/>
      <c r="AYE1" s="64"/>
      <c r="AYF1" s="64"/>
      <c r="AYG1" s="64"/>
      <c r="AYH1" s="64"/>
      <c r="AYI1" s="64"/>
      <c r="AYJ1" s="64"/>
      <c r="AYK1" s="64"/>
      <c r="AYL1" s="64"/>
      <c r="AYM1" s="64"/>
      <c r="AYN1" s="64"/>
      <c r="AYO1" s="64"/>
      <c r="AYP1" s="64"/>
      <c r="AYQ1" s="64"/>
      <c r="AYR1" s="64"/>
      <c r="AYS1" s="64"/>
      <c r="AYT1" s="64"/>
      <c r="AYU1" s="64"/>
      <c r="AYV1" s="64"/>
      <c r="AYW1" s="64"/>
      <c r="AYX1" s="64"/>
      <c r="AYY1" s="64"/>
      <c r="AYZ1" s="64"/>
      <c r="AZA1" s="64"/>
      <c r="AZB1" s="64"/>
      <c r="AZC1" s="64"/>
      <c r="AZD1" s="64"/>
      <c r="AZE1" s="64"/>
      <c r="AZF1" s="64"/>
      <c r="AZG1" s="64"/>
      <c r="AZH1" s="64"/>
      <c r="AZI1" s="64"/>
      <c r="AZJ1" s="64"/>
      <c r="AZK1" s="64"/>
      <c r="AZL1" s="64"/>
      <c r="AZM1" s="64"/>
      <c r="AZN1" s="64"/>
      <c r="AZO1" s="64"/>
      <c r="AZP1" s="64"/>
      <c r="AZQ1" s="64"/>
      <c r="AZR1" s="64"/>
      <c r="AZS1" s="64"/>
      <c r="AZT1" s="64"/>
      <c r="AZU1" s="64"/>
      <c r="AZV1" s="64"/>
      <c r="AZW1" s="64"/>
      <c r="AZX1" s="64"/>
      <c r="AZY1" s="64"/>
      <c r="AZZ1" s="64"/>
      <c r="BAA1" s="64"/>
      <c r="BAB1" s="64"/>
      <c r="BAC1" s="64"/>
      <c r="BAD1" s="64"/>
      <c r="BAE1" s="64"/>
      <c r="BAF1" s="64"/>
      <c r="BAG1" s="64"/>
      <c r="BAH1" s="64"/>
      <c r="BAI1" s="64"/>
      <c r="BAJ1" s="64"/>
      <c r="BAK1" s="64"/>
      <c r="BAL1" s="64"/>
      <c r="BAM1" s="64"/>
      <c r="BAN1" s="64"/>
      <c r="BAO1" s="64"/>
      <c r="BAP1" s="64"/>
      <c r="BAQ1" s="64"/>
      <c r="BAR1" s="64"/>
      <c r="BAS1" s="64"/>
      <c r="BAT1" s="64"/>
      <c r="BAU1" s="64"/>
      <c r="BAV1" s="64"/>
      <c r="BAW1" s="64"/>
      <c r="BAX1" s="64"/>
      <c r="BAY1" s="64"/>
      <c r="BAZ1" s="64"/>
      <c r="BBA1" s="64"/>
      <c r="BBB1" s="64"/>
      <c r="BBC1" s="64"/>
      <c r="BBD1" s="64"/>
      <c r="BBE1" s="64"/>
      <c r="BBF1" s="64"/>
      <c r="BBG1" s="64"/>
      <c r="BBH1" s="64"/>
      <c r="BBI1" s="64"/>
      <c r="BBJ1" s="64"/>
      <c r="BBK1" s="64"/>
      <c r="BBL1" s="64"/>
      <c r="BBM1" s="64"/>
      <c r="BBN1" s="64"/>
      <c r="BBO1" s="64"/>
      <c r="BBP1" s="64"/>
      <c r="BBQ1" s="64"/>
      <c r="BBR1" s="64"/>
      <c r="BBS1" s="64"/>
      <c r="BBT1" s="64"/>
      <c r="BBU1" s="64"/>
      <c r="BBV1" s="64"/>
      <c r="BBW1" s="64"/>
      <c r="BBX1" s="64"/>
      <c r="BBY1" s="64"/>
      <c r="BBZ1" s="64"/>
      <c r="BCA1" s="64"/>
      <c r="BCB1" s="64"/>
      <c r="BCC1" s="64"/>
      <c r="BCD1" s="64"/>
      <c r="BCE1" s="64"/>
      <c r="BCF1" s="64"/>
      <c r="BCG1" s="64"/>
      <c r="BCH1" s="64"/>
      <c r="BCI1" s="64"/>
      <c r="BCJ1" s="64"/>
      <c r="BCK1" s="64"/>
      <c r="BCL1" s="64"/>
      <c r="BCM1" s="64"/>
      <c r="BCN1" s="64"/>
      <c r="BCO1" s="64"/>
      <c r="BCP1" s="64"/>
      <c r="BCQ1" s="64"/>
      <c r="BCR1" s="64"/>
      <c r="BCS1" s="64"/>
      <c r="BCT1" s="64"/>
      <c r="BCU1" s="64"/>
      <c r="BCV1" s="64"/>
      <c r="BCW1" s="64"/>
      <c r="BCX1" s="64"/>
      <c r="BCY1" s="64"/>
      <c r="BCZ1" s="64"/>
      <c r="BDA1" s="64"/>
      <c r="BDB1" s="64"/>
      <c r="BDC1" s="64"/>
      <c r="BDD1" s="64"/>
      <c r="BDE1" s="64"/>
      <c r="BDF1" s="64"/>
      <c r="BDG1" s="64"/>
      <c r="BDH1" s="64"/>
      <c r="BDI1" s="64"/>
      <c r="BDJ1" s="64"/>
      <c r="BDK1" s="64"/>
      <c r="BDL1" s="64"/>
      <c r="BDM1" s="64"/>
      <c r="BDN1" s="64"/>
      <c r="BDO1" s="64"/>
      <c r="BDP1" s="64"/>
      <c r="BDQ1" s="64"/>
      <c r="BDR1" s="64"/>
      <c r="BDS1" s="64"/>
      <c r="BDT1" s="64"/>
      <c r="BDU1" s="64"/>
      <c r="BDV1" s="64"/>
      <c r="BDW1" s="64"/>
      <c r="BDX1" s="64"/>
      <c r="BDY1" s="64"/>
      <c r="BDZ1" s="64"/>
      <c r="BEA1" s="64"/>
      <c r="BEB1" s="64"/>
      <c r="BEC1" s="64"/>
      <c r="BED1" s="64"/>
      <c r="BEE1" s="64"/>
      <c r="BEF1" s="64"/>
      <c r="BEG1" s="64"/>
      <c r="BEH1" s="64"/>
      <c r="BEI1" s="64"/>
      <c r="BEJ1" s="64"/>
      <c r="BEK1" s="64"/>
      <c r="BEL1" s="64"/>
      <c r="BEM1" s="64"/>
      <c r="BEN1" s="64"/>
      <c r="BEO1" s="64"/>
      <c r="BEP1" s="64"/>
      <c r="BEQ1" s="64"/>
      <c r="BER1" s="64"/>
      <c r="BES1" s="64"/>
      <c r="BET1" s="64"/>
      <c r="BEU1" s="64"/>
      <c r="BEV1" s="64"/>
      <c r="BEW1" s="64"/>
      <c r="BEX1" s="64"/>
      <c r="BEY1" s="64"/>
      <c r="BEZ1" s="64"/>
      <c r="BFA1" s="64"/>
      <c r="BFB1" s="64"/>
      <c r="BFC1" s="64"/>
      <c r="BFD1" s="64"/>
      <c r="BFE1" s="64"/>
      <c r="BFF1" s="64"/>
      <c r="BFG1" s="64"/>
      <c r="BFH1" s="64"/>
      <c r="BFI1" s="64"/>
      <c r="BFJ1" s="64"/>
      <c r="BFK1" s="64"/>
      <c r="BFL1" s="64"/>
      <c r="BFM1" s="64"/>
      <c r="BFN1" s="64"/>
      <c r="BFO1" s="64"/>
      <c r="BFP1" s="64"/>
      <c r="BFQ1" s="64"/>
      <c r="BFR1" s="64"/>
      <c r="BFS1" s="64"/>
      <c r="BFT1" s="64"/>
      <c r="BFU1" s="64"/>
      <c r="BFV1" s="64"/>
      <c r="BFW1" s="64"/>
      <c r="BFX1" s="64"/>
      <c r="BFY1" s="64"/>
      <c r="BFZ1" s="64"/>
      <c r="BGA1" s="64"/>
      <c r="BGB1" s="64"/>
      <c r="BGC1" s="64"/>
      <c r="BGD1" s="64"/>
      <c r="BGE1" s="64"/>
      <c r="BGF1" s="64"/>
      <c r="BGG1" s="64"/>
      <c r="BGH1" s="64"/>
      <c r="BGI1" s="64"/>
      <c r="BGJ1" s="64"/>
      <c r="BGK1" s="64"/>
      <c r="BGL1" s="64"/>
      <c r="BGM1" s="64"/>
      <c r="BGN1" s="64"/>
      <c r="BGO1" s="64"/>
      <c r="BGP1" s="64"/>
      <c r="BGQ1" s="64"/>
      <c r="BGR1" s="64"/>
      <c r="BGS1" s="64"/>
      <c r="BGT1" s="64"/>
      <c r="BGU1" s="64"/>
      <c r="BGV1" s="64"/>
      <c r="BGW1" s="64"/>
      <c r="BGX1" s="64"/>
      <c r="BGY1" s="64"/>
      <c r="BGZ1" s="64"/>
      <c r="BHA1" s="64"/>
      <c r="BHB1" s="64"/>
      <c r="BHC1" s="64"/>
      <c r="BHD1" s="64"/>
      <c r="BHE1" s="64"/>
      <c r="BHF1" s="64"/>
      <c r="BHG1" s="64"/>
      <c r="BHH1" s="64"/>
      <c r="BHI1" s="64"/>
      <c r="BHJ1" s="64"/>
      <c r="BHK1" s="64"/>
      <c r="BHL1" s="64"/>
      <c r="BHM1" s="64"/>
      <c r="BHN1" s="64"/>
      <c r="BHO1" s="64"/>
      <c r="BHP1" s="64"/>
      <c r="BHQ1" s="64"/>
      <c r="BHR1" s="64"/>
      <c r="BHS1" s="64"/>
      <c r="BHT1" s="64"/>
      <c r="BHU1" s="64"/>
      <c r="BHV1" s="64"/>
      <c r="BHW1" s="64"/>
      <c r="BHX1" s="64"/>
      <c r="BHY1" s="64"/>
      <c r="BHZ1" s="64"/>
      <c r="BIA1" s="64"/>
      <c r="BIB1" s="64"/>
      <c r="BIC1" s="64"/>
      <c r="BID1" s="64"/>
      <c r="BIE1" s="64"/>
      <c r="BIF1" s="64"/>
      <c r="BIG1" s="64"/>
      <c r="BIH1" s="64"/>
      <c r="BII1" s="64"/>
      <c r="BIJ1" s="64"/>
      <c r="BIK1" s="64"/>
      <c r="BIL1" s="64"/>
      <c r="BIM1" s="64"/>
      <c r="BIN1" s="64"/>
      <c r="BIO1" s="64"/>
      <c r="BIP1" s="64"/>
      <c r="BIQ1" s="64"/>
      <c r="BIR1" s="64"/>
      <c r="BIS1" s="64"/>
      <c r="BIT1" s="64"/>
      <c r="BIU1" s="64"/>
      <c r="BIV1" s="64"/>
      <c r="BIW1" s="64"/>
      <c r="BIX1" s="64"/>
      <c r="BIY1" s="64"/>
      <c r="BIZ1" s="64"/>
      <c r="BJA1" s="64"/>
      <c r="BJB1" s="64"/>
      <c r="BJC1" s="64"/>
      <c r="BJD1" s="64"/>
      <c r="BJE1" s="64"/>
      <c r="BJF1" s="64"/>
      <c r="BJG1" s="64"/>
      <c r="BJH1" s="64"/>
      <c r="BJI1" s="64"/>
      <c r="BJJ1" s="64"/>
      <c r="BJK1" s="64"/>
      <c r="BJL1" s="64"/>
      <c r="BJM1" s="64"/>
      <c r="BJN1" s="64"/>
      <c r="BJO1" s="64"/>
      <c r="BJP1" s="64"/>
      <c r="BJQ1" s="64"/>
      <c r="BJR1" s="64"/>
      <c r="BJS1" s="64"/>
      <c r="BJT1" s="64"/>
      <c r="BJU1" s="64"/>
      <c r="BJV1" s="64"/>
      <c r="BJW1" s="64"/>
      <c r="BJX1" s="64"/>
      <c r="BJY1" s="64"/>
      <c r="BJZ1" s="64"/>
      <c r="BKA1" s="64"/>
      <c r="BKB1" s="64"/>
      <c r="BKC1" s="64"/>
      <c r="BKD1" s="64"/>
      <c r="BKE1" s="64"/>
      <c r="BKF1" s="64"/>
      <c r="BKG1" s="64"/>
      <c r="BKH1" s="64"/>
      <c r="BKI1" s="64"/>
      <c r="BKJ1" s="64"/>
      <c r="BKK1" s="64"/>
      <c r="BKL1" s="64"/>
      <c r="BKM1" s="64"/>
      <c r="BKN1" s="64"/>
      <c r="BKO1" s="64"/>
      <c r="BKP1" s="64"/>
      <c r="BKQ1" s="64"/>
      <c r="BKR1" s="64"/>
      <c r="BKS1" s="64"/>
      <c r="BKT1" s="64"/>
      <c r="BKU1" s="64"/>
      <c r="BKV1" s="64"/>
      <c r="BKW1" s="64"/>
      <c r="BKX1" s="64"/>
      <c r="BKY1" s="64"/>
      <c r="BKZ1" s="64"/>
      <c r="BLA1" s="64"/>
      <c r="BLB1" s="64"/>
      <c r="BLC1" s="64"/>
      <c r="BLD1" s="64"/>
      <c r="BLE1" s="64"/>
      <c r="BLF1" s="64"/>
      <c r="BLG1" s="64"/>
      <c r="BLH1" s="64"/>
      <c r="BLI1" s="64"/>
      <c r="BLJ1" s="64"/>
      <c r="BLK1" s="64"/>
      <c r="BLL1" s="64"/>
      <c r="BLM1" s="64"/>
      <c r="BLN1" s="64"/>
      <c r="BLO1" s="64"/>
      <c r="BLP1" s="64"/>
      <c r="BLQ1" s="64"/>
      <c r="BLR1" s="64"/>
      <c r="BLS1" s="64"/>
      <c r="BLT1" s="64"/>
      <c r="BLU1" s="64"/>
      <c r="BLV1" s="64"/>
      <c r="BLW1" s="64"/>
      <c r="BLX1" s="64"/>
      <c r="BLY1" s="64"/>
      <c r="BLZ1" s="64"/>
      <c r="BMA1" s="64"/>
      <c r="BMB1" s="64"/>
      <c r="BMC1" s="64"/>
      <c r="BMD1" s="64"/>
      <c r="BME1" s="64"/>
      <c r="BMF1" s="64"/>
      <c r="BMG1" s="64"/>
      <c r="BMH1" s="64"/>
      <c r="BMI1" s="64"/>
      <c r="BMJ1" s="64"/>
      <c r="BMK1" s="64"/>
      <c r="BML1" s="64"/>
      <c r="BMM1" s="64"/>
      <c r="BMN1" s="64"/>
      <c r="BMO1" s="64"/>
      <c r="BMP1" s="64"/>
      <c r="BMQ1" s="64"/>
      <c r="BMR1" s="64"/>
      <c r="BMS1" s="64"/>
      <c r="BMT1" s="64"/>
      <c r="BMU1" s="64"/>
      <c r="BMV1" s="64"/>
      <c r="BMW1" s="64"/>
      <c r="BMX1" s="64"/>
      <c r="BMY1" s="64"/>
      <c r="BMZ1" s="64"/>
      <c r="BNA1" s="64"/>
      <c r="BNB1" s="64"/>
      <c r="BNC1" s="64"/>
      <c r="BND1" s="64"/>
      <c r="BNE1" s="64"/>
      <c r="BNF1" s="64"/>
      <c r="BNG1" s="64"/>
      <c r="BNH1" s="64"/>
      <c r="BNI1" s="64"/>
      <c r="BNJ1" s="64"/>
      <c r="BNK1" s="64"/>
      <c r="BNL1" s="64"/>
      <c r="BNM1" s="64"/>
      <c r="BNN1" s="64"/>
      <c r="BNO1" s="64"/>
      <c r="BNP1" s="64"/>
      <c r="BNQ1" s="64"/>
      <c r="BNR1" s="64"/>
      <c r="BNS1" s="64"/>
      <c r="BNT1" s="64"/>
      <c r="BNU1" s="64"/>
      <c r="BNV1" s="64"/>
      <c r="BNW1" s="64"/>
      <c r="BNX1" s="64"/>
      <c r="BNY1" s="64"/>
      <c r="BNZ1" s="64"/>
      <c r="BOA1" s="64"/>
      <c r="BOB1" s="64"/>
      <c r="BOC1" s="64"/>
      <c r="BOD1" s="64"/>
      <c r="BOE1" s="64"/>
      <c r="BOF1" s="64"/>
      <c r="BOG1" s="64"/>
      <c r="BOH1" s="64"/>
      <c r="BOI1" s="64"/>
      <c r="BOJ1" s="64"/>
      <c r="BOK1" s="64"/>
      <c r="BOL1" s="64"/>
      <c r="BOM1" s="64"/>
      <c r="BON1" s="64"/>
      <c r="BOO1" s="64"/>
      <c r="BOP1" s="64"/>
      <c r="BOQ1" s="64"/>
      <c r="BOR1" s="64"/>
      <c r="BOS1" s="64"/>
      <c r="BOT1" s="64"/>
      <c r="BOU1" s="64"/>
      <c r="BOV1" s="64"/>
      <c r="BOW1" s="64"/>
      <c r="BOX1" s="64"/>
      <c r="BOY1" s="64"/>
      <c r="BOZ1" s="64"/>
      <c r="BPA1" s="64"/>
      <c r="BPB1" s="64"/>
      <c r="BPC1" s="64"/>
      <c r="BPD1" s="64"/>
      <c r="BPE1" s="64"/>
      <c r="BPF1" s="64"/>
      <c r="BPG1" s="64"/>
      <c r="BPH1" s="64"/>
      <c r="BPI1" s="64"/>
      <c r="BPJ1" s="64"/>
      <c r="BPK1" s="64"/>
      <c r="BPL1" s="64"/>
      <c r="BPM1" s="64"/>
      <c r="BPN1" s="64"/>
      <c r="BPO1" s="64"/>
      <c r="BPP1" s="64"/>
      <c r="BPQ1" s="64"/>
      <c r="BPR1" s="64"/>
      <c r="BPS1" s="64"/>
      <c r="BPT1" s="64"/>
      <c r="BPU1" s="64"/>
      <c r="BPV1" s="64"/>
      <c r="BPW1" s="64"/>
      <c r="BPX1" s="64"/>
      <c r="BPY1" s="64"/>
      <c r="BPZ1" s="64"/>
      <c r="BQA1" s="64"/>
      <c r="BQB1" s="64"/>
      <c r="BQC1" s="64"/>
      <c r="BQD1" s="64"/>
      <c r="BQE1" s="64"/>
      <c r="BQF1" s="64"/>
      <c r="BQG1" s="64"/>
      <c r="BQH1" s="64"/>
      <c r="BQI1" s="64"/>
      <c r="BQJ1" s="64"/>
      <c r="BQK1" s="64"/>
      <c r="BQL1" s="64"/>
      <c r="BQM1" s="64"/>
      <c r="BQN1" s="64"/>
      <c r="BQO1" s="64"/>
      <c r="BQP1" s="64"/>
      <c r="BQQ1" s="64"/>
      <c r="BQR1" s="64"/>
      <c r="BQS1" s="64"/>
      <c r="BQT1" s="64"/>
      <c r="BQU1" s="64"/>
      <c r="BQV1" s="64"/>
      <c r="BQW1" s="64"/>
      <c r="BQX1" s="64"/>
      <c r="BQY1" s="64"/>
      <c r="BQZ1" s="64"/>
      <c r="BRA1" s="64"/>
      <c r="BRB1" s="64"/>
      <c r="BRC1" s="64"/>
      <c r="BRD1" s="64"/>
      <c r="BRE1" s="64"/>
      <c r="BRF1" s="64"/>
      <c r="BRG1" s="64"/>
      <c r="BRH1" s="64"/>
      <c r="BRI1" s="64"/>
      <c r="BRJ1" s="64"/>
      <c r="BRK1" s="64"/>
      <c r="BRL1" s="64"/>
      <c r="BRM1" s="64"/>
      <c r="BRN1" s="64"/>
      <c r="BRO1" s="64"/>
      <c r="BRP1" s="64"/>
      <c r="BRQ1" s="64"/>
      <c r="BRR1" s="64"/>
      <c r="BRS1" s="64"/>
      <c r="BRT1" s="64"/>
      <c r="BRU1" s="64"/>
      <c r="BRV1" s="64"/>
      <c r="BRW1" s="64"/>
      <c r="BRX1" s="64"/>
      <c r="BRY1" s="64"/>
      <c r="BRZ1" s="64"/>
      <c r="BSA1" s="64"/>
      <c r="BSB1" s="64"/>
      <c r="BSC1" s="64"/>
      <c r="BSD1" s="64"/>
      <c r="BSE1" s="64"/>
      <c r="BSF1" s="64"/>
      <c r="BSG1" s="64"/>
      <c r="BSH1" s="64"/>
      <c r="BSI1" s="64"/>
      <c r="BSJ1" s="64"/>
      <c r="BSK1" s="64"/>
      <c r="BSL1" s="64"/>
      <c r="BSM1" s="64"/>
      <c r="BSN1" s="64"/>
      <c r="BSO1" s="64"/>
      <c r="BSP1" s="64"/>
      <c r="BSQ1" s="64"/>
      <c r="BSR1" s="64"/>
      <c r="BSS1" s="64"/>
      <c r="BST1" s="64"/>
      <c r="BSU1" s="64"/>
      <c r="BSV1" s="64"/>
      <c r="BSW1" s="64"/>
      <c r="BSX1" s="64"/>
      <c r="BSY1" s="64"/>
      <c r="BSZ1" s="64"/>
      <c r="BTA1" s="64"/>
      <c r="BTB1" s="64"/>
      <c r="BTC1" s="64"/>
      <c r="BTD1" s="64"/>
      <c r="BTE1" s="64"/>
      <c r="BTF1" s="64"/>
      <c r="BTG1" s="64"/>
      <c r="BTH1" s="64"/>
      <c r="BTI1" s="64"/>
      <c r="BTJ1" s="64"/>
      <c r="BTK1" s="64"/>
      <c r="BTL1" s="64"/>
      <c r="BTM1" s="64"/>
      <c r="BTN1" s="64"/>
      <c r="BTO1" s="64"/>
      <c r="BTP1" s="64"/>
      <c r="BTQ1" s="64"/>
      <c r="BTR1" s="64"/>
      <c r="BTS1" s="64"/>
      <c r="BTT1" s="64"/>
      <c r="BTU1" s="64"/>
      <c r="BTV1" s="64"/>
      <c r="BTW1" s="64"/>
      <c r="BTX1" s="64"/>
      <c r="BTY1" s="64"/>
      <c r="BTZ1" s="64"/>
      <c r="BUA1" s="64"/>
      <c r="BUB1" s="64"/>
      <c r="BUC1" s="64"/>
      <c r="BUD1" s="64"/>
      <c r="BUE1" s="64"/>
      <c r="BUF1" s="64"/>
      <c r="BUG1" s="64"/>
      <c r="BUH1" s="64"/>
      <c r="BUI1" s="64"/>
      <c r="BUJ1" s="64"/>
      <c r="BUK1" s="64"/>
      <c r="BUL1" s="64"/>
      <c r="BUM1" s="64"/>
      <c r="BUN1" s="64"/>
      <c r="BUO1" s="64"/>
      <c r="BUP1" s="64"/>
      <c r="BUQ1" s="64"/>
      <c r="BUR1" s="64"/>
      <c r="BUS1" s="64"/>
      <c r="BUT1" s="64"/>
      <c r="BUU1" s="64"/>
      <c r="BUV1" s="64"/>
      <c r="BUW1" s="64"/>
      <c r="BUX1" s="64"/>
      <c r="BUY1" s="64"/>
      <c r="BUZ1" s="64"/>
      <c r="BVA1" s="64"/>
      <c r="BVB1" s="64"/>
      <c r="BVC1" s="64"/>
      <c r="BVD1" s="64"/>
      <c r="BVE1" s="64"/>
      <c r="BVF1" s="64"/>
      <c r="BVG1" s="64"/>
      <c r="BVH1" s="64"/>
      <c r="BVI1" s="64"/>
      <c r="BVJ1" s="64"/>
      <c r="BVK1" s="64"/>
      <c r="BVL1" s="64"/>
      <c r="BVM1" s="64"/>
      <c r="BVN1" s="64"/>
      <c r="BVO1" s="64"/>
      <c r="BVP1" s="64"/>
      <c r="BVQ1" s="64"/>
      <c r="BVR1" s="64"/>
      <c r="BVS1" s="64"/>
      <c r="BVT1" s="64"/>
      <c r="BVU1" s="64"/>
      <c r="BVV1" s="64"/>
      <c r="BVW1" s="64"/>
      <c r="BVX1" s="64"/>
      <c r="BVY1" s="64"/>
      <c r="BVZ1" s="64"/>
      <c r="BWA1" s="64"/>
      <c r="BWB1" s="64"/>
      <c r="BWC1" s="64"/>
      <c r="BWD1" s="64"/>
      <c r="BWE1" s="64"/>
      <c r="BWF1" s="64"/>
      <c r="BWG1" s="64"/>
      <c r="BWH1" s="64"/>
      <c r="BWI1" s="64"/>
      <c r="BWJ1" s="64"/>
      <c r="BWK1" s="64"/>
      <c r="BWL1" s="64"/>
      <c r="BWM1" s="64"/>
      <c r="BWN1" s="64"/>
      <c r="BWO1" s="64"/>
      <c r="BWP1" s="64"/>
      <c r="BWQ1" s="64"/>
      <c r="BWR1" s="64"/>
      <c r="BWS1" s="64"/>
      <c r="BWT1" s="64"/>
      <c r="BWU1" s="64"/>
      <c r="BWV1" s="64"/>
      <c r="BWW1" s="64"/>
      <c r="BWX1" s="64"/>
      <c r="BWY1" s="64"/>
      <c r="BWZ1" s="64"/>
      <c r="BXA1" s="64"/>
      <c r="BXB1" s="64"/>
      <c r="BXC1" s="64"/>
      <c r="BXD1" s="64"/>
      <c r="BXE1" s="64"/>
      <c r="BXF1" s="64"/>
      <c r="BXG1" s="64"/>
      <c r="BXH1" s="64"/>
      <c r="BXI1" s="64"/>
      <c r="BXJ1" s="64"/>
      <c r="BXK1" s="64"/>
      <c r="BXL1" s="64"/>
      <c r="BXM1" s="64"/>
      <c r="BXN1" s="64"/>
      <c r="BXO1" s="64"/>
      <c r="BXP1" s="64"/>
      <c r="BXQ1" s="64"/>
      <c r="BXR1" s="64"/>
      <c r="BXS1" s="64"/>
      <c r="BXT1" s="64"/>
      <c r="BXU1" s="64"/>
      <c r="BXV1" s="64"/>
      <c r="BXW1" s="64"/>
      <c r="BXX1" s="64"/>
      <c r="BXY1" s="64"/>
      <c r="BXZ1" s="64"/>
      <c r="BYA1" s="64"/>
      <c r="BYB1" s="64"/>
      <c r="BYC1" s="64"/>
      <c r="BYD1" s="64"/>
      <c r="BYE1" s="64"/>
      <c r="BYF1" s="64"/>
      <c r="BYG1" s="64"/>
      <c r="BYH1" s="64"/>
      <c r="BYI1" s="64"/>
      <c r="BYJ1" s="64"/>
      <c r="BYK1" s="64"/>
      <c r="BYL1" s="64"/>
      <c r="BYM1" s="64"/>
      <c r="BYN1" s="64"/>
      <c r="BYO1" s="64"/>
      <c r="BYP1" s="64"/>
      <c r="BYQ1" s="64"/>
      <c r="BYR1" s="64"/>
      <c r="BYS1" s="64"/>
      <c r="BYT1" s="64"/>
      <c r="BYU1" s="64"/>
      <c r="BYV1" s="64"/>
      <c r="BYW1" s="64"/>
      <c r="BYX1" s="64"/>
      <c r="BYY1" s="64"/>
      <c r="BYZ1" s="64"/>
      <c r="BZA1" s="64"/>
      <c r="BZB1" s="64"/>
      <c r="BZC1" s="64"/>
      <c r="BZD1" s="64"/>
      <c r="BZE1" s="64"/>
      <c r="BZF1" s="64"/>
      <c r="BZG1" s="64"/>
      <c r="BZH1" s="64"/>
      <c r="BZI1" s="64"/>
      <c r="BZJ1" s="64"/>
      <c r="BZK1" s="64"/>
      <c r="BZL1" s="64"/>
      <c r="BZM1" s="64"/>
      <c r="BZN1" s="64"/>
      <c r="BZO1" s="64"/>
      <c r="BZP1" s="64"/>
      <c r="BZQ1" s="64"/>
      <c r="BZR1" s="64"/>
      <c r="BZS1" s="64"/>
      <c r="BZT1" s="64"/>
      <c r="BZU1" s="64"/>
      <c r="BZV1" s="64"/>
      <c r="BZW1" s="64"/>
      <c r="BZX1" s="64"/>
      <c r="BZY1" s="64"/>
      <c r="BZZ1" s="64"/>
      <c r="CAA1" s="64"/>
      <c r="CAB1" s="64"/>
      <c r="CAC1" s="64"/>
      <c r="CAD1" s="64"/>
      <c r="CAE1" s="64"/>
      <c r="CAF1" s="64"/>
      <c r="CAG1" s="64"/>
      <c r="CAH1" s="64"/>
      <c r="CAI1" s="64"/>
      <c r="CAJ1" s="64"/>
      <c r="CAK1" s="64"/>
      <c r="CAL1" s="64"/>
      <c r="CAM1" s="64"/>
      <c r="CAN1" s="64"/>
      <c r="CAO1" s="64"/>
      <c r="CAP1" s="64"/>
      <c r="CAQ1" s="64"/>
      <c r="CAR1" s="64"/>
      <c r="CAS1" s="64"/>
      <c r="CAT1" s="64"/>
      <c r="CAU1" s="64"/>
      <c r="CAV1" s="64"/>
      <c r="CAW1" s="64"/>
      <c r="CAX1" s="64"/>
      <c r="CAY1" s="64"/>
      <c r="CAZ1" s="64"/>
      <c r="CBA1" s="64"/>
      <c r="CBB1" s="64"/>
      <c r="CBC1" s="64"/>
      <c r="CBD1" s="64"/>
      <c r="CBE1" s="64"/>
      <c r="CBF1" s="64"/>
      <c r="CBG1" s="64"/>
      <c r="CBH1" s="64"/>
      <c r="CBI1" s="64"/>
      <c r="CBJ1" s="64"/>
      <c r="CBK1" s="64"/>
      <c r="CBL1" s="64"/>
      <c r="CBM1" s="64"/>
      <c r="CBN1" s="64"/>
      <c r="CBO1" s="64"/>
      <c r="CBP1" s="64"/>
      <c r="CBQ1" s="64"/>
      <c r="CBR1" s="64"/>
      <c r="CBS1" s="64"/>
      <c r="CBT1" s="64"/>
      <c r="CBU1" s="64"/>
      <c r="CBV1" s="64"/>
      <c r="CBW1" s="64"/>
      <c r="CBX1" s="64"/>
      <c r="CBY1" s="64"/>
      <c r="CBZ1" s="64"/>
      <c r="CCA1" s="64"/>
      <c r="CCB1" s="64"/>
      <c r="CCC1" s="64"/>
      <c r="CCD1" s="64"/>
      <c r="CCE1" s="64"/>
      <c r="CCF1" s="64"/>
      <c r="CCG1" s="64"/>
      <c r="CCH1" s="64"/>
      <c r="CCI1" s="64"/>
      <c r="CCJ1" s="64"/>
      <c r="CCK1" s="64"/>
      <c r="CCL1" s="64"/>
      <c r="CCM1" s="64"/>
      <c r="CCN1" s="64"/>
      <c r="CCO1" s="64"/>
      <c r="CCP1" s="64"/>
      <c r="CCQ1" s="64"/>
      <c r="CCR1" s="64"/>
      <c r="CCS1" s="64"/>
      <c r="CCT1" s="64"/>
      <c r="CCU1" s="64"/>
      <c r="CCV1" s="64"/>
      <c r="CCW1" s="64"/>
      <c r="CCX1" s="64"/>
      <c r="CCY1" s="64"/>
      <c r="CCZ1" s="64"/>
      <c r="CDA1" s="64"/>
      <c r="CDB1" s="64"/>
      <c r="CDC1" s="64"/>
      <c r="CDD1" s="64"/>
      <c r="CDE1" s="64"/>
      <c r="CDF1" s="64"/>
      <c r="CDG1" s="64"/>
      <c r="CDH1" s="64"/>
      <c r="CDI1" s="64"/>
      <c r="CDJ1" s="64"/>
      <c r="CDK1" s="64"/>
      <c r="CDL1" s="64"/>
      <c r="CDM1" s="64"/>
      <c r="CDN1" s="64"/>
      <c r="CDO1" s="64"/>
      <c r="CDP1" s="64"/>
      <c r="CDQ1" s="64"/>
      <c r="CDR1" s="64"/>
      <c r="CDS1" s="64"/>
      <c r="CDT1" s="64"/>
      <c r="CDU1" s="64"/>
      <c r="CDV1" s="64"/>
      <c r="CDW1" s="64"/>
      <c r="CDX1" s="64"/>
      <c r="CDY1" s="64"/>
      <c r="CDZ1" s="64"/>
      <c r="CEA1" s="64"/>
      <c r="CEB1" s="64"/>
      <c r="CEC1" s="64"/>
      <c r="CED1" s="64"/>
      <c r="CEE1" s="64"/>
      <c r="CEF1" s="64"/>
      <c r="CEG1" s="64"/>
      <c r="CEH1" s="64"/>
      <c r="CEI1" s="64"/>
      <c r="CEJ1" s="64"/>
      <c r="CEK1" s="64"/>
      <c r="CEL1" s="64"/>
      <c r="CEM1" s="64"/>
      <c r="CEN1" s="64"/>
      <c r="CEO1" s="64"/>
      <c r="CEP1" s="64"/>
      <c r="CEQ1" s="64"/>
      <c r="CER1" s="64"/>
      <c r="CES1" s="64"/>
      <c r="CET1" s="64"/>
      <c r="CEU1" s="64"/>
      <c r="CEV1" s="64"/>
      <c r="CEW1" s="64"/>
      <c r="CEX1" s="64"/>
      <c r="CEY1" s="64"/>
      <c r="CEZ1" s="64"/>
      <c r="CFA1" s="64"/>
      <c r="CFB1" s="64"/>
      <c r="CFC1" s="64"/>
      <c r="CFD1" s="64"/>
      <c r="CFE1" s="64"/>
      <c r="CFF1" s="64"/>
      <c r="CFG1" s="64"/>
      <c r="CFH1" s="64"/>
      <c r="CFI1" s="64"/>
      <c r="CFJ1" s="64"/>
      <c r="CFK1" s="64"/>
      <c r="CFL1" s="64"/>
      <c r="CFM1" s="64"/>
      <c r="CFN1" s="64"/>
      <c r="CFO1" s="64"/>
      <c r="CFP1" s="64"/>
      <c r="CFQ1" s="64"/>
      <c r="CFR1" s="64"/>
      <c r="CFS1" s="64"/>
      <c r="CFT1" s="64"/>
      <c r="CFU1" s="64"/>
      <c r="CFV1" s="64"/>
      <c r="CFW1" s="64"/>
      <c r="CFX1" s="64"/>
      <c r="CFY1" s="64"/>
      <c r="CFZ1" s="64"/>
      <c r="CGA1" s="64"/>
      <c r="CGB1" s="64"/>
      <c r="CGC1" s="64"/>
      <c r="CGD1" s="64"/>
      <c r="CGE1" s="64"/>
      <c r="CGF1" s="64"/>
      <c r="CGG1" s="64"/>
      <c r="CGH1" s="64"/>
      <c r="CGI1" s="64"/>
      <c r="CGJ1" s="64"/>
      <c r="CGK1" s="64"/>
      <c r="CGL1" s="64"/>
      <c r="CGM1" s="64"/>
      <c r="CGN1" s="64"/>
      <c r="CGO1" s="64"/>
      <c r="CGP1" s="64"/>
      <c r="CGQ1" s="64"/>
      <c r="CGR1" s="64"/>
      <c r="CGS1" s="64"/>
      <c r="CGT1" s="64"/>
      <c r="CGU1" s="64"/>
      <c r="CGV1" s="64"/>
      <c r="CGW1" s="64"/>
      <c r="CGX1" s="64"/>
      <c r="CGY1" s="64"/>
      <c r="CGZ1" s="64"/>
      <c r="CHA1" s="64"/>
      <c r="CHB1" s="64"/>
      <c r="CHC1" s="64"/>
      <c r="CHD1" s="64"/>
      <c r="CHE1" s="64"/>
      <c r="CHF1" s="64"/>
      <c r="CHG1" s="64"/>
      <c r="CHH1" s="64"/>
      <c r="CHI1" s="64"/>
      <c r="CHJ1" s="64"/>
      <c r="CHK1" s="64"/>
      <c r="CHL1" s="64"/>
      <c r="CHM1" s="64"/>
      <c r="CHN1" s="64"/>
      <c r="CHO1" s="64"/>
      <c r="CHP1" s="64"/>
      <c r="CHQ1" s="64"/>
      <c r="CHR1" s="64"/>
      <c r="CHS1" s="64"/>
      <c r="CHT1" s="64"/>
      <c r="CHU1" s="64"/>
      <c r="CHV1" s="64"/>
      <c r="CHW1" s="64"/>
      <c r="CHX1" s="64"/>
      <c r="CHY1" s="64"/>
      <c r="CHZ1" s="64"/>
      <c r="CIA1" s="64"/>
      <c r="CIB1" s="64"/>
      <c r="CIC1" s="64"/>
      <c r="CID1" s="64"/>
      <c r="CIE1" s="64"/>
      <c r="CIF1" s="64"/>
      <c r="CIG1" s="64"/>
      <c r="CIH1" s="64"/>
      <c r="CII1" s="64"/>
      <c r="CIJ1" s="64"/>
      <c r="CIK1" s="64"/>
      <c r="CIL1" s="64"/>
      <c r="CIM1" s="64"/>
      <c r="CIN1" s="64"/>
      <c r="CIO1" s="64"/>
      <c r="CIP1" s="64"/>
      <c r="CIQ1" s="64"/>
      <c r="CIR1" s="64"/>
      <c r="CIS1" s="64"/>
      <c r="CIT1" s="64"/>
      <c r="CIU1" s="64"/>
      <c r="CIV1" s="64"/>
      <c r="CIW1" s="64"/>
      <c r="CIX1" s="64"/>
      <c r="CIY1" s="64"/>
      <c r="CIZ1" s="64"/>
      <c r="CJA1" s="64"/>
      <c r="CJB1" s="64"/>
      <c r="CJC1" s="64"/>
      <c r="CJD1" s="64"/>
      <c r="CJE1" s="64"/>
      <c r="CJF1" s="64"/>
      <c r="CJG1" s="64"/>
      <c r="CJH1" s="64"/>
      <c r="CJI1" s="64"/>
      <c r="CJJ1" s="64"/>
      <c r="CJK1" s="64"/>
      <c r="CJL1" s="64"/>
      <c r="CJM1" s="64"/>
      <c r="CJN1" s="64"/>
      <c r="CJO1" s="64"/>
      <c r="CJP1" s="64"/>
      <c r="CJQ1" s="64"/>
      <c r="CJR1" s="64"/>
      <c r="CJS1" s="64"/>
      <c r="CJT1" s="64"/>
      <c r="CJU1" s="64"/>
      <c r="CJV1" s="64"/>
      <c r="CJW1" s="64"/>
      <c r="CJX1" s="64"/>
      <c r="CJY1" s="64"/>
      <c r="CJZ1" s="64"/>
      <c r="CKA1" s="64"/>
      <c r="CKB1" s="64"/>
      <c r="CKC1" s="64"/>
      <c r="CKD1" s="64"/>
      <c r="CKE1" s="64"/>
      <c r="CKF1" s="64"/>
      <c r="CKG1" s="64"/>
      <c r="CKH1" s="64"/>
      <c r="CKI1" s="64"/>
      <c r="CKJ1" s="64"/>
      <c r="CKK1" s="64"/>
      <c r="CKL1" s="64"/>
      <c r="CKM1" s="64"/>
      <c r="CKN1" s="64"/>
      <c r="CKO1" s="64"/>
      <c r="CKP1" s="64"/>
      <c r="CKQ1" s="64"/>
      <c r="CKR1" s="64"/>
      <c r="CKS1" s="64"/>
      <c r="CKT1" s="64"/>
      <c r="CKU1" s="64"/>
      <c r="CKV1" s="64"/>
      <c r="CKW1" s="64"/>
      <c r="CKX1" s="64"/>
      <c r="CKY1" s="64"/>
      <c r="CKZ1" s="64"/>
      <c r="CLA1" s="64"/>
      <c r="CLB1" s="64"/>
      <c r="CLC1" s="64"/>
      <c r="CLD1" s="64"/>
      <c r="CLE1" s="64"/>
      <c r="CLF1" s="64"/>
      <c r="CLG1" s="64"/>
      <c r="CLH1" s="64"/>
      <c r="CLI1" s="64"/>
      <c r="CLJ1" s="64"/>
      <c r="CLK1" s="64"/>
      <c r="CLL1" s="64"/>
      <c r="CLM1" s="64"/>
      <c r="CLN1" s="64"/>
      <c r="CLO1" s="64"/>
      <c r="CLP1" s="64"/>
      <c r="CLQ1" s="64"/>
      <c r="CLR1" s="64"/>
      <c r="CLS1" s="64"/>
      <c r="CLT1" s="64"/>
      <c r="CLU1" s="64"/>
      <c r="CLV1" s="64"/>
      <c r="CLW1" s="64"/>
      <c r="CLX1" s="64"/>
      <c r="CLY1" s="64"/>
      <c r="CLZ1" s="64"/>
      <c r="CMA1" s="64"/>
      <c r="CMB1" s="64"/>
      <c r="CMC1" s="64"/>
      <c r="CMD1" s="64"/>
      <c r="CME1" s="64"/>
      <c r="CMF1" s="64"/>
      <c r="CMG1" s="64"/>
      <c r="CMH1" s="64"/>
      <c r="CMI1" s="64"/>
      <c r="CMJ1" s="64"/>
      <c r="CMK1" s="64"/>
      <c r="CML1" s="64"/>
      <c r="CMM1" s="64"/>
      <c r="CMN1" s="64"/>
      <c r="CMO1" s="64"/>
      <c r="CMP1" s="64"/>
      <c r="CMQ1" s="64"/>
      <c r="CMR1" s="64"/>
      <c r="CMS1" s="64"/>
      <c r="CMT1" s="64"/>
      <c r="CMU1" s="64"/>
      <c r="CMV1" s="64"/>
      <c r="CMW1" s="64"/>
      <c r="CMX1" s="64"/>
      <c r="CMY1" s="64"/>
      <c r="CMZ1" s="64"/>
      <c r="CNA1" s="64"/>
      <c r="CNB1" s="64"/>
      <c r="CNC1" s="64"/>
      <c r="CND1" s="64"/>
      <c r="CNE1" s="64"/>
      <c r="CNF1" s="64"/>
      <c r="CNG1" s="64"/>
      <c r="CNH1" s="64"/>
      <c r="CNI1" s="64"/>
      <c r="CNJ1" s="64"/>
      <c r="CNK1" s="64"/>
      <c r="CNL1" s="64"/>
      <c r="CNM1" s="64"/>
      <c r="CNN1" s="64"/>
      <c r="CNO1" s="64"/>
      <c r="CNP1" s="64"/>
      <c r="CNQ1" s="64"/>
      <c r="CNR1" s="64"/>
      <c r="CNS1" s="64"/>
      <c r="CNT1" s="64"/>
      <c r="CNU1" s="64"/>
      <c r="CNV1" s="64"/>
      <c r="CNW1" s="64"/>
      <c r="CNX1" s="64"/>
      <c r="CNY1" s="64"/>
      <c r="CNZ1" s="64"/>
      <c r="COA1" s="64"/>
      <c r="COB1" s="64"/>
      <c r="COC1" s="64"/>
      <c r="COD1" s="64"/>
      <c r="COE1" s="64"/>
      <c r="COF1" s="64"/>
      <c r="COG1" s="64"/>
      <c r="COH1" s="64"/>
      <c r="COI1" s="64"/>
      <c r="COJ1" s="64"/>
      <c r="COK1" s="64"/>
      <c r="COL1" s="64"/>
      <c r="COM1" s="64"/>
      <c r="CON1" s="64"/>
      <c r="COO1" s="64"/>
      <c r="COP1" s="64"/>
      <c r="COQ1" s="64"/>
      <c r="COR1" s="64"/>
      <c r="COS1" s="64"/>
      <c r="COT1" s="64"/>
      <c r="COU1" s="64"/>
      <c r="COV1" s="64"/>
      <c r="COW1" s="64"/>
      <c r="COX1" s="64"/>
      <c r="COY1" s="64"/>
      <c r="COZ1" s="64"/>
      <c r="CPA1" s="64"/>
      <c r="CPB1" s="64"/>
      <c r="CPC1" s="64"/>
      <c r="CPD1" s="64"/>
      <c r="CPE1" s="64"/>
      <c r="CPF1" s="64"/>
      <c r="CPG1" s="64"/>
      <c r="CPH1" s="64"/>
      <c r="CPI1" s="64"/>
      <c r="CPJ1" s="64"/>
      <c r="CPK1" s="64"/>
      <c r="CPL1" s="64"/>
      <c r="CPM1" s="64"/>
      <c r="CPN1" s="64"/>
      <c r="CPO1" s="64"/>
      <c r="CPP1" s="64"/>
      <c r="CPQ1" s="64"/>
      <c r="CPR1" s="64"/>
      <c r="CPS1" s="64"/>
      <c r="CPT1" s="64"/>
      <c r="CPU1" s="64"/>
      <c r="CPV1" s="64"/>
      <c r="CPW1" s="64"/>
      <c r="CPX1" s="64"/>
      <c r="CPY1" s="64"/>
      <c r="CPZ1" s="64"/>
      <c r="CQA1" s="64"/>
      <c r="CQB1" s="64"/>
      <c r="CQC1" s="64"/>
      <c r="CQD1" s="64"/>
      <c r="CQE1" s="64"/>
      <c r="CQF1" s="64"/>
      <c r="CQG1" s="64"/>
      <c r="CQH1" s="64"/>
      <c r="CQI1" s="64"/>
      <c r="CQJ1" s="64"/>
      <c r="CQK1" s="64"/>
      <c r="CQL1" s="64"/>
      <c r="CQM1" s="64"/>
      <c r="CQN1" s="64"/>
      <c r="CQO1" s="64"/>
      <c r="CQP1" s="64"/>
      <c r="CQQ1" s="64"/>
      <c r="CQR1" s="64"/>
      <c r="CQS1" s="64"/>
      <c r="CQT1" s="64"/>
      <c r="CQU1" s="64"/>
      <c r="CQV1" s="64"/>
      <c r="CQW1" s="64"/>
      <c r="CQX1" s="64"/>
      <c r="CQY1" s="64"/>
      <c r="CQZ1" s="64"/>
      <c r="CRA1" s="64"/>
      <c r="CRB1" s="64"/>
      <c r="CRC1" s="64"/>
      <c r="CRD1" s="64"/>
      <c r="CRE1" s="64"/>
      <c r="CRF1" s="64"/>
      <c r="CRG1" s="64"/>
      <c r="CRH1" s="64"/>
      <c r="CRI1" s="64"/>
      <c r="CRJ1" s="64"/>
      <c r="CRK1" s="64"/>
      <c r="CRL1" s="64"/>
      <c r="CRM1" s="64"/>
      <c r="CRN1" s="64"/>
      <c r="CRO1" s="64"/>
      <c r="CRP1" s="64"/>
      <c r="CRQ1" s="64"/>
      <c r="CRR1" s="64"/>
      <c r="CRS1" s="64"/>
      <c r="CRT1" s="64"/>
      <c r="CRU1" s="64"/>
      <c r="CRV1" s="64"/>
      <c r="CRW1" s="64"/>
      <c r="CRX1" s="64"/>
      <c r="CRY1" s="64"/>
      <c r="CRZ1" s="64"/>
      <c r="CSA1" s="64"/>
      <c r="CSB1" s="64"/>
      <c r="CSC1" s="64"/>
      <c r="CSD1" s="64"/>
      <c r="CSE1" s="64"/>
      <c r="CSF1" s="64"/>
      <c r="CSG1" s="64"/>
      <c r="CSH1" s="64"/>
      <c r="CSI1" s="64"/>
      <c r="CSJ1" s="64"/>
      <c r="CSK1" s="64"/>
      <c r="CSL1" s="64"/>
      <c r="CSM1" s="64"/>
      <c r="CSN1" s="64"/>
      <c r="CSO1" s="64"/>
      <c r="CSP1" s="64"/>
      <c r="CSQ1" s="64"/>
      <c r="CSR1" s="64"/>
      <c r="CSS1" s="64"/>
      <c r="CST1" s="64"/>
      <c r="CSU1" s="64"/>
      <c r="CSV1" s="64"/>
      <c r="CSW1" s="64"/>
      <c r="CSX1" s="64"/>
      <c r="CSY1" s="64"/>
      <c r="CSZ1" s="64"/>
      <c r="CTA1" s="64"/>
      <c r="CTB1" s="64"/>
      <c r="CTC1" s="64"/>
      <c r="CTD1" s="64"/>
      <c r="CTE1" s="64"/>
      <c r="CTF1" s="64"/>
      <c r="CTG1" s="64"/>
      <c r="CTH1" s="64"/>
      <c r="CTI1" s="64"/>
      <c r="CTJ1" s="64"/>
      <c r="CTK1" s="64"/>
      <c r="CTL1" s="64"/>
      <c r="CTM1" s="64"/>
      <c r="CTN1" s="64"/>
      <c r="CTO1" s="64"/>
      <c r="CTP1" s="64"/>
      <c r="CTQ1" s="64"/>
      <c r="CTR1" s="64"/>
      <c r="CTS1" s="64"/>
      <c r="CTT1" s="64"/>
      <c r="CTU1" s="64"/>
      <c r="CTV1" s="64"/>
      <c r="CTW1" s="64"/>
      <c r="CTX1" s="64"/>
      <c r="CTY1" s="64"/>
      <c r="CTZ1" s="64"/>
      <c r="CUA1" s="64"/>
      <c r="CUB1" s="64"/>
      <c r="CUC1" s="64"/>
      <c r="CUD1" s="64"/>
      <c r="CUE1" s="64"/>
      <c r="CUF1" s="64"/>
      <c r="CUG1" s="64"/>
      <c r="CUH1" s="64"/>
      <c r="CUI1" s="64"/>
      <c r="CUJ1" s="64"/>
      <c r="CUK1" s="64"/>
      <c r="CUL1" s="64"/>
      <c r="CUM1" s="64"/>
      <c r="CUN1" s="64"/>
      <c r="CUO1" s="64"/>
      <c r="CUP1" s="64"/>
      <c r="CUQ1" s="64"/>
      <c r="CUR1" s="64"/>
      <c r="CUS1" s="64"/>
      <c r="CUT1" s="64"/>
      <c r="CUU1" s="64"/>
      <c r="CUV1" s="64"/>
      <c r="CUW1" s="64"/>
      <c r="CUX1" s="64"/>
      <c r="CUY1" s="64"/>
      <c r="CUZ1" s="64"/>
      <c r="CVA1" s="64"/>
      <c r="CVB1" s="64"/>
      <c r="CVC1" s="64"/>
      <c r="CVD1" s="64"/>
      <c r="CVE1" s="64"/>
      <c r="CVF1" s="64"/>
      <c r="CVG1" s="64"/>
      <c r="CVH1" s="64"/>
      <c r="CVI1" s="64"/>
      <c r="CVJ1" s="64"/>
      <c r="CVK1" s="64"/>
      <c r="CVL1" s="64"/>
      <c r="CVM1" s="64"/>
      <c r="CVN1" s="64"/>
      <c r="CVO1" s="64"/>
      <c r="CVP1" s="64"/>
      <c r="CVQ1" s="64"/>
      <c r="CVR1" s="64"/>
      <c r="CVS1" s="64"/>
      <c r="CVT1" s="64"/>
      <c r="CVU1" s="64"/>
      <c r="CVV1" s="64"/>
      <c r="CVW1" s="64"/>
      <c r="CVX1" s="64"/>
      <c r="CVY1" s="64"/>
      <c r="CVZ1" s="64"/>
      <c r="CWA1" s="64"/>
      <c r="CWB1" s="64"/>
      <c r="CWC1" s="64"/>
      <c r="CWD1" s="64"/>
      <c r="CWE1" s="64"/>
      <c r="CWF1" s="64"/>
      <c r="CWG1" s="64"/>
      <c r="CWH1" s="64"/>
      <c r="CWI1" s="64"/>
      <c r="CWJ1" s="64"/>
      <c r="CWK1" s="64"/>
      <c r="CWL1" s="64"/>
      <c r="CWM1" s="64"/>
      <c r="CWN1" s="64"/>
      <c r="CWO1" s="64"/>
      <c r="CWP1" s="64"/>
      <c r="CWQ1" s="64"/>
      <c r="CWR1" s="64"/>
      <c r="CWS1" s="64"/>
      <c r="CWT1" s="64"/>
      <c r="CWU1" s="64"/>
      <c r="CWV1" s="64"/>
      <c r="CWW1" s="64"/>
      <c r="CWX1" s="64"/>
      <c r="CWY1" s="64"/>
      <c r="CWZ1" s="64"/>
      <c r="CXA1" s="64"/>
      <c r="CXB1" s="64"/>
      <c r="CXC1" s="64"/>
      <c r="CXD1" s="64"/>
      <c r="CXE1" s="64"/>
      <c r="CXF1" s="64"/>
      <c r="CXG1" s="64"/>
      <c r="CXH1" s="64"/>
      <c r="CXI1" s="64"/>
      <c r="CXJ1" s="64"/>
      <c r="CXK1" s="64"/>
      <c r="CXL1" s="64"/>
      <c r="CXM1" s="64"/>
      <c r="CXN1" s="64"/>
      <c r="CXO1" s="64"/>
      <c r="CXP1" s="64"/>
      <c r="CXQ1" s="64"/>
      <c r="CXR1" s="64"/>
      <c r="CXS1" s="64"/>
      <c r="CXT1" s="64"/>
      <c r="CXU1" s="64"/>
      <c r="CXV1" s="64"/>
      <c r="CXW1" s="64"/>
      <c r="CXX1" s="64"/>
      <c r="CXY1" s="64"/>
      <c r="CXZ1" s="64"/>
      <c r="CYA1" s="64"/>
      <c r="CYB1" s="64"/>
      <c r="CYC1" s="64"/>
      <c r="CYD1" s="64"/>
      <c r="CYE1" s="64"/>
      <c r="CYF1" s="64"/>
      <c r="CYG1" s="64"/>
      <c r="CYH1" s="64"/>
      <c r="CYI1" s="64"/>
      <c r="CYJ1" s="64"/>
      <c r="CYK1" s="64"/>
      <c r="CYL1" s="64"/>
      <c r="CYM1" s="64"/>
      <c r="CYN1" s="64"/>
      <c r="CYO1" s="64"/>
      <c r="CYP1" s="64"/>
      <c r="CYQ1" s="64"/>
      <c r="CYR1" s="64"/>
      <c r="CYS1" s="64"/>
      <c r="CYT1" s="64"/>
      <c r="CYU1" s="64"/>
      <c r="CYV1" s="64"/>
      <c r="CYW1" s="64"/>
      <c r="CYX1" s="64"/>
      <c r="CYY1" s="64"/>
      <c r="CYZ1" s="64"/>
      <c r="CZA1" s="64"/>
      <c r="CZB1" s="64"/>
      <c r="CZC1" s="64"/>
      <c r="CZD1" s="64"/>
      <c r="CZE1" s="64"/>
      <c r="CZF1" s="64"/>
      <c r="CZG1" s="64"/>
      <c r="CZH1" s="64"/>
      <c r="CZI1" s="64"/>
      <c r="CZJ1" s="64"/>
      <c r="CZK1" s="64"/>
      <c r="CZL1" s="64"/>
      <c r="CZM1" s="64"/>
      <c r="CZN1" s="64"/>
      <c r="CZO1" s="64"/>
      <c r="CZP1" s="64"/>
      <c r="CZQ1" s="64"/>
      <c r="CZR1" s="64"/>
      <c r="CZS1" s="64"/>
      <c r="CZT1" s="64"/>
      <c r="CZU1" s="64"/>
      <c r="CZV1" s="64"/>
      <c r="CZW1" s="64"/>
      <c r="CZX1" s="64"/>
      <c r="CZY1" s="64"/>
      <c r="CZZ1" s="64"/>
      <c r="DAA1" s="64"/>
      <c r="DAB1" s="64"/>
      <c r="DAC1" s="64"/>
      <c r="DAD1" s="64"/>
      <c r="DAE1" s="64"/>
      <c r="DAF1" s="64"/>
      <c r="DAG1" s="64"/>
      <c r="DAH1" s="64"/>
      <c r="DAI1" s="64"/>
      <c r="DAJ1" s="64"/>
      <c r="DAK1" s="64"/>
      <c r="DAL1" s="64"/>
      <c r="DAM1" s="64"/>
      <c r="DAN1" s="64"/>
      <c r="DAO1" s="64"/>
      <c r="DAP1" s="64"/>
      <c r="DAQ1" s="64"/>
      <c r="DAR1" s="64"/>
      <c r="DAS1" s="64"/>
      <c r="DAT1" s="64"/>
      <c r="DAU1" s="64"/>
      <c r="DAV1" s="64"/>
      <c r="DAW1" s="64"/>
      <c r="DAX1" s="64"/>
      <c r="DAY1" s="64"/>
      <c r="DAZ1" s="64"/>
      <c r="DBA1" s="64"/>
      <c r="DBB1" s="64"/>
      <c r="DBC1" s="64"/>
      <c r="DBD1" s="64"/>
      <c r="DBE1" s="64"/>
      <c r="DBF1" s="64"/>
      <c r="DBG1" s="64"/>
      <c r="DBH1" s="64"/>
      <c r="DBI1" s="64"/>
      <c r="DBJ1" s="64"/>
      <c r="DBK1" s="64"/>
      <c r="DBL1" s="64"/>
      <c r="DBM1" s="64"/>
      <c r="DBN1" s="64"/>
      <c r="DBO1" s="64"/>
      <c r="DBP1" s="64"/>
      <c r="DBQ1" s="64"/>
      <c r="DBR1" s="64"/>
      <c r="DBS1" s="64"/>
      <c r="DBT1" s="64"/>
      <c r="DBU1" s="64"/>
      <c r="DBV1" s="64"/>
      <c r="DBW1" s="64"/>
      <c r="DBX1" s="64"/>
      <c r="DBY1" s="64"/>
      <c r="DBZ1" s="64"/>
      <c r="DCA1" s="64"/>
      <c r="DCB1" s="64"/>
      <c r="DCC1" s="64"/>
      <c r="DCD1" s="64"/>
      <c r="DCE1" s="64"/>
      <c r="DCF1" s="64"/>
      <c r="DCG1" s="64"/>
      <c r="DCH1" s="64"/>
      <c r="DCI1" s="64"/>
      <c r="DCJ1" s="64"/>
      <c r="DCK1" s="64"/>
      <c r="DCL1" s="64"/>
      <c r="DCM1" s="64"/>
      <c r="DCN1" s="64"/>
      <c r="DCO1" s="64"/>
      <c r="DCP1" s="64"/>
      <c r="DCQ1" s="64"/>
      <c r="DCR1" s="64"/>
      <c r="DCS1" s="64"/>
      <c r="DCT1" s="64"/>
      <c r="DCU1" s="64"/>
      <c r="DCV1" s="64"/>
      <c r="DCW1" s="64"/>
      <c r="DCX1" s="64"/>
      <c r="DCY1" s="64"/>
      <c r="DCZ1" s="64"/>
      <c r="DDA1" s="64"/>
      <c r="DDB1" s="64"/>
      <c r="DDC1" s="64"/>
      <c r="DDD1" s="64"/>
      <c r="DDE1" s="64"/>
      <c r="DDF1" s="64"/>
      <c r="DDG1" s="64"/>
      <c r="DDH1" s="64"/>
      <c r="DDI1" s="64"/>
      <c r="DDJ1" s="64"/>
      <c r="DDK1" s="64"/>
      <c r="DDL1" s="64"/>
      <c r="DDM1" s="64"/>
      <c r="DDN1" s="64"/>
      <c r="DDO1" s="64"/>
      <c r="DDP1" s="64"/>
      <c r="DDQ1" s="64"/>
      <c r="DDR1" s="64"/>
      <c r="DDS1" s="64"/>
      <c r="DDT1" s="64"/>
      <c r="DDU1" s="64"/>
      <c r="DDV1" s="64"/>
      <c r="DDW1" s="64"/>
      <c r="DDX1" s="64"/>
      <c r="DDY1" s="64"/>
      <c r="DDZ1" s="64"/>
      <c r="DEA1" s="64"/>
      <c r="DEB1" s="64"/>
      <c r="DEC1" s="64"/>
      <c r="DED1" s="64"/>
      <c r="DEE1" s="64"/>
      <c r="DEF1" s="64"/>
      <c r="DEG1" s="64"/>
      <c r="DEH1" s="64"/>
      <c r="DEI1" s="64"/>
      <c r="DEJ1" s="64"/>
      <c r="DEK1" s="64"/>
      <c r="DEL1" s="64"/>
      <c r="DEM1" s="64"/>
      <c r="DEN1" s="64"/>
      <c r="DEO1" s="64"/>
      <c r="DEP1" s="64"/>
      <c r="DEQ1" s="64"/>
      <c r="DER1" s="64"/>
      <c r="DES1" s="64"/>
      <c r="DET1" s="64"/>
      <c r="DEU1" s="64"/>
      <c r="DEV1" s="64"/>
      <c r="DEW1" s="64"/>
      <c r="DEX1" s="64"/>
      <c r="DEY1" s="64"/>
      <c r="DEZ1" s="64"/>
      <c r="DFA1" s="64"/>
      <c r="DFB1" s="64"/>
      <c r="DFC1" s="64"/>
      <c r="DFD1" s="64"/>
      <c r="DFE1" s="64"/>
      <c r="DFF1" s="64"/>
      <c r="DFG1" s="64"/>
      <c r="DFH1" s="64"/>
      <c r="DFI1" s="64"/>
      <c r="DFJ1" s="64"/>
      <c r="DFK1" s="64"/>
      <c r="DFL1" s="64"/>
      <c r="DFM1" s="64"/>
      <c r="DFN1" s="64"/>
      <c r="DFO1" s="64"/>
      <c r="DFP1" s="64"/>
      <c r="DFQ1" s="64"/>
      <c r="DFR1" s="64"/>
      <c r="DFS1" s="64"/>
      <c r="DFT1" s="64"/>
      <c r="DFU1" s="64"/>
      <c r="DFV1" s="64"/>
      <c r="DFW1" s="64"/>
      <c r="DFX1" s="64"/>
      <c r="DFY1" s="64"/>
      <c r="DFZ1" s="64"/>
      <c r="DGA1" s="64"/>
      <c r="DGB1" s="64"/>
      <c r="DGC1" s="64"/>
      <c r="DGD1" s="64"/>
      <c r="DGE1" s="64"/>
      <c r="DGF1" s="64"/>
      <c r="DGG1" s="64"/>
      <c r="DGH1" s="64"/>
      <c r="DGI1" s="64"/>
      <c r="DGJ1" s="64"/>
      <c r="DGK1" s="64"/>
      <c r="DGL1" s="64"/>
      <c r="DGM1" s="64"/>
      <c r="DGN1" s="64"/>
      <c r="DGO1" s="64"/>
      <c r="DGP1" s="64"/>
      <c r="DGQ1" s="64"/>
      <c r="DGR1" s="64"/>
      <c r="DGS1" s="64"/>
      <c r="DGT1" s="64"/>
      <c r="DGU1" s="64"/>
      <c r="DGV1" s="64"/>
      <c r="DGW1" s="64"/>
      <c r="DGX1" s="64"/>
      <c r="DGY1" s="64"/>
      <c r="DGZ1" s="64"/>
      <c r="DHA1" s="64"/>
      <c r="DHB1" s="64"/>
      <c r="DHC1" s="64"/>
      <c r="DHD1" s="64"/>
      <c r="DHE1" s="64"/>
      <c r="DHF1" s="64"/>
      <c r="DHG1" s="64"/>
      <c r="DHH1" s="64"/>
      <c r="DHI1" s="64"/>
      <c r="DHJ1" s="64"/>
      <c r="DHK1" s="64"/>
      <c r="DHL1" s="64"/>
      <c r="DHM1" s="64"/>
      <c r="DHN1" s="64"/>
      <c r="DHO1" s="64"/>
      <c r="DHP1" s="64"/>
      <c r="DHQ1" s="64"/>
      <c r="DHR1" s="64"/>
      <c r="DHS1" s="64"/>
      <c r="DHT1" s="64"/>
      <c r="DHU1" s="64"/>
      <c r="DHV1" s="64"/>
      <c r="DHW1" s="64"/>
      <c r="DHX1" s="64"/>
      <c r="DHY1" s="64"/>
      <c r="DHZ1" s="64"/>
      <c r="DIA1" s="64"/>
      <c r="DIB1" s="64"/>
      <c r="DIC1" s="64"/>
      <c r="DID1" s="64"/>
      <c r="DIE1" s="64"/>
      <c r="DIF1" s="64"/>
      <c r="DIG1" s="64"/>
      <c r="DIH1" s="64"/>
      <c r="DII1" s="64"/>
      <c r="DIJ1" s="64"/>
      <c r="DIK1" s="64"/>
      <c r="DIL1" s="64"/>
      <c r="DIM1" s="64"/>
      <c r="DIN1" s="64"/>
      <c r="DIO1" s="64"/>
      <c r="DIP1" s="64"/>
      <c r="DIQ1" s="64"/>
      <c r="DIR1" s="64"/>
      <c r="DIS1" s="64"/>
      <c r="DIT1" s="64"/>
      <c r="DIU1" s="64"/>
      <c r="DIV1" s="64"/>
      <c r="DIW1" s="64"/>
      <c r="DIX1" s="64"/>
      <c r="DIY1" s="64"/>
      <c r="DIZ1" s="64"/>
      <c r="DJA1" s="64"/>
      <c r="DJB1" s="64"/>
      <c r="DJC1" s="64"/>
      <c r="DJD1" s="64"/>
      <c r="DJE1" s="64"/>
      <c r="DJF1" s="64"/>
      <c r="DJG1" s="64"/>
      <c r="DJH1" s="64"/>
      <c r="DJI1" s="64"/>
      <c r="DJJ1" s="64"/>
      <c r="DJK1" s="64"/>
      <c r="DJL1" s="64"/>
      <c r="DJM1" s="64"/>
      <c r="DJN1" s="64"/>
      <c r="DJO1" s="64"/>
      <c r="DJP1" s="64"/>
      <c r="DJQ1" s="64"/>
      <c r="DJR1" s="64"/>
      <c r="DJS1" s="64"/>
      <c r="DJT1" s="64"/>
      <c r="DJU1" s="64"/>
      <c r="DJV1" s="64"/>
      <c r="DJW1" s="64"/>
      <c r="DJX1" s="64"/>
      <c r="DJY1" s="64"/>
      <c r="DJZ1" s="64"/>
      <c r="DKA1" s="64"/>
      <c r="DKB1" s="64"/>
      <c r="DKC1" s="64"/>
      <c r="DKD1" s="64"/>
      <c r="DKE1" s="64"/>
      <c r="DKF1" s="64"/>
      <c r="DKG1" s="64"/>
      <c r="DKH1" s="64"/>
      <c r="DKI1" s="64"/>
      <c r="DKJ1" s="64"/>
      <c r="DKK1" s="64"/>
      <c r="DKL1" s="64"/>
      <c r="DKM1" s="64"/>
      <c r="DKN1" s="64"/>
      <c r="DKO1" s="64"/>
      <c r="DKP1" s="64"/>
      <c r="DKQ1" s="64"/>
      <c r="DKR1" s="64"/>
      <c r="DKS1" s="64"/>
      <c r="DKT1" s="64"/>
      <c r="DKU1" s="64"/>
      <c r="DKV1" s="64"/>
      <c r="DKW1" s="64"/>
      <c r="DKX1" s="64"/>
      <c r="DKY1" s="64"/>
      <c r="DKZ1" s="64"/>
      <c r="DLA1" s="64"/>
      <c r="DLB1" s="64"/>
      <c r="DLC1" s="64"/>
      <c r="DLD1" s="64"/>
      <c r="DLE1" s="64"/>
      <c r="DLF1" s="64"/>
      <c r="DLG1" s="64"/>
      <c r="DLH1" s="64"/>
      <c r="DLI1" s="64"/>
      <c r="DLJ1" s="64"/>
      <c r="DLK1" s="64"/>
      <c r="DLL1" s="64"/>
      <c r="DLM1" s="64"/>
      <c r="DLN1" s="64"/>
      <c r="DLO1" s="64"/>
      <c r="DLP1" s="64"/>
      <c r="DLQ1" s="64"/>
      <c r="DLR1" s="64"/>
      <c r="DLS1" s="64"/>
      <c r="DLT1" s="64"/>
      <c r="DLU1" s="64"/>
      <c r="DLV1" s="64"/>
      <c r="DLW1" s="64"/>
      <c r="DLX1" s="64"/>
      <c r="DLY1" s="64"/>
      <c r="DLZ1" s="64"/>
      <c r="DMA1" s="64"/>
      <c r="DMB1" s="64"/>
      <c r="DMC1" s="64"/>
      <c r="DMD1" s="64"/>
      <c r="DME1" s="64"/>
      <c r="DMF1" s="64"/>
      <c r="DMG1" s="64"/>
      <c r="DMH1" s="64"/>
      <c r="DMI1" s="64"/>
      <c r="DMJ1" s="64"/>
      <c r="DMK1" s="64"/>
      <c r="DML1" s="64"/>
      <c r="DMM1" s="64"/>
      <c r="DMN1" s="64"/>
      <c r="DMO1" s="64"/>
      <c r="DMP1" s="64"/>
      <c r="DMQ1" s="64"/>
      <c r="DMR1" s="64"/>
      <c r="DMS1" s="64"/>
      <c r="DMT1" s="64"/>
      <c r="DMU1" s="64"/>
      <c r="DMV1" s="64"/>
      <c r="DMW1" s="64"/>
      <c r="DMX1" s="64"/>
      <c r="DMY1" s="64"/>
      <c r="DMZ1" s="64"/>
      <c r="DNA1" s="64"/>
      <c r="DNB1" s="64"/>
      <c r="DNC1" s="64"/>
      <c r="DND1" s="64"/>
      <c r="DNE1" s="64"/>
      <c r="DNF1" s="64"/>
      <c r="DNG1" s="64"/>
      <c r="DNH1" s="64"/>
      <c r="DNI1" s="64"/>
      <c r="DNJ1" s="64"/>
      <c r="DNK1" s="64"/>
      <c r="DNL1" s="64"/>
      <c r="DNM1" s="64"/>
      <c r="DNN1" s="64"/>
      <c r="DNO1" s="64"/>
      <c r="DNP1" s="64"/>
      <c r="DNQ1" s="64"/>
      <c r="DNR1" s="64"/>
      <c r="DNS1" s="64"/>
      <c r="DNT1" s="64"/>
      <c r="DNU1" s="64"/>
      <c r="DNV1" s="64"/>
      <c r="DNW1" s="64"/>
      <c r="DNX1" s="64"/>
      <c r="DNY1" s="64"/>
      <c r="DNZ1" s="64"/>
      <c r="DOA1" s="64"/>
      <c r="DOB1" s="64"/>
      <c r="DOC1" s="64"/>
      <c r="DOD1" s="64"/>
      <c r="DOE1" s="64"/>
      <c r="DOF1" s="64"/>
      <c r="DOG1" s="64"/>
      <c r="DOH1" s="64"/>
      <c r="DOI1" s="64"/>
      <c r="DOJ1" s="64"/>
      <c r="DOK1" s="64"/>
      <c r="DOL1" s="64"/>
      <c r="DOM1" s="64"/>
      <c r="DON1" s="64"/>
      <c r="DOO1" s="64"/>
      <c r="DOP1" s="64"/>
      <c r="DOQ1" s="64"/>
      <c r="DOR1" s="64"/>
      <c r="DOS1" s="64"/>
      <c r="DOT1" s="64"/>
      <c r="DOU1" s="64"/>
      <c r="DOV1" s="64"/>
      <c r="DOW1" s="64"/>
      <c r="DOX1" s="64"/>
      <c r="DOY1" s="64"/>
      <c r="DOZ1" s="64"/>
      <c r="DPA1" s="64"/>
      <c r="DPB1" s="64"/>
      <c r="DPC1" s="64"/>
      <c r="DPD1" s="64"/>
      <c r="DPE1" s="64"/>
      <c r="DPF1" s="64"/>
      <c r="DPG1" s="64"/>
      <c r="DPH1" s="64"/>
      <c r="DPI1" s="64"/>
      <c r="DPJ1" s="64"/>
      <c r="DPK1" s="64"/>
      <c r="DPL1" s="64"/>
      <c r="DPM1" s="64"/>
      <c r="DPN1" s="64"/>
      <c r="DPO1" s="64"/>
      <c r="DPP1" s="64"/>
      <c r="DPQ1" s="64"/>
      <c r="DPR1" s="64"/>
      <c r="DPS1" s="64"/>
      <c r="DPT1" s="64"/>
      <c r="DPU1" s="64"/>
      <c r="DPV1" s="64"/>
      <c r="DPW1" s="64"/>
      <c r="DPX1" s="64"/>
      <c r="DPY1" s="64"/>
      <c r="DPZ1" s="64"/>
      <c r="DQA1" s="64"/>
      <c r="DQB1" s="64"/>
      <c r="DQC1" s="64"/>
      <c r="DQD1" s="64"/>
      <c r="DQE1" s="64"/>
      <c r="DQF1" s="64"/>
      <c r="DQG1" s="64"/>
      <c r="DQH1" s="64"/>
      <c r="DQI1" s="64"/>
      <c r="DQJ1" s="64"/>
      <c r="DQK1" s="64"/>
      <c r="DQL1" s="64"/>
      <c r="DQM1" s="64"/>
      <c r="DQN1" s="64"/>
      <c r="DQO1" s="64"/>
      <c r="DQP1" s="64"/>
      <c r="DQQ1" s="64"/>
      <c r="DQR1" s="64"/>
      <c r="DQS1" s="64"/>
      <c r="DQT1" s="64"/>
      <c r="DQU1" s="64"/>
      <c r="DQV1" s="64"/>
      <c r="DQW1" s="64"/>
      <c r="DQX1" s="64"/>
      <c r="DQY1" s="64"/>
      <c r="DQZ1" s="64"/>
      <c r="DRA1" s="64"/>
      <c r="DRB1" s="64"/>
      <c r="DRC1" s="64"/>
      <c r="DRD1" s="64"/>
      <c r="DRE1" s="64"/>
      <c r="DRF1" s="64"/>
      <c r="DRG1" s="64"/>
      <c r="DRH1" s="64"/>
      <c r="DRI1" s="64"/>
      <c r="DRJ1" s="64"/>
      <c r="DRK1" s="64"/>
      <c r="DRL1" s="64"/>
      <c r="DRM1" s="64"/>
      <c r="DRN1" s="64"/>
      <c r="DRO1" s="64"/>
      <c r="DRP1" s="64"/>
      <c r="DRQ1" s="64"/>
      <c r="DRR1" s="64"/>
      <c r="DRS1" s="64"/>
      <c r="DRT1" s="64"/>
      <c r="DRU1" s="64"/>
      <c r="DRV1" s="64"/>
      <c r="DRW1" s="64"/>
      <c r="DRX1" s="64"/>
      <c r="DRY1" s="64"/>
      <c r="DRZ1" s="64"/>
      <c r="DSA1" s="64"/>
      <c r="DSB1" s="64"/>
      <c r="DSC1" s="64"/>
      <c r="DSD1" s="64"/>
      <c r="DSE1" s="64"/>
      <c r="DSF1" s="64"/>
      <c r="DSG1" s="64"/>
      <c r="DSH1" s="64"/>
      <c r="DSI1" s="64"/>
      <c r="DSJ1" s="64"/>
      <c r="DSK1" s="64"/>
      <c r="DSL1" s="64"/>
      <c r="DSM1" s="64"/>
      <c r="DSN1" s="64"/>
      <c r="DSO1" s="64"/>
      <c r="DSP1" s="64"/>
      <c r="DSQ1" s="64"/>
      <c r="DSR1" s="64"/>
      <c r="DSS1" s="64"/>
      <c r="DST1" s="64"/>
      <c r="DSU1" s="64"/>
      <c r="DSV1" s="64"/>
      <c r="DSW1" s="64"/>
      <c r="DSX1" s="64"/>
      <c r="DSY1" s="64"/>
      <c r="DSZ1" s="64"/>
      <c r="DTA1" s="64"/>
      <c r="DTB1" s="64"/>
      <c r="DTC1" s="64"/>
      <c r="DTD1" s="64"/>
      <c r="DTE1" s="64"/>
      <c r="DTF1" s="64"/>
      <c r="DTG1" s="64"/>
      <c r="DTH1" s="64"/>
      <c r="DTI1" s="64"/>
      <c r="DTJ1" s="64"/>
      <c r="DTK1" s="64"/>
      <c r="DTL1" s="64"/>
      <c r="DTM1" s="64"/>
      <c r="DTN1" s="64"/>
      <c r="DTO1" s="64"/>
      <c r="DTP1" s="64"/>
      <c r="DTQ1" s="64"/>
      <c r="DTR1" s="64"/>
      <c r="DTS1" s="64"/>
      <c r="DTT1" s="64"/>
      <c r="DTU1" s="64"/>
      <c r="DTV1" s="64"/>
      <c r="DTW1" s="64"/>
      <c r="DTX1" s="64"/>
      <c r="DTY1" s="64"/>
      <c r="DTZ1" s="64"/>
      <c r="DUA1" s="64"/>
      <c r="DUB1" s="64"/>
      <c r="DUC1" s="64"/>
      <c r="DUD1" s="64"/>
      <c r="DUE1" s="64"/>
      <c r="DUF1" s="64"/>
      <c r="DUG1" s="64"/>
      <c r="DUH1" s="64"/>
      <c r="DUI1" s="64"/>
      <c r="DUJ1" s="64"/>
      <c r="DUK1" s="64"/>
      <c r="DUL1" s="64"/>
      <c r="DUM1" s="64"/>
      <c r="DUN1" s="64"/>
      <c r="DUO1" s="64"/>
      <c r="DUP1" s="64"/>
      <c r="DUQ1" s="64"/>
      <c r="DUR1" s="64"/>
      <c r="DUS1" s="64"/>
      <c r="DUT1" s="64"/>
      <c r="DUU1" s="64"/>
      <c r="DUV1" s="64"/>
      <c r="DUW1" s="64"/>
      <c r="DUX1" s="64"/>
      <c r="DUY1" s="64"/>
      <c r="DUZ1" s="64"/>
      <c r="DVA1" s="64"/>
      <c r="DVB1" s="64"/>
      <c r="DVC1" s="64"/>
      <c r="DVD1" s="64"/>
      <c r="DVE1" s="64"/>
      <c r="DVF1" s="64"/>
      <c r="DVG1" s="64"/>
      <c r="DVH1" s="64"/>
      <c r="DVI1" s="64"/>
      <c r="DVJ1" s="64"/>
      <c r="DVK1" s="64"/>
      <c r="DVL1" s="64"/>
      <c r="DVM1" s="64"/>
      <c r="DVN1" s="64"/>
      <c r="DVO1" s="64"/>
      <c r="DVP1" s="64"/>
      <c r="DVQ1" s="64"/>
      <c r="DVR1" s="64"/>
      <c r="DVS1" s="64"/>
      <c r="DVT1" s="64"/>
      <c r="DVU1" s="64"/>
      <c r="DVV1" s="64"/>
      <c r="DVW1" s="64"/>
      <c r="DVX1" s="64"/>
      <c r="DVY1" s="64"/>
      <c r="DVZ1" s="64"/>
      <c r="DWA1" s="64"/>
      <c r="DWB1" s="64"/>
      <c r="DWC1" s="64"/>
      <c r="DWD1" s="64"/>
      <c r="DWE1" s="64"/>
      <c r="DWF1" s="64"/>
      <c r="DWG1" s="64"/>
      <c r="DWH1" s="64"/>
      <c r="DWI1" s="64"/>
      <c r="DWJ1" s="64"/>
      <c r="DWK1" s="64"/>
      <c r="DWL1" s="64"/>
      <c r="DWM1" s="64"/>
      <c r="DWN1" s="64"/>
      <c r="DWO1" s="64"/>
      <c r="DWP1" s="64"/>
      <c r="DWQ1" s="64"/>
      <c r="DWR1" s="64"/>
      <c r="DWS1" s="64"/>
      <c r="DWT1" s="64"/>
      <c r="DWU1" s="64"/>
      <c r="DWV1" s="64"/>
      <c r="DWW1" s="64"/>
      <c r="DWX1" s="64"/>
      <c r="DWY1" s="64"/>
      <c r="DWZ1" s="64"/>
      <c r="DXA1" s="64"/>
      <c r="DXB1" s="64"/>
      <c r="DXC1" s="64"/>
      <c r="DXD1" s="64"/>
      <c r="DXE1" s="64"/>
      <c r="DXF1" s="64"/>
      <c r="DXG1" s="64"/>
      <c r="DXH1" s="64"/>
      <c r="DXI1" s="64"/>
      <c r="DXJ1" s="64"/>
      <c r="DXK1" s="64"/>
      <c r="DXL1" s="64"/>
      <c r="DXM1" s="64"/>
      <c r="DXN1" s="64"/>
      <c r="DXO1" s="64"/>
      <c r="DXP1" s="64"/>
      <c r="DXQ1" s="64"/>
      <c r="DXR1" s="64"/>
      <c r="DXS1" s="64"/>
      <c r="DXT1" s="64"/>
      <c r="DXU1" s="64"/>
      <c r="DXV1" s="64"/>
      <c r="DXW1" s="64"/>
      <c r="DXX1" s="64"/>
      <c r="DXY1" s="64"/>
      <c r="DXZ1" s="64"/>
      <c r="DYA1" s="64"/>
      <c r="DYB1" s="64"/>
      <c r="DYC1" s="64"/>
      <c r="DYD1" s="64"/>
      <c r="DYE1" s="64"/>
      <c r="DYF1" s="64"/>
      <c r="DYG1" s="64"/>
      <c r="DYH1" s="64"/>
      <c r="DYI1" s="64"/>
      <c r="DYJ1" s="64"/>
      <c r="DYK1" s="64"/>
      <c r="DYL1" s="64"/>
      <c r="DYM1" s="64"/>
      <c r="DYN1" s="64"/>
      <c r="DYO1" s="64"/>
      <c r="DYP1" s="64"/>
      <c r="DYQ1" s="64"/>
      <c r="DYR1" s="64"/>
      <c r="DYS1" s="64"/>
      <c r="DYT1" s="64"/>
      <c r="DYU1" s="64"/>
      <c r="DYV1" s="64"/>
      <c r="DYW1" s="64"/>
      <c r="DYX1" s="64"/>
      <c r="DYY1" s="64"/>
      <c r="DYZ1" s="64"/>
      <c r="DZA1" s="64"/>
      <c r="DZB1" s="64"/>
      <c r="DZC1" s="64"/>
      <c r="DZD1" s="64"/>
      <c r="DZE1" s="64"/>
      <c r="DZF1" s="64"/>
      <c r="DZG1" s="64"/>
      <c r="DZH1" s="64"/>
      <c r="DZI1" s="64"/>
      <c r="DZJ1" s="64"/>
      <c r="DZK1" s="64"/>
      <c r="DZL1" s="64"/>
      <c r="DZM1" s="64"/>
      <c r="DZN1" s="64"/>
      <c r="DZO1" s="64"/>
      <c r="DZP1" s="64"/>
      <c r="DZQ1" s="64"/>
      <c r="DZR1" s="64"/>
      <c r="DZS1" s="64"/>
      <c r="DZT1" s="64"/>
      <c r="DZU1" s="64"/>
      <c r="DZV1" s="64"/>
      <c r="DZW1" s="64"/>
      <c r="DZX1" s="64"/>
      <c r="DZY1" s="64"/>
      <c r="DZZ1" s="64"/>
      <c r="EAA1" s="64"/>
      <c r="EAB1" s="64"/>
      <c r="EAC1" s="64"/>
      <c r="EAD1" s="64"/>
      <c r="EAE1" s="64"/>
      <c r="EAF1" s="64"/>
      <c r="EAG1" s="64"/>
      <c r="EAH1" s="64"/>
      <c r="EAI1" s="64"/>
      <c r="EAJ1" s="64"/>
      <c r="EAK1" s="64"/>
      <c r="EAL1" s="64"/>
      <c r="EAM1" s="64"/>
      <c r="EAN1" s="64"/>
      <c r="EAO1" s="64"/>
      <c r="EAP1" s="64"/>
      <c r="EAQ1" s="64"/>
      <c r="EAR1" s="64"/>
      <c r="EAS1" s="64"/>
      <c r="EAT1" s="64"/>
      <c r="EAU1" s="64"/>
      <c r="EAV1" s="64"/>
      <c r="EAW1" s="64"/>
      <c r="EAX1" s="64"/>
      <c r="EAY1" s="64"/>
      <c r="EAZ1" s="64"/>
      <c r="EBA1" s="64"/>
      <c r="EBB1" s="64"/>
      <c r="EBC1" s="64"/>
      <c r="EBD1" s="64"/>
      <c r="EBE1" s="64"/>
      <c r="EBF1" s="64"/>
      <c r="EBG1" s="64"/>
      <c r="EBH1" s="64"/>
      <c r="EBI1" s="64"/>
      <c r="EBJ1" s="64"/>
      <c r="EBK1" s="64"/>
      <c r="EBL1" s="64"/>
      <c r="EBM1" s="64"/>
      <c r="EBN1" s="64"/>
      <c r="EBO1" s="64"/>
      <c r="EBP1" s="64"/>
      <c r="EBQ1" s="64"/>
      <c r="EBR1" s="64"/>
      <c r="EBS1" s="64"/>
      <c r="EBT1" s="64"/>
      <c r="EBU1" s="64"/>
      <c r="EBV1" s="64"/>
      <c r="EBW1" s="64"/>
      <c r="EBX1" s="64"/>
      <c r="EBY1" s="64"/>
      <c r="EBZ1" s="64"/>
      <c r="ECA1" s="64"/>
      <c r="ECB1" s="64"/>
      <c r="ECC1" s="64"/>
      <c r="ECD1" s="64"/>
      <c r="ECE1" s="64"/>
      <c r="ECF1" s="64"/>
      <c r="ECG1" s="64"/>
      <c r="ECH1" s="64"/>
      <c r="ECI1" s="64"/>
      <c r="ECJ1" s="64"/>
      <c r="ECK1" s="64"/>
      <c r="ECL1" s="64"/>
      <c r="ECM1" s="64"/>
      <c r="ECN1" s="64"/>
      <c r="ECO1" s="64"/>
      <c r="ECP1" s="64"/>
      <c r="ECQ1" s="64"/>
      <c r="ECR1" s="64"/>
      <c r="ECS1" s="64"/>
      <c r="ECT1" s="64"/>
      <c r="ECU1" s="64"/>
      <c r="ECV1" s="64"/>
      <c r="ECW1" s="64"/>
      <c r="ECX1" s="64"/>
      <c r="ECY1" s="64"/>
      <c r="ECZ1" s="64"/>
      <c r="EDA1" s="64"/>
      <c r="EDB1" s="64"/>
      <c r="EDC1" s="64"/>
      <c r="EDD1" s="64"/>
      <c r="EDE1" s="64"/>
      <c r="EDF1" s="64"/>
      <c r="EDG1" s="64"/>
      <c r="EDH1" s="64"/>
      <c r="EDI1" s="64"/>
      <c r="EDJ1" s="64"/>
      <c r="EDK1" s="64"/>
      <c r="EDL1" s="64"/>
      <c r="EDM1" s="64"/>
      <c r="EDN1" s="64"/>
      <c r="EDO1" s="64"/>
      <c r="EDP1" s="64"/>
      <c r="EDQ1" s="64"/>
      <c r="EDR1" s="64"/>
      <c r="EDS1" s="64"/>
      <c r="EDT1" s="64"/>
      <c r="EDU1" s="64"/>
      <c r="EDV1" s="64"/>
      <c r="EDW1" s="64"/>
      <c r="EDX1" s="64"/>
      <c r="EDY1" s="64"/>
      <c r="EDZ1" s="64"/>
      <c r="EEA1" s="64"/>
      <c r="EEB1" s="64"/>
      <c r="EEC1" s="64"/>
      <c r="EED1" s="64"/>
      <c r="EEE1" s="64"/>
      <c r="EEF1" s="64"/>
      <c r="EEG1" s="64"/>
      <c r="EEH1" s="64"/>
      <c r="EEI1" s="64"/>
      <c r="EEJ1" s="64"/>
      <c r="EEK1" s="64"/>
      <c r="EEL1" s="64"/>
      <c r="EEM1" s="64"/>
      <c r="EEN1" s="64"/>
      <c r="EEO1" s="64"/>
      <c r="EEP1" s="64"/>
      <c r="EEQ1" s="64"/>
      <c r="EER1" s="64"/>
      <c r="EES1" s="64"/>
      <c r="EET1" s="64"/>
      <c r="EEU1" s="64"/>
      <c r="EEV1" s="64"/>
      <c r="EEW1" s="64"/>
      <c r="EEX1" s="64"/>
      <c r="EEY1" s="64"/>
      <c r="EEZ1" s="64"/>
      <c r="EFA1" s="64"/>
      <c r="EFB1" s="64"/>
      <c r="EFC1" s="64"/>
      <c r="EFD1" s="64"/>
      <c r="EFE1" s="64"/>
      <c r="EFF1" s="64"/>
      <c r="EFG1" s="64"/>
      <c r="EFH1" s="64"/>
      <c r="EFI1" s="64"/>
      <c r="EFJ1" s="64"/>
      <c r="EFK1" s="64"/>
      <c r="EFL1" s="64"/>
      <c r="EFM1" s="64"/>
      <c r="EFN1" s="64"/>
      <c r="EFO1" s="64"/>
      <c r="EFP1" s="64"/>
      <c r="EFQ1" s="64"/>
      <c r="EFR1" s="64"/>
      <c r="EFS1" s="64"/>
      <c r="EFT1" s="64"/>
      <c r="EFU1" s="64"/>
      <c r="EFV1" s="64"/>
      <c r="EFW1" s="64"/>
      <c r="EFX1" s="64"/>
      <c r="EFY1" s="64"/>
      <c r="EFZ1" s="64"/>
      <c r="EGA1" s="64"/>
      <c r="EGB1" s="64"/>
      <c r="EGC1" s="64"/>
      <c r="EGD1" s="64"/>
      <c r="EGE1" s="64"/>
      <c r="EGF1" s="64"/>
      <c r="EGG1" s="64"/>
      <c r="EGH1" s="64"/>
      <c r="EGI1" s="64"/>
      <c r="EGJ1" s="64"/>
      <c r="EGK1" s="64"/>
      <c r="EGL1" s="64"/>
      <c r="EGM1" s="64"/>
      <c r="EGN1" s="64"/>
      <c r="EGO1" s="64"/>
      <c r="EGP1" s="64"/>
      <c r="EGQ1" s="64"/>
      <c r="EGR1" s="64"/>
      <c r="EGS1" s="64"/>
      <c r="EGT1" s="64"/>
      <c r="EGU1" s="64"/>
      <c r="EGV1" s="64"/>
      <c r="EGW1" s="64"/>
      <c r="EGX1" s="64"/>
      <c r="EGY1" s="64"/>
      <c r="EGZ1" s="64"/>
      <c r="EHA1" s="64"/>
      <c r="EHB1" s="64"/>
      <c r="EHC1" s="64"/>
      <c r="EHD1" s="64"/>
      <c r="EHE1" s="64"/>
      <c r="EHF1" s="64"/>
      <c r="EHG1" s="64"/>
      <c r="EHH1" s="64"/>
      <c r="EHI1" s="64"/>
      <c r="EHJ1" s="64"/>
      <c r="EHK1" s="64"/>
      <c r="EHL1" s="64"/>
      <c r="EHM1" s="64"/>
      <c r="EHN1" s="64"/>
      <c r="EHO1" s="64"/>
      <c r="EHP1" s="64"/>
      <c r="EHQ1" s="64"/>
      <c r="EHR1" s="64"/>
      <c r="EHS1" s="64"/>
      <c r="EHT1" s="64"/>
      <c r="EHU1" s="64"/>
      <c r="EHV1" s="64"/>
      <c r="EHW1" s="64"/>
      <c r="EHX1" s="64"/>
      <c r="EHY1" s="64"/>
      <c r="EHZ1" s="64"/>
      <c r="EIA1" s="64"/>
      <c r="EIB1" s="64"/>
      <c r="EIC1" s="64"/>
      <c r="EID1" s="64"/>
      <c r="EIE1" s="64"/>
      <c r="EIF1" s="64"/>
      <c r="EIG1" s="64"/>
      <c r="EIH1" s="64"/>
      <c r="EII1" s="64"/>
      <c r="EIJ1" s="64"/>
      <c r="EIK1" s="64"/>
      <c r="EIL1" s="64"/>
      <c r="EIM1" s="64"/>
      <c r="EIN1" s="64"/>
      <c r="EIO1" s="64"/>
      <c r="EIP1" s="64"/>
      <c r="EIQ1" s="64"/>
      <c r="EIR1" s="64"/>
      <c r="EIS1" s="64"/>
      <c r="EIT1" s="64"/>
      <c r="EIU1" s="64"/>
      <c r="EIV1" s="64"/>
      <c r="EIW1" s="64"/>
      <c r="EIX1" s="64"/>
      <c r="EIY1" s="64"/>
      <c r="EIZ1" s="64"/>
      <c r="EJA1" s="64"/>
      <c r="EJB1" s="64"/>
      <c r="EJC1" s="64"/>
      <c r="EJD1" s="64"/>
      <c r="EJE1" s="64"/>
      <c r="EJF1" s="64"/>
      <c r="EJG1" s="64"/>
      <c r="EJH1" s="64"/>
      <c r="EJI1" s="64"/>
      <c r="EJJ1" s="64"/>
      <c r="EJK1" s="64"/>
      <c r="EJL1" s="64"/>
      <c r="EJM1" s="64"/>
      <c r="EJN1" s="64"/>
      <c r="EJO1" s="64"/>
      <c r="EJP1" s="64"/>
      <c r="EJQ1" s="64"/>
      <c r="EJR1" s="64"/>
      <c r="EJS1" s="64"/>
      <c r="EJT1" s="64"/>
      <c r="EJU1" s="64"/>
      <c r="EJV1" s="64"/>
      <c r="EJW1" s="64"/>
      <c r="EJX1" s="64"/>
      <c r="EJY1" s="64"/>
      <c r="EJZ1" s="64"/>
      <c r="EKA1" s="64"/>
      <c r="EKB1" s="64"/>
      <c r="EKC1" s="64"/>
      <c r="EKD1" s="64"/>
      <c r="EKE1" s="64"/>
      <c r="EKF1" s="64"/>
      <c r="EKG1" s="64"/>
      <c r="EKH1" s="64"/>
      <c r="EKI1" s="64"/>
      <c r="EKJ1" s="64"/>
      <c r="EKK1" s="64"/>
      <c r="EKL1" s="64"/>
      <c r="EKM1" s="64"/>
      <c r="EKN1" s="64"/>
      <c r="EKO1" s="64"/>
      <c r="EKP1" s="64"/>
      <c r="EKQ1" s="64"/>
      <c r="EKR1" s="64"/>
      <c r="EKS1" s="64"/>
      <c r="EKT1" s="64"/>
      <c r="EKU1" s="64"/>
      <c r="EKV1" s="64"/>
      <c r="EKW1" s="64"/>
      <c r="EKX1" s="64"/>
      <c r="EKY1" s="64"/>
      <c r="EKZ1" s="64"/>
      <c r="ELA1" s="64"/>
      <c r="ELB1" s="64"/>
      <c r="ELC1" s="64"/>
      <c r="ELD1" s="64"/>
      <c r="ELE1" s="64"/>
      <c r="ELF1" s="64"/>
      <c r="ELG1" s="64"/>
      <c r="ELH1" s="64"/>
      <c r="ELI1" s="64"/>
      <c r="ELJ1" s="64"/>
      <c r="ELK1" s="64"/>
      <c r="ELL1" s="64"/>
      <c r="ELM1" s="64"/>
      <c r="ELN1" s="64"/>
      <c r="ELO1" s="64"/>
      <c r="ELP1" s="64"/>
      <c r="ELQ1" s="64"/>
      <c r="ELR1" s="64"/>
      <c r="ELS1" s="64"/>
      <c r="ELT1" s="64"/>
      <c r="ELU1" s="64"/>
      <c r="ELV1" s="64"/>
      <c r="ELW1" s="64"/>
      <c r="ELX1" s="64"/>
      <c r="ELY1" s="64"/>
      <c r="ELZ1" s="64"/>
      <c r="EMA1" s="64"/>
      <c r="EMB1" s="64"/>
      <c r="EMC1" s="64"/>
      <c r="EMD1" s="64"/>
      <c r="EME1" s="64"/>
      <c r="EMF1" s="64"/>
      <c r="EMG1" s="64"/>
      <c r="EMH1" s="64"/>
      <c r="EMI1" s="64"/>
      <c r="EMJ1" s="64"/>
      <c r="EMK1" s="64"/>
      <c r="EML1" s="64"/>
      <c r="EMM1" s="64"/>
      <c r="EMN1" s="64"/>
      <c r="EMO1" s="64"/>
      <c r="EMP1" s="64"/>
      <c r="EMQ1" s="64"/>
      <c r="EMR1" s="64"/>
      <c r="EMS1" s="64"/>
      <c r="EMT1" s="64"/>
      <c r="EMU1" s="64"/>
      <c r="EMV1" s="64"/>
      <c r="EMW1" s="64"/>
      <c r="EMX1" s="64"/>
      <c r="EMY1" s="64"/>
      <c r="EMZ1" s="64"/>
      <c r="ENA1" s="64"/>
      <c r="ENB1" s="64"/>
      <c r="ENC1" s="64"/>
      <c r="END1" s="64"/>
      <c r="ENE1" s="64"/>
      <c r="ENF1" s="64"/>
      <c r="ENG1" s="64"/>
      <c r="ENH1" s="64"/>
      <c r="ENI1" s="64"/>
      <c r="ENJ1" s="64"/>
      <c r="ENK1" s="64"/>
      <c r="ENL1" s="64"/>
      <c r="ENM1" s="64"/>
      <c r="ENN1" s="64"/>
      <c r="ENO1" s="64"/>
      <c r="ENP1" s="64"/>
      <c r="ENQ1" s="64"/>
      <c r="ENR1" s="64"/>
      <c r="ENS1" s="64"/>
      <c r="ENT1" s="64"/>
      <c r="ENU1" s="64"/>
      <c r="ENV1" s="64"/>
      <c r="ENW1" s="64"/>
      <c r="ENX1" s="64"/>
      <c r="ENY1" s="64"/>
      <c r="ENZ1" s="64"/>
      <c r="EOA1" s="64"/>
      <c r="EOB1" s="64"/>
      <c r="EOC1" s="64"/>
      <c r="EOD1" s="64"/>
      <c r="EOE1" s="64"/>
      <c r="EOF1" s="64"/>
      <c r="EOG1" s="64"/>
      <c r="EOH1" s="64"/>
      <c r="EOI1" s="64"/>
      <c r="EOJ1" s="64"/>
      <c r="EOK1" s="64"/>
      <c r="EOL1" s="64"/>
      <c r="EOM1" s="64"/>
      <c r="EON1" s="64"/>
      <c r="EOO1" s="64"/>
      <c r="EOP1" s="64"/>
      <c r="EOQ1" s="64"/>
      <c r="EOR1" s="64"/>
      <c r="EOS1" s="64"/>
      <c r="EOT1" s="64"/>
      <c r="EOU1" s="64"/>
      <c r="EOV1" s="64"/>
      <c r="EOW1" s="64"/>
      <c r="EOX1" s="64"/>
      <c r="EOY1" s="64"/>
      <c r="EOZ1" s="64"/>
      <c r="EPA1" s="64"/>
      <c r="EPB1" s="64"/>
      <c r="EPC1" s="64"/>
      <c r="EPD1" s="64"/>
      <c r="EPE1" s="64"/>
      <c r="EPF1" s="64"/>
      <c r="EPG1" s="64"/>
      <c r="EPH1" s="64"/>
      <c r="EPI1" s="64"/>
      <c r="EPJ1" s="64"/>
      <c r="EPK1" s="64"/>
      <c r="EPL1" s="64"/>
      <c r="EPM1" s="64"/>
      <c r="EPN1" s="64"/>
      <c r="EPO1" s="64"/>
      <c r="EPP1" s="64"/>
      <c r="EPQ1" s="64"/>
      <c r="EPR1" s="64"/>
      <c r="EPS1" s="64"/>
      <c r="EPT1" s="64"/>
      <c r="EPU1" s="64"/>
      <c r="EPV1" s="64"/>
      <c r="EPW1" s="64"/>
      <c r="EPX1" s="64"/>
      <c r="EPY1" s="64"/>
      <c r="EPZ1" s="64"/>
      <c r="EQA1" s="64"/>
      <c r="EQB1" s="64"/>
      <c r="EQC1" s="64"/>
      <c r="EQD1" s="64"/>
      <c r="EQE1" s="64"/>
      <c r="EQF1" s="64"/>
      <c r="EQG1" s="64"/>
      <c r="EQH1" s="64"/>
      <c r="EQI1" s="64"/>
      <c r="EQJ1" s="64"/>
      <c r="EQK1" s="64"/>
      <c r="EQL1" s="64"/>
      <c r="EQM1" s="64"/>
      <c r="EQN1" s="64"/>
      <c r="EQO1" s="64"/>
      <c r="EQP1" s="64"/>
      <c r="EQQ1" s="64"/>
      <c r="EQR1" s="64"/>
      <c r="EQS1" s="64"/>
      <c r="EQT1" s="64"/>
      <c r="EQU1" s="64"/>
      <c r="EQV1" s="64"/>
      <c r="EQW1" s="64"/>
      <c r="EQX1" s="64"/>
      <c r="EQY1" s="64"/>
      <c r="EQZ1" s="64"/>
      <c r="ERA1" s="64"/>
      <c r="ERB1" s="64"/>
      <c r="ERC1" s="64"/>
      <c r="ERD1" s="64"/>
      <c r="ERE1" s="64"/>
      <c r="ERF1" s="64"/>
      <c r="ERG1" s="64"/>
      <c r="ERH1" s="64"/>
      <c r="ERI1" s="64"/>
      <c r="ERJ1" s="64"/>
      <c r="ERK1" s="64"/>
      <c r="ERL1" s="64"/>
      <c r="ERM1" s="64"/>
      <c r="ERN1" s="64"/>
      <c r="ERO1" s="64"/>
      <c r="ERP1" s="64"/>
      <c r="ERQ1" s="64"/>
      <c r="ERR1" s="64"/>
      <c r="ERS1" s="64"/>
      <c r="ERT1" s="64"/>
      <c r="ERU1" s="64"/>
      <c r="ERV1" s="64"/>
      <c r="ERW1" s="64"/>
      <c r="ERX1" s="64"/>
      <c r="ERY1" s="64"/>
      <c r="ERZ1" s="64"/>
      <c r="ESA1" s="64"/>
      <c r="ESB1" s="64"/>
      <c r="ESC1" s="64"/>
      <c r="ESD1" s="64"/>
      <c r="ESE1" s="64"/>
      <c r="ESF1" s="64"/>
      <c r="ESG1" s="64"/>
      <c r="ESH1" s="64"/>
      <c r="ESI1" s="64"/>
      <c r="ESJ1" s="64"/>
      <c r="ESK1" s="64"/>
      <c r="ESL1" s="64"/>
      <c r="ESM1" s="64"/>
      <c r="ESN1" s="64"/>
      <c r="ESO1" s="64"/>
      <c r="ESP1" s="64"/>
      <c r="ESQ1" s="64"/>
      <c r="ESR1" s="64"/>
      <c r="ESS1" s="64"/>
      <c r="EST1" s="64"/>
      <c r="ESU1" s="64"/>
      <c r="ESV1" s="64"/>
      <c r="ESW1" s="64"/>
      <c r="ESX1" s="64"/>
      <c r="ESY1" s="64"/>
      <c r="ESZ1" s="64"/>
      <c r="ETA1" s="64"/>
      <c r="ETB1" s="64"/>
      <c r="ETC1" s="64"/>
      <c r="ETD1" s="64"/>
      <c r="ETE1" s="64"/>
      <c r="ETF1" s="64"/>
      <c r="ETG1" s="64"/>
      <c r="ETH1" s="64"/>
      <c r="ETI1" s="64"/>
      <c r="ETJ1" s="64"/>
      <c r="ETK1" s="64"/>
      <c r="ETL1" s="64"/>
      <c r="ETM1" s="64"/>
      <c r="ETN1" s="64"/>
      <c r="ETO1" s="64"/>
      <c r="ETP1" s="64"/>
      <c r="ETQ1" s="64"/>
      <c r="ETR1" s="64"/>
      <c r="ETS1" s="64"/>
      <c r="ETT1" s="64"/>
      <c r="ETU1" s="64"/>
      <c r="ETV1" s="64"/>
      <c r="ETW1" s="64"/>
      <c r="ETX1" s="64"/>
      <c r="ETY1" s="64"/>
      <c r="ETZ1" s="64"/>
      <c r="EUA1" s="64"/>
      <c r="EUB1" s="64"/>
      <c r="EUC1" s="64"/>
      <c r="EUD1" s="64"/>
      <c r="EUE1" s="64"/>
      <c r="EUF1" s="64"/>
      <c r="EUG1" s="64"/>
      <c r="EUH1" s="64"/>
      <c r="EUI1" s="64"/>
      <c r="EUJ1" s="64"/>
      <c r="EUK1" s="64"/>
      <c r="EUL1" s="64"/>
      <c r="EUM1" s="64"/>
      <c r="EUN1" s="64"/>
      <c r="EUO1" s="64"/>
      <c r="EUP1" s="64"/>
      <c r="EUQ1" s="64"/>
      <c r="EUR1" s="64"/>
      <c r="EUS1" s="64"/>
      <c r="EUT1" s="64"/>
      <c r="EUU1" s="64"/>
      <c r="EUV1" s="64"/>
      <c r="EUW1" s="64"/>
      <c r="EUX1" s="64"/>
      <c r="EUY1" s="64"/>
      <c r="EUZ1" s="64"/>
      <c r="EVA1" s="64"/>
      <c r="EVB1" s="64"/>
      <c r="EVC1" s="64"/>
      <c r="EVD1" s="64"/>
      <c r="EVE1" s="64"/>
      <c r="EVF1" s="64"/>
      <c r="EVG1" s="64"/>
      <c r="EVH1" s="64"/>
      <c r="EVI1" s="64"/>
      <c r="EVJ1" s="64"/>
      <c r="EVK1" s="64"/>
      <c r="EVL1" s="64"/>
      <c r="EVM1" s="64"/>
      <c r="EVN1" s="64"/>
      <c r="EVO1" s="64"/>
      <c r="EVP1" s="64"/>
      <c r="EVQ1" s="64"/>
      <c r="EVR1" s="64"/>
      <c r="EVS1" s="64"/>
      <c r="EVT1" s="64"/>
      <c r="EVU1" s="64"/>
      <c r="EVV1" s="64"/>
      <c r="EVW1" s="64"/>
      <c r="EVX1" s="64"/>
      <c r="EVY1" s="64"/>
      <c r="EVZ1" s="64"/>
      <c r="EWA1" s="64"/>
      <c r="EWB1" s="64"/>
      <c r="EWC1" s="64"/>
      <c r="EWD1" s="64"/>
      <c r="EWE1" s="64"/>
      <c r="EWF1" s="64"/>
      <c r="EWG1" s="64"/>
      <c r="EWH1" s="64"/>
      <c r="EWI1" s="64"/>
      <c r="EWJ1" s="64"/>
      <c r="EWK1" s="64"/>
      <c r="EWL1" s="64"/>
      <c r="EWM1" s="64"/>
      <c r="EWN1" s="64"/>
      <c r="EWO1" s="64"/>
      <c r="EWP1" s="64"/>
      <c r="EWQ1" s="64"/>
      <c r="EWR1" s="64"/>
      <c r="EWS1" s="64"/>
      <c r="EWT1" s="64"/>
      <c r="EWU1" s="64"/>
      <c r="EWV1" s="64"/>
      <c r="EWW1" s="64"/>
      <c r="EWX1" s="64"/>
      <c r="EWY1" s="64"/>
      <c r="EWZ1" s="64"/>
      <c r="EXA1" s="64"/>
      <c r="EXB1" s="64"/>
      <c r="EXC1" s="64"/>
      <c r="EXD1" s="64"/>
      <c r="EXE1" s="64"/>
      <c r="EXF1" s="64"/>
      <c r="EXG1" s="64"/>
      <c r="EXH1" s="64"/>
      <c r="EXI1" s="64"/>
      <c r="EXJ1" s="64"/>
      <c r="EXK1" s="64"/>
      <c r="EXL1" s="64"/>
      <c r="EXM1" s="64"/>
      <c r="EXN1" s="64"/>
      <c r="EXO1" s="64"/>
      <c r="EXP1" s="64"/>
      <c r="EXQ1" s="64"/>
      <c r="EXR1" s="64"/>
      <c r="EXS1" s="64"/>
      <c r="EXT1" s="64"/>
      <c r="EXU1" s="64"/>
      <c r="EXV1" s="64"/>
      <c r="EXW1" s="64"/>
      <c r="EXX1" s="64"/>
      <c r="EXY1" s="64"/>
      <c r="EXZ1" s="64"/>
      <c r="EYA1" s="64"/>
      <c r="EYB1" s="64"/>
      <c r="EYC1" s="64"/>
      <c r="EYD1" s="64"/>
      <c r="EYE1" s="64"/>
      <c r="EYF1" s="64"/>
      <c r="EYG1" s="64"/>
      <c r="EYH1" s="64"/>
      <c r="EYI1" s="64"/>
      <c r="EYJ1" s="64"/>
      <c r="EYK1" s="64"/>
      <c r="EYL1" s="64"/>
      <c r="EYM1" s="64"/>
      <c r="EYN1" s="64"/>
      <c r="EYO1" s="64"/>
      <c r="EYP1" s="64"/>
      <c r="EYQ1" s="64"/>
      <c r="EYR1" s="64"/>
      <c r="EYS1" s="64"/>
      <c r="EYT1" s="64"/>
      <c r="EYU1" s="64"/>
      <c r="EYV1" s="64"/>
      <c r="EYW1" s="64"/>
      <c r="EYX1" s="64"/>
      <c r="EYY1" s="64"/>
      <c r="EYZ1" s="64"/>
      <c r="EZA1" s="64"/>
      <c r="EZB1" s="64"/>
      <c r="EZC1" s="64"/>
      <c r="EZD1" s="64"/>
      <c r="EZE1" s="64"/>
      <c r="EZF1" s="64"/>
      <c r="EZG1" s="64"/>
      <c r="EZH1" s="64"/>
      <c r="EZI1" s="64"/>
      <c r="EZJ1" s="64"/>
      <c r="EZK1" s="64"/>
      <c r="EZL1" s="64"/>
      <c r="EZM1" s="64"/>
      <c r="EZN1" s="64"/>
      <c r="EZO1" s="64"/>
      <c r="EZP1" s="64"/>
      <c r="EZQ1" s="64"/>
      <c r="EZR1" s="64"/>
      <c r="EZS1" s="64"/>
      <c r="EZT1" s="64"/>
      <c r="EZU1" s="64"/>
      <c r="EZV1" s="64"/>
      <c r="EZW1" s="64"/>
      <c r="EZX1" s="64"/>
      <c r="EZY1" s="64"/>
      <c r="EZZ1" s="64"/>
      <c r="FAA1" s="64"/>
      <c r="FAB1" s="64"/>
      <c r="FAC1" s="64"/>
      <c r="FAD1" s="64"/>
      <c r="FAE1" s="64"/>
      <c r="FAF1" s="64"/>
      <c r="FAG1" s="64"/>
      <c r="FAH1" s="64"/>
      <c r="FAI1" s="64"/>
      <c r="FAJ1" s="64"/>
      <c r="FAK1" s="64"/>
      <c r="FAL1" s="64"/>
      <c r="FAM1" s="64"/>
      <c r="FAN1" s="64"/>
      <c r="FAO1" s="64"/>
      <c r="FAP1" s="64"/>
      <c r="FAQ1" s="64"/>
      <c r="FAR1" s="64"/>
      <c r="FAS1" s="64"/>
      <c r="FAT1" s="64"/>
      <c r="FAU1" s="64"/>
      <c r="FAV1" s="64"/>
      <c r="FAW1" s="64"/>
      <c r="FAX1" s="64"/>
      <c r="FAY1" s="64"/>
      <c r="FAZ1" s="64"/>
      <c r="FBA1" s="64"/>
      <c r="FBB1" s="64"/>
      <c r="FBC1" s="64"/>
      <c r="FBD1" s="64"/>
      <c r="FBE1" s="64"/>
      <c r="FBF1" s="64"/>
      <c r="FBG1" s="64"/>
      <c r="FBH1" s="64"/>
      <c r="FBI1" s="64"/>
      <c r="FBJ1" s="64"/>
      <c r="FBK1" s="64"/>
      <c r="FBL1" s="64"/>
      <c r="FBM1" s="64"/>
      <c r="FBN1" s="64"/>
      <c r="FBO1" s="64"/>
      <c r="FBP1" s="64"/>
      <c r="FBQ1" s="64"/>
      <c r="FBR1" s="64"/>
      <c r="FBS1" s="64"/>
      <c r="FBT1" s="64"/>
      <c r="FBU1" s="64"/>
      <c r="FBV1" s="64"/>
      <c r="FBW1" s="64"/>
      <c r="FBX1" s="64"/>
      <c r="FBY1" s="64"/>
      <c r="FBZ1" s="64"/>
      <c r="FCA1" s="64"/>
      <c r="FCB1" s="64"/>
      <c r="FCC1" s="64"/>
      <c r="FCD1" s="64"/>
      <c r="FCE1" s="64"/>
      <c r="FCF1" s="64"/>
      <c r="FCG1" s="64"/>
      <c r="FCH1" s="64"/>
      <c r="FCI1" s="64"/>
      <c r="FCJ1" s="64"/>
      <c r="FCK1" s="64"/>
      <c r="FCL1" s="64"/>
      <c r="FCM1" s="64"/>
      <c r="FCN1" s="64"/>
      <c r="FCO1" s="64"/>
      <c r="FCP1" s="64"/>
      <c r="FCQ1" s="64"/>
      <c r="FCR1" s="64"/>
      <c r="FCS1" s="64"/>
      <c r="FCT1" s="64"/>
      <c r="FCU1" s="64"/>
      <c r="FCV1" s="64"/>
      <c r="FCW1" s="64"/>
      <c r="FCX1" s="64"/>
      <c r="FCY1" s="64"/>
      <c r="FCZ1" s="64"/>
      <c r="FDA1" s="64"/>
      <c r="FDB1" s="64"/>
      <c r="FDC1" s="64"/>
      <c r="FDD1" s="64"/>
      <c r="FDE1" s="64"/>
      <c r="FDF1" s="64"/>
      <c r="FDG1" s="64"/>
      <c r="FDH1" s="64"/>
      <c r="FDI1" s="64"/>
      <c r="FDJ1" s="64"/>
      <c r="FDK1" s="64"/>
      <c r="FDL1" s="64"/>
      <c r="FDM1" s="64"/>
      <c r="FDN1" s="64"/>
      <c r="FDO1" s="64"/>
      <c r="FDP1" s="64"/>
      <c r="FDQ1" s="64"/>
      <c r="FDR1" s="64"/>
      <c r="FDS1" s="64"/>
      <c r="FDT1" s="64"/>
      <c r="FDU1" s="64"/>
      <c r="FDV1" s="64"/>
      <c r="FDW1" s="64"/>
      <c r="FDX1" s="64"/>
      <c r="FDY1" s="64"/>
      <c r="FDZ1" s="64"/>
      <c r="FEA1" s="64"/>
      <c r="FEB1" s="64"/>
      <c r="FEC1" s="64"/>
      <c r="FED1" s="64"/>
      <c r="FEE1" s="64"/>
      <c r="FEF1" s="64"/>
      <c r="FEG1" s="64"/>
      <c r="FEH1" s="64"/>
      <c r="FEI1" s="64"/>
      <c r="FEJ1" s="64"/>
      <c r="FEK1" s="64"/>
      <c r="FEL1" s="64"/>
      <c r="FEM1" s="64"/>
      <c r="FEN1" s="64"/>
      <c r="FEO1" s="64"/>
      <c r="FEP1" s="64"/>
      <c r="FEQ1" s="64"/>
      <c r="FER1" s="64"/>
      <c r="FES1" s="64"/>
      <c r="FET1" s="64"/>
      <c r="FEU1" s="64"/>
      <c r="FEV1" s="64"/>
      <c r="FEW1" s="64"/>
      <c r="FEX1" s="64"/>
      <c r="FEY1" s="64"/>
      <c r="FEZ1" s="64"/>
      <c r="FFA1" s="64"/>
      <c r="FFB1" s="64"/>
      <c r="FFC1" s="64"/>
      <c r="FFD1" s="64"/>
      <c r="FFE1" s="64"/>
      <c r="FFF1" s="64"/>
      <c r="FFG1" s="64"/>
      <c r="FFH1" s="64"/>
      <c r="FFI1" s="64"/>
      <c r="FFJ1" s="64"/>
      <c r="FFK1" s="64"/>
      <c r="FFL1" s="64"/>
      <c r="FFM1" s="64"/>
      <c r="FFN1" s="64"/>
      <c r="FFO1" s="64"/>
      <c r="FFP1" s="64"/>
      <c r="FFQ1" s="64"/>
      <c r="FFR1" s="64"/>
      <c r="FFS1" s="64"/>
      <c r="FFT1" s="64"/>
      <c r="FFU1" s="64"/>
      <c r="FFV1" s="64"/>
      <c r="FFW1" s="64"/>
      <c r="FFX1" s="64"/>
      <c r="FFY1" s="64"/>
      <c r="FFZ1" s="64"/>
      <c r="FGA1" s="64"/>
      <c r="FGB1" s="64"/>
      <c r="FGC1" s="64"/>
      <c r="FGD1" s="64"/>
      <c r="FGE1" s="64"/>
      <c r="FGF1" s="64"/>
      <c r="FGG1" s="64"/>
      <c r="FGH1" s="64"/>
      <c r="FGI1" s="64"/>
      <c r="FGJ1" s="64"/>
      <c r="FGK1" s="64"/>
      <c r="FGL1" s="64"/>
      <c r="FGM1" s="64"/>
      <c r="FGN1" s="64"/>
      <c r="FGO1" s="64"/>
      <c r="FGP1" s="64"/>
      <c r="FGQ1" s="64"/>
      <c r="FGR1" s="64"/>
      <c r="FGS1" s="64"/>
      <c r="FGT1" s="64"/>
      <c r="FGU1" s="64"/>
      <c r="FGV1" s="64"/>
      <c r="FGW1" s="64"/>
      <c r="FGX1" s="64"/>
      <c r="FGY1" s="64"/>
      <c r="FGZ1" s="64"/>
      <c r="FHA1" s="64"/>
      <c r="FHB1" s="64"/>
      <c r="FHC1" s="64"/>
      <c r="FHD1" s="64"/>
      <c r="FHE1" s="64"/>
      <c r="FHF1" s="64"/>
      <c r="FHG1" s="64"/>
      <c r="FHH1" s="64"/>
      <c r="FHI1" s="64"/>
      <c r="FHJ1" s="64"/>
      <c r="FHK1" s="64"/>
      <c r="FHL1" s="64"/>
      <c r="FHM1" s="64"/>
      <c r="FHN1" s="64"/>
      <c r="FHO1" s="64"/>
      <c r="FHP1" s="64"/>
      <c r="FHQ1" s="64"/>
      <c r="FHR1" s="64"/>
      <c r="FHS1" s="64"/>
      <c r="FHT1" s="64"/>
      <c r="FHU1" s="64"/>
      <c r="FHV1" s="64"/>
      <c r="FHW1" s="64"/>
      <c r="FHX1" s="64"/>
      <c r="FHY1" s="64"/>
      <c r="FHZ1" s="64"/>
      <c r="FIA1" s="64"/>
      <c r="FIB1" s="64"/>
      <c r="FIC1" s="64"/>
      <c r="FID1" s="64"/>
      <c r="FIE1" s="64"/>
      <c r="FIF1" s="64"/>
      <c r="FIG1" s="64"/>
      <c r="FIH1" s="64"/>
      <c r="FII1" s="64"/>
      <c r="FIJ1" s="64"/>
      <c r="FIK1" s="64"/>
      <c r="FIL1" s="64"/>
      <c r="FIM1" s="64"/>
      <c r="FIN1" s="64"/>
      <c r="FIO1" s="64"/>
      <c r="FIP1" s="64"/>
      <c r="FIQ1" s="64"/>
      <c r="FIR1" s="64"/>
      <c r="FIS1" s="64"/>
      <c r="FIT1" s="64"/>
      <c r="FIU1" s="64"/>
      <c r="FIV1" s="64"/>
      <c r="FIW1" s="64"/>
      <c r="FIX1" s="64"/>
      <c r="FIY1" s="64"/>
      <c r="FIZ1" s="64"/>
      <c r="FJA1" s="64"/>
      <c r="FJB1" s="64"/>
      <c r="FJC1" s="64"/>
      <c r="FJD1" s="64"/>
      <c r="FJE1" s="64"/>
      <c r="FJF1" s="64"/>
      <c r="FJG1" s="64"/>
      <c r="FJH1" s="64"/>
      <c r="FJI1" s="64"/>
      <c r="FJJ1" s="64"/>
      <c r="FJK1" s="64"/>
      <c r="FJL1" s="64"/>
      <c r="FJM1" s="64"/>
      <c r="FJN1" s="64"/>
      <c r="FJO1" s="64"/>
      <c r="FJP1" s="64"/>
      <c r="FJQ1" s="64"/>
      <c r="FJR1" s="64"/>
      <c r="FJS1" s="64"/>
      <c r="FJT1" s="64"/>
      <c r="FJU1" s="64"/>
      <c r="FJV1" s="64"/>
      <c r="FJW1" s="64"/>
      <c r="FJX1" s="64"/>
      <c r="FJY1" s="64"/>
      <c r="FJZ1" s="64"/>
      <c r="FKA1" s="64"/>
      <c r="FKB1" s="64"/>
      <c r="FKC1" s="64"/>
      <c r="FKD1" s="64"/>
      <c r="FKE1" s="64"/>
      <c r="FKF1" s="64"/>
      <c r="FKG1" s="64"/>
      <c r="FKH1" s="64"/>
      <c r="FKI1" s="64"/>
      <c r="FKJ1" s="64"/>
      <c r="FKK1" s="64"/>
      <c r="FKL1" s="64"/>
      <c r="FKM1" s="64"/>
      <c r="FKN1" s="64"/>
      <c r="FKO1" s="64"/>
      <c r="FKP1" s="64"/>
      <c r="FKQ1" s="64"/>
      <c r="FKR1" s="64"/>
      <c r="FKS1" s="64"/>
      <c r="FKT1" s="64"/>
      <c r="FKU1" s="64"/>
      <c r="FKV1" s="64"/>
      <c r="FKW1" s="64"/>
      <c r="FKX1" s="64"/>
      <c r="FKY1" s="64"/>
      <c r="FKZ1" s="64"/>
      <c r="FLA1" s="64"/>
      <c r="FLB1" s="64"/>
      <c r="FLC1" s="64"/>
      <c r="FLD1" s="64"/>
      <c r="FLE1" s="64"/>
      <c r="FLF1" s="64"/>
      <c r="FLG1" s="64"/>
      <c r="FLH1" s="64"/>
      <c r="FLI1" s="64"/>
      <c r="FLJ1" s="64"/>
      <c r="FLK1" s="64"/>
      <c r="FLL1" s="64"/>
      <c r="FLM1" s="64"/>
      <c r="FLN1" s="64"/>
      <c r="FLO1" s="64"/>
      <c r="FLP1" s="64"/>
      <c r="FLQ1" s="64"/>
      <c r="FLR1" s="64"/>
      <c r="FLS1" s="64"/>
      <c r="FLT1" s="64"/>
      <c r="FLU1" s="64"/>
      <c r="FLV1" s="64"/>
      <c r="FLW1" s="64"/>
      <c r="FLX1" s="64"/>
      <c r="FLY1" s="64"/>
      <c r="FLZ1" s="64"/>
      <c r="FMA1" s="64"/>
      <c r="FMB1" s="64"/>
      <c r="FMC1" s="64"/>
      <c r="FMD1" s="64"/>
      <c r="FME1" s="64"/>
      <c r="FMF1" s="64"/>
      <c r="FMG1" s="64"/>
      <c r="FMH1" s="64"/>
      <c r="FMI1" s="64"/>
      <c r="FMJ1" s="64"/>
      <c r="FMK1" s="64"/>
      <c r="FML1" s="64"/>
      <c r="FMM1" s="64"/>
      <c r="FMN1" s="64"/>
      <c r="FMO1" s="64"/>
      <c r="FMP1" s="64"/>
      <c r="FMQ1" s="64"/>
      <c r="FMR1" s="64"/>
      <c r="FMS1" s="64"/>
      <c r="FMT1" s="64"/>
      <c r="FMU1" s="64"/>
      <c r="FMV1" s="64"/>
      <c r="FMW1" s="64"/>
      <c r="FMX1" s="64"/>
      <c r="FMY1" s="64"/>
      <c r="FMZ1" s="64"/>
      <c r="FNA1" s="64"/>
      <c r="FNB1" s="64"/>
      <c r="FNC1" s="64"/>
      <c r="FND1" s="64"/>
      <c r="FNE1" s="64"/>
      <c r="FNF1" s="64"/>
      <c r="FNG1" s="64"/>
      <c r="FNH1" s="64"/>
      <c r="FNI1" s="64"/>
      <c r="FNJ1" s="64"/>
      <c r="FNK1" s="64"/>
      <c r="FNL1" s="64"/>
      <c r="FNM1" s="64"/>
      <c r="FNN1" s="64"/>
      <c r="FNO1" s="64"/>
      <c r="FNP1" s="64"/>
      <c r="FNQ1" s="64"/>
      <c r="FNR1" s="64"/>
      <c r="FNS1" s="64"/>
      <c r="FNT1" s="64"/>
      <c r="FNU1" s="64"/>
      <c r="FNV1" s="64"/>
      <c r="FNW1" s="64"/>
      <c r="FNX1" s="64"/>
      <c r="FNY1" s="64"/>
      <c r="FNZ1" s="64"/>
      <c r="FOA1" s="64"/>
      <c r="FOB1" s="64"/>
      <c r="FOC1" s="64"/>
      <c r="FOD1" s="64"/>
      <c r="FOE1" s="64"/>
      <c r="FOF1" s="64"/>
      <c r="FOG1" s="64"/>
      <c r="FOH1" s="64"/>
      <c r="FOI1" s="64"/>
      <c r="FOJ1" s="64"/>
      <c r="FOK1" s="64"/>
      <c r="FOL1" s="64"/>
      <c r="FOM1" s="64"/>
      <c r="FON1" s="64"/>
      <c r="FOO1" s="64"/>
      <c r="FOP1" s="64"/>
      <c r="FOQ1" s="64"/>
      <c r="FOR1" s="64"/>
      <c r="FOS1" s="64"/>
      <c r="FOT1" s="64"/>
      <c r="FOU1" s="64"/>
      <c r="FOV1" s="64"/>
      <c r="FOW1" s="64"/>
      <c r="FOX1" s="64"/>
      <c r="FOY1" s="64"/>
      <c r="FOZ1" s="64"/>
      <c r="FPA1" s="64"/>
      <c r="FPB1" s="64"/>
      <c r="FPC1" s="64"/>
      <c r="FPD1" s="64"/>
      <c r="FPE1" s="64"/>
      <c r="FPF1" s="64"/>
      <c r="FPG1" s="64"/>
      <c r="FPH1" s="64"/>
      <c r="FPI1" s="64"/>
      <c r="FPJ1" s="64"/>
      <c r="FPK1" s="64"/>
      <c r="FPL1" s="64"/>
      <c r="FPM1" s="64"/>
      <c r="FPN1" s="64"/>
      <c r="FPO1" s="64"/>
      <c r="FPP1" s="64"/>
      <c r="FPQ1" s="64"/>
      <c r="FPR1" s="64"/>
      <c r="FPS1" s="64"/>
      <c r="FPT1" s="64"/>
      <c r="FPU1" s="64"/>
      <c r="FPV1" s="64"/>
      <c r="FPW1" s="64"/>
      <c r="FPX1" s="64"/>
      <c r="FPY1" s="64"/>
      <c r="FPZ1" s="64"/>
      <c r="FQA1" s="64"/>
      <c r="FQB1" s="64"/>
      <c r="FQC1" s="64"/>
      <c r="FQD1" s="64"/>
      <c r="FQE1" s="64"/>
      <c r="FQF1" s="64"/>
      <c r="FQG1" s="64"/>
      <c r="FQH1" s="64"/>
      <c r="FQI1" s="64"/>
      <c r="FQJ1" s="64"/>
      <c r="FQK1" s="64"/>
      <c r="FQL1" s="64"/>
      <c r="FQM1" s="64"/>
      <c r="FQN1" s="64"/>
      <c r="FQO1" s="64"/>
      <c r="FQP1" s="64"/>
      <c r="FQQ1" s="64"/>
      <c r="FQR1" s="64"/>
      <c r="FQS1" s="64"/>
      <c r="FQT1" s="64"/>
      <c r="FQU1" s="64"/>
      <c r="FQV1" s="64"/>
      <c r="FQW1" s="64"/>
      <c r="FQX1" s="64"/>
      <c r="FQY1" s="64"/>
      <c r="FQZ1" s="64"/>
      <c r="FRA1" s="64"/>
      <c r="FRB1" s="64"/>
      <c r="FRC1" s="64"/>
      <c r="FRD1" s="64"/>
      <c r="FRE1" s="64"/>
      <c r="FRF1" s="64"/>
      <c r="FRG1" s="64"/>
      <c r="FRH1" s="64"/>
      <c r="FRI1" s="64"/>
      <c r="FRJ1" s="64"/>
      <c r="FRK1" s="64"/>
      <c r="FRL1" s="64"/>
      <c r="FRM1" s="64"/>
      <c r="FRN1" s="64"/>
      <c r="FRO1" s="64"/>
      <c r="FRP1" s="64"/>
      <c r="FRQ1" s="64"/>
      <c r="FRR1" s="64"/>
      <c r="FRS1" s="64"/>
      <c r="FRT1" s="64"/>
      <c r="FRU1" s="64"/>
      <c r="FRV1" s="64"/>
      <c r="FRW1" s="64"/>
      <c r="FRX1" s="64"/>
      <c r="FRY1" s="64"/>
      <c r="FRZ1" s="64"/>
      <c r="FSA1" s="64"/>
      <c r="FSB1" s="64"/>
      <c r="FSC1" s="64"/>
      <c r="FSD1" s="64"/>
      <c r="FSE1" s="64"/>
      <c r="FSF1" s="64"/>
      <c r="FSG1" s="64"/>
      <c r="FSH1" s="64"/>
      <c r="FSI1" s="64"/>
      <c r="FSJ1" s="64"/>
      <c r="FSK1" s="64"/>
      <c r="FSL1" s="64"/>
      <c r="FSM1" s="64"/>
      <c r="FSN1" s="64"/>
      <c r="FSO1" s="64"/>
      <c r="FSP1" s="64"/>
      <c r="FSQ1" s="64"/>
      <c r="FSR1" s="64"/>
      <c r="FSS1" s="64"/>
      <c r="FST1" s="64"/>
      <c r="FSU1" s="64"/>
      <c r="FSV1" s="64"/>
      <c r="FSW1" s="64"/>
      <c r="FSX1" s="64"/>
      <c r="FSY1" s="64"/>
      <c r="FSZ1" s="64"/>
      <c r="FTA1" s="64"/>
      <c r="FTB1" s="64"/>
      <c r="FTC1" s="64"/>
      <c r="FTD1" s="64"/>
      <c r="FTE1" s="64"/>
      <c r="FTF1" s="64"/>
      <c r="FTG1" s="64"/>
      <c r="FTH1" s="64"/>
      <c r="FTI1" s="64"/>
      <c r="FTJ1" s="64"/>
      <c r="FTK1" s="64"/>
      <c r="FTL1" s="64"/>
      <c r="FTM1" s="64"/>
      <c r="FTN1" s="64"/>
      <c r="FTO1" s="64"/>
      <c r="FTP1" s="64"/>
      <c r="FTQ1" s="64"/>
      <c r="FTR1" s="64"/>
      <c r="FTS1" s="64"/>
      <c r="FTT1" s="64"/>
      <c r="FTU1" s="64"/>
      <c r="FTV1" s="64"/>
      <c r="FTW1" s="64"/>
      <c r="FTX1" s="64"/>
      <c r="FTY1" s="64"/>
      <c r="FTZ1" s="64"/>
      <c r="FUA1" s="64"/>
      <c r="FUB1" s="64"/>
      <c r="FUC1" s="64"/>
      <c r="FUD1" s="64"/>
      <c r="FUE1" s="64"/>
      <c r="FUF1" s="64"/>
      <c r="FUG1" s="64"/>
      <c r="FUH1" s="64"/>
      <c r="FUI1" s="64"/>
      <c r="FUJ1" s="64"/>
      <c r="FUK1" s="64"/>
      <c r="FUL1" s="64"/>
      <c r="FUM1" s="64"/>
      <c r="FUN1" s="64"/>
      <c r="FUO1" s="64"/>
      <c r="FUP1" s="64"/>
      <c r="FUQ1" s="64"/>
      <c r="FUR1" s="64"/>
      <c r="FUS1" s="64"/>
      <c r="FUT1" s="64"/>
      <c r="FUU1" s="64"/>
      <c r="FUV1" s="64"/>
      <c r="FUW1" s="64"/>
      <c r="FUX1" s="64"/>
      <c r="FUY1" s="64"/>
      <c r="FUZ1" s="64"/>
      <c r="FVA1" s="64"/>
      <c r="FVB1" s="64"/>
      <c r="FVC1" s="64"/>
      <c r="FVD1" s="64"/>
      <c r="FVE1" s="64"/>
      <c r="FVF1" s="64"/>
      <c r="FVG1" s="64"/>
      <c r="FVH1" s="64"/>
      <c r="FVI1" s="64"/>
      <c r="FVJ1" s="64"/>
      <c r="FVK1" s="64"/>
      <c r="FVL1" s="64"/>
      <c r="FVM1" s="64"/>
      <c r="FVN1" s="64"/>
      <c r="FVO1" s="64"/>
      <c r="FVP1" s="64"/>
      <c r="FVQ1" s="64"/>
      <c r="FVR1" s="64"/>
      <c r="FVS1" s="64"/>
      <c r="FVT1" s="64"/>
      <c r="FVU1" s="64"/>
      <c r="FVV1" s="64"/>
      <c r="FVW1" s="64"/>
      <c r="FVX1" s="64"/>
      <c r="FVY1" s="64"/>
      <c r="FVZ1" s="64"/>
      <c r="FWA1" s="64"/>
      <c r="FWB1" s="64"/>
      <c r="FWC1" s="64"/>
      <c r="FWD1" s="64"/>
      <c r="FWE1" s="64"/>
      <c r="FWF1" s="64"/>
      <c r="FWG1" s="64"/>
      <c r="FWH1" s="64"/>
      <c r="FWI1" s="64"/>
      <c r="FWJ1" s="64"/>
      <c r="FWK1" s="64"/>
      <c r="FWL1" s="64"/>
      <c r="FWM1" s="64"/>
      <c r="FWN1" s="64"/>
      <c r="FWO1" s="64"/>
      <c r="FWP1" s="64"/>
      <c r="FWQ1" s="64"/>
      <c r="FWR1" s="64"/>
      <c r="FWS1" s="64"/>
      <c r="FWT1" s="64"/>
      <c r="FWU1" s="64"/>
      <c r="FWV1" s="64"/>
      <c r="FWW1" s="64"/>
      <c r="FWX1" s="64"/>
      <c r="FWY1" s="64"/>
      <c r="FWZ1" s="64"/>
      <c r="FXA1" s="64"/>
      <c r="FXB1" s="64"/>
      <c r="FXC1" s="64"/>
      <c r="FXD1" s="64"/>
      <c r="FXE1" s="64"/>
      <c r="FXF1" s="64"/>
      <c r="FXG1" s="64"/>
      <c r="FXH1" s="64"/>
      <c r="FXI1" s="64"/>
      <c r="FXJ1" s="64"/>
      <c r="FXK1" s="64"/>
      <c r="FXL1" s="64"/>
      <c r="FXM1" s="64"/>
      <c r="FXN1" s="64"/>
      <c r="FXO1" s="64"/>
      <c r="FXP1" s="64"/>
      <c r="FXQ1" s="64"/>
      <c r="FXR1" s="64"/>
      <c r="FXS1" s="64"/>
      <c r="FXT1" s="64"/>
      <c r="FXU1" s="64"/>
      <c r="FXV1" s="64"/>
      <c r="FXW1" s="64"/>
      <c r="FXX1" s="64"/>
      <c r="FXY1" s="64"/>
      <c r="FXZ1" s="64"/>
      <c r="FYA1" s="64"/>
      <c r="FYB1" s="64"/>
      <c r="FYC1" s="64"/>
      <c r="FYD1" s="64"/>
      <c r="FYE1" s="64"/>
      <c r="FYF1" s="64"/>
      <c r="FYG1" s="64"/>
      <c r="FYH1" s="64"/>
      <c r="FYI1" s="64"/>
      <c r="FYJ1" s="64"/>
      <c r="FYK1" s="64"/>
      <c r="FYL1" s="64"/>
      <c r="FYM1" s="64"/>
      <c r="FYN1" s="64"/>
      <c r="FYO1" s="64"/>
      <c r="FYP1" s="64"/>
      <c r="FYQ1" s="64"/>
      <c r="FYR1" s="64"/>
      <c r="FYS1" s="64"/>
      <c r="FYT1" s="64"/>
      <c r="FYU1" s="64"/>
      <c r="FYV1" s="64"/>
      <c r="FYW1" s="64"/>
      <c r="FYX1" s="64"/>
      <c r="FYY1" s="64"/>
      <c r="FYZ1" s="64"/>
      <c r="FZA1" s="64"/>
      <c r="FZB1" s="64"/>
      <c r="FZC1" s="64"/>
      <c r="FZD1" s="64"/>
      <c r="FZE1" s="64"/>
      <c r="FZF1" s="64"/>
      <c r="FZG1" s="64"/>
      <c r="FZH1" s="64"/>
      <c r="FZI1" s="64"/>
      <c r="FZJ1" s="64"/>
      <c r="FZK1" s="64"/>
      <c r="FZL1" s="64"/>
      <c r="FZM1" s="64"/>
      <c r="FZN1" s="64"/>
      <c r="FZO1" s="64"/>
      <c r="FZP1" s="64"/>
      <c r="FZQ1" s="64"/>
      <c r="FZR1" s="64"/>
      <c r="FZS1" s="64"/>
      <c r="FZT1" s="64"/>
      <c r="FZU1" s="64"/>
      <c r="FZV1" s="64"/>
      <c r="FZW1" s="64"/>
      <c r="FZX1" s="64"/>
      <c r="FZY1" s="64"/>
      <c r="FZZ1" s="64"/>
      <c r="GAA1" s="64"/>
      <c r="GAB1" s="64"/>
      <c r="GAC1" s="64"/>
      <c r="GAD1" s="64"/>
      <c r="GAE1" s="64"/>
      <c r="GAF1" s="64"/>
      <c r="GAG1" s="64"/>
      <c r="GAH1" s="64"/>
      <c r="GAI1" s="64"/>
      <c r="GAJ1" s="64"/>
      <c r="GAK1" s="64"/>
      <c r="GAL1" s="64"/>
      <c r="GAM1" s="64"/>
      <c r="GAN1" s="64"/>
      <c r="GAO1" s="64"/>
      <c r="GAP1" s="64"/>
      <c r="GAQ1" s="64"/>
      <c r="GAR1" s="64"/>
      <c r="GAS1" s="64"/>
      <c r="GAT1" s="64"/>
      <c r="GAU1" s="64"/>
      <c r="GAV1" s="64"/>
      <c r="GAW1" s="64"/>
      <c r="GAX1" s="64"/>
      <c r="GAY1" s="64"/>
      <c r="GAZ1" s="64"/>
      <c r="GBA1" s="64"/>
      <c r="GBB1" s="64"/>
      <c r="GBC1" s="64"/>
      <c r="GBD1" s="64"/>
      <c r="GBE1" s="64"/>
      <c r="GBF1" s="64"/>
      <c r="GBG1" s="64"/>
      <c r="GBH1" s="64"/>
      <c r="GBI1" s="64"/>
      <c r="GBJ1" s="64"/>
      <c r="GBK1" s="64"/>
      <c r="GBL1" s="64"/>
      <c r="GBM1" s="64"/>
      <c r="GBN1" s="64"/>
      <c r="GBO1" s="64"/>
      <c r="GBP1" s="64"/>
      <c r="GBQ1" s="64"/>
      <c r="GBR1" s="64"/>
      <c r="GBS1" s="64"/>
      <c r="GBT1" s="64"/>
      <c r="GBU1" s="64"/>
      <c r="GBV1" s="64"/>
      <c r="GBW1" s="64"/>
      <c r="GBX1" s="64"/>
      <c r="GBY1" s="64"/>
      <c r="GBZ1" s="64"/>
      <c r="GCA1" s="64"/>
      <c r="GCB1" s="64"/>
      <c r="GCC1" s="64"/>
      <c r="GCD1" s="64"/>
      <c r="GCE1" s="64"/>
      <c r="GCF1" s="64"/>
      <c r="GCG1" s="64"/>
      <c r="GCH1" s="64"/>
      <c r="GCI1" s="64"/>
      <c r="GCJ1" s="64"/>
      <c r="GCK1" s="64"/>
      <c r="GCL1" s="64"/>
      <c r="GCM1" s="64"/>
      <c r="GCN1" s="64"/>
      <c r="GCO1" s="64"/>
      <c r="GCP1" s="64"/>
      <c r="GCQ1" s="64"/>
      <c r="GCR1" s="64"/>
      <c r="GCS1" s="64"/>
      <c r="GCT1" s="64"/>
      <c r="GCU1" s="64"/>
      <c r="GCV1" s="64"/>
      <c r="GCW1" s="64"/>
      <c r="GCX1" s="64"/>
      <c r="GCY1" s="64"/>
      <c r="GCZ1" s="64"/>
      <c r="GDA1" s="64"/>
      <c r="GDB1" s="64"/>
      <c r="GDC1" s="64"/>
      <c r="GDD1" s="64"/>
      <c r="GDE1" s="64"/>
      <c r="GDF1" s="64"/>
      <c r="GDG1" s="64"/>
      <c r="GDH1" s="64"/>
      <c r="GDI1" s="64"/>
      <c r="GDJ1" s="64"/>
      <c r="GDK1" s="64"/>
      <c r="GDL1" s="64"/>
      <c r="GDM1" s="64"/>
      <c r="GDN1" s="64"/>
      <c r="GDO1" s="64"/>
      <c r="GDP1" s="64"/>
      <c r="GDQ1" s="64"/>
      <c r="GDR1" s="64"/>
      <c r="GDS1" s="64"/>
      <c r="GDT1" s="64"/>
      <c r="GDU1" s="64"/>
      <c r="GDV1" s="64"/>
      <c r="GDW1" s="64"/>
      <c r="GDX1" s="64"/>
      <c r="GDY1" s="64"/>
      <c r="GDZ1" s="64"/>
      <c r="GEA1" s="64"/>
      <c r="GEB1" s="64"/>
      <c r="GEC1" s="64"/>
      <c r="GED1" s="64"/>
      <c r="GEE1" s="64"/>
      <c r="GEF1" s="64"/>
      <c r="GEG1" s="64"/>
      <c r="GEH1" s="64"/>
      <c r="GEI1" s="64"/>
      <c r="GEJ1" s="64"/>
      <c r="GEK1" s="64"/>
      <c r="GEL1" s="64"/>
      <c r="GEM1" s="64"/>
      <c r="GEN1" s="64"/>
      <c r="GEO1" s="64"/>
      <c r="GEP1" s="64"/>
      <c r="GEQ1" s="64"/>
      <c r="GER1" s="64"/>
      <c r="GES1" s="64"/>
      <c r="GET1" s="64"/>
      <c r="GEU1" s="64"/>
      <c r="GEV1" s="64"/>
      <c r="GEW1" s="64"/>
      <c r="GEX1" s="64"/>
      <c r="GEY1" s="64"/>
      <c r="GEZ1" s="64"/>
      <c r="GFA1" s="64"/>
      <c r="GFB1" s="64"/>
      <c r="GFC1" s="64"/>
      <c r="GFD1" s="64"/>
      <c r="GFE1" s="64"/>
      <c r="GFF1" s="64"/>
      <c r="GFG1" s="64"/>
      <c r="GFH1" s="64"/>
      <c r="GFI1" s="64"/>
      <c r="GFJ1" s="64"/>
      <c r="GFK1" s="64"/>
      <c r="GFL1" s="64"/>
      <c r="GFM1" s="64"/>
      <c r="GFN1" s="64"/>
      <c r="GFO1" s="64"/>
      <c r="GFP1" s="64"/>
      <c r="GFQ1" s="64"/>
      <c r="GFR1" s="64"/>
      <c r="GFS1" s="64"/>
      <c r="GFT1" s="64"/>
      <c r="GFU1" s="64"/>
      <c r="GFV1" s="64"/>
      <c r="GFW1" s="64"/>
      <c r="GFX1" s="64"/>
      <c r="GFY1" s="64"/>
      <c r="GFZ1" s="64"/>
      <c r="GGA1" s="64"/>
      <c r="GGB1" s="64"/>
      <c r="GGC1" s="64"/>
      <c r="GGD1" s="64"/>
      <c r="GGE1" s="64"/>
      <c r="GGF1" s="64"/>
      <c r="GGG1" s="64"/>
      <c r="GGH1" s="64"/>
      <c r="GGI1" s="64"/>
      <c r="GGJ1" s="64"/>
      <c r="GGK1" s="64"/>
      <c r="GGL1" s="64"/>
      <c r="GGM1" s="64"/>
      <c r="GGN1" s="64"/>
      <c r="GGO1" s="64"/>
      <c r="GGP1" s="64"/>
      <c r="GGQ1" s="64"/>
      <c r="GGR1" s="64"/>
      <c r="GGS1" s="64"/>
      <c r="GGT1" s="64"/>
      <c r="GGU1" s="64"/>
      <c r="GGV1" s="64"/>
      <c r="GGW1" s="64"/>
      <c r="GGX1" s="64"/>
      <c r="GGY1" s="64"/>
      <c r="GGZ1" s="64"/>
      <c r="GHA1" s="64"/>
      <c r="GHB1" s="64"/>
      <c r="GHC1" s="64"/>
      <c r="GHD1" s="64"/>
      <c r="GHE1" s="64"/>
      <c r="GHF1" s="64"/>
      <c r="GHG1" s="64"/>
      <c r="GHH1" s="64"/>
      <c r="GHI1" s="64"/>
      <c r="GHJ1" s="64"/>
      <c r="GHK1" s="64"/>
      <c r="GHL1" s="64"/>
      <c r="GHM1" s="64"/>
      <c r="GHN1" s="64"/>
      <c r="GHO1" s="64"/>
      <c r="GHP1" s="64"/>
      <c r="GHQ1" s="64"/>
      <c r="GHR1" s="64"/>
      <c r="GHS1" s="64"/>
      <c r="GHT1" s="64"/>
      <c r="GHU1" s="64"/>
      <c r="GHV1" s="64"/>
      <c r="GHW1" s="64"/>
      <c r="GHX1" s="64"/>
      <c r="GHY1" s="64"/>
      <c r="GHZ1" s="64"/>
      <c r="GIA1" s="64"/>
      <c r="GIB1" s="64"/>
      <c r="GIC1" s="64"/>
      <c r="GID1" s="64"/>
      <c r="GIE1" s="64"/>
      <c r="GIF1" s="64"/>
      <c r="GIG1" s="64"/>
      <c r="GIH1" s="64"/>
      <c r="GII1" s="64"/>
      <c r="GIJ1" s="64"/>
      <c r="GIK1" s="64"/>
      <c r="GIL1" s="64"/>
      <c r="GIM1" s="64"/>
      <c r="GIN1" s="64"/>
      <c r="GIO1" s="64"/>
      <c r="GIP1" s="64"/>
      <c r="GIQ1" s="64"/>
      <c r="GIR1" s="64"/>
      <c r="GIS1" s="64"/>
      <c r="GIT1" s="64"/>
      <c r="GIU1" s="64"/>
      <c r="GIV1" s="64"/>
      <c r="GIW1" s="64"/>
      <c r="GIX1" s="64"/>
      <c r="GIY1" s="64"/>
      <c r="GIZ1" s="64"/>
      <c r="GJA1" s="64"/>
      <c r="GJB1" s="64"/>
      <c r="GJC1" s="64"/>
      <c r="GJD1" s="64"/>
      <c r="GJE1" s="64"/>
      <c r="GJF1" s="64"/>
      <c r="GJG1" s="64"/>
      <c r="GJH1" s="64"/>
      <c r="GJI1" s="64"/>
      <c r="GJJ1" s="64"/>
      <c r="GJK1" s="64"/>
      <c r="GJL1" s="64"/>
      <c r="GJM1" s="64"/>
      <c r="GJN1" s="64"/>
      <c r="GJO1" s="64"/>
      <c r="GJP1" s="64"/>
      <c r="GJQ1" s="64"/>
      <c r="GJR1" s="64"/>
      <c r="GJS1" s="64"/>
      <c r="GJT1" s="64"/>
      <c r="GJU1" s="64"/>
      <c r="GJV1" s="64"/>
      <c r="GJW1" s="64"/>
      <c r="GJX1" s="64"/>
      <c r="GJY1" s="64"/>
      <c r="GJZ1" s="64"/>
      <c r="GKA1" s="64"/>
      <c r="GKB1" s="64"/>
      <c r="GKC1" s="64"/>
      <c r="GKD1" s="64"/>
      <c r="GKE1" s="64"/>
      <c r="GKF1" s="64"/>
      <c r="GKG1" s="64"/>
      <c r="GKH1" s="64"/>
      <c r="GKI1" s="64"/>
      <c r="GKJ1" s="64"/>
      <c r="GKK1" s="64"/>
      <c r="GKL1" s="64"/>
      <c r="GKM1" s="64"/>
      <c r="GKN1" s="64"/>
      <c r="GKO1" s="64"/>
      <c r="GKP1" s="64"/>
      <c r="GKQ1" s="64"/>
      <c r="GKR1" s="64"/>
      <c r="GKS1" s="64"/>
      <c r="GKT1" s="64"/>
      <c r="GKU1" s="64"/>
      <c r="GKV1" s="64"/>
      <c r="GKW1" s="64"/>
      <c r="GKX1" s="64"/>
      <c r="GKY1" s="64"/>
      <c r="GKZ1" s="64"/>
      <c r="GLA1" s="64"/>
      <c r="GLB1" s="64"/>
      <c r="GLC1" s="64"/>
      <c r="GLD1" s="64"/>
      <c r="GLE1" s="64"/>
      <c r="GLF1" s="64"/>
      <c r="GLG1" s="64"/>
      <c r="GLH1" s="64"/>
      <c r="GLI1" s="64"/>
      <c r="GLJ1" s="64"/>
      <c r="GLK1" s="64"/>
      <c r="GLL1" s="64"/>
      <c r="GLM1" s="64"/>
      <c r="GLN1" s="64"/>
      <c r="GLO1" s="64"/>
      <c r="GLP1" s="64"/>
      <c r="GLQ1" s="64"/>
      <c r="GLR1" s="64"/>
      <c r="GLS1" s="64"/>
      <c r="GLT1" s="64"/>
      <c r="GLU1" s="64"/>
      <c r="GLV1" s="64"/>
      <c r="GLW1" s="64"/>
      <c r="GLX1" s="64"/>
      <c r="GLY1" s="64"/>
      <c r="GLZ1" s="64"/>
      <c r="GMA1" s="64"/>
      <c r="GMB1" s="64"/>
      <c r="GMC1" s="64"/>
      <c r="GMD1" s="64"/>
      <c r="GME1" s="64"/>
      <c r="GMF1" s="64"/>
      <c r="GMG1" s="64"/>
      <c r="GMH1" s="64"/>
      <c r="GMI1" s="64"/>
      <c r="GMJ1" s="64"/>
      <c r="GMK1" s="64"/>
      <c r="GML1" s="64"/>
      <c r="GMM1" s="64"/>
      <c r="GMN1" s="64"/>
      <c r="GMO1" s="64"/>
      <c r="GMP1" s="64"/>
      <c r="GMQ1" s="64"/>
      <c r="GMR1" s="64"/>
      <c r="GMS1" s="64"/>
      <c r="GMT1" s="64"/>
      <c r="GMU1" s="64"/>
      <c r="GMV1" s="64"/>
      <c r="GMW1" s="64"/>
      <c r="GMX1" s="64"/>
      <c r="GMY1" s="64"/>
      <c r="GMZ1" s="64"/>
      <c r="GNA1" s="64"/>
      <c r="GNB1" s="64"/>
      <c r="GNC1" s="64"/>
      <c r="GND1" s="64"/>
      <c r="GNE1" s="64"/>
      <c r="GNF1" s="64"/>
      <c r="GNG1" s="64"/>
      <c r="GNH1" s="64"/>
      <c r="GNI1" s="64"/>
      <c r="GNJ1" s="64"/>
      <c r="GNK1" s="64"/>
      <c r="GNL1" s="64"/>
      <c r="GNM1" s="64"/>
      <c r="GNN1" s="64"/>
      <c r="GNO1" s="64"/>
      <c r="GNP1" s="64"/>
      <c r="GNQ1" s="64"/>
      <c r="GNR1" s="64"/>
      <c r="GNS1" s="64"/>
      <c r="GNT1" s="64"/>
      <c r="GNU1" s="64"/>
      <c r="GNV1" s="64"/>
      <c r="GNW1" s="64"/>
      <c r="GNX1" s="64"/>
      <c r="GNY1" s="64"/>
      <c r="GNZ1" s="64"/>
      <c r="GOA1" s="64"/>
      <c r="GOB1" s="64"/>
      <c r="GOC1" s="64"/>
      <c r="GOD1" s="64"/>
      <c r="GOE1" s="64"/>
      <c r="GOF1" s="64"/>
      <c r="GOG1" s="64"/>
      <c r="GOH1" s="64"/>
      <c r="GOI1" s="64"/>
      <c r="GOJ1" s="64"/>
      <c r="GOK1" s="64"/>
      <c r="GOL1" s="64"/>
      <c r="GOM1" s="64"/>
      <c r="GON1" s="64"/>
      <c r="GOO1" s="64"/>
      <c r="GOP1" s="64"/>
      <c r="GOQ1" s="64"/>
      <c r="GOR1" s="64"/>
      <c r="GOS1" s="64"/>
      <c r="GOT1" s="64"/>
      <c r="GOU1" s="64"/>
      <c r="GOV1" s="64"/>
      <c r="GOW1" s="64"/>
      <c r="GOX1" s="64"/>
      <c r="GOY1" s="64"/>
      <c r="GOZ1" s="64"/>
      <c r="GPA1" s="64"/>
      <c r="GPB1" s="64"/>
      <c r="GPC1" s="64"/>
      <c r="GPD1" s="64"/>
      <c r="GPE1" s="64"/>
      <c r="GPF1" s="64"/>
      <c r="GPG1" s="64"/>
      <c r="GPH1" s="64"/>
      <c r="GPI1" s="64"/>
      <c r="GPJ1" s="64"/>
      <c r="GPK1" s="64"/>
      <c r="GPL1" s="64"/>
      <c r="GPM1" s="64"/>
      <c r="GPN1" s="64"/>
      <c r="GPO1" s="64"/>
      <c r="GPP1" s="64"/>
      <c r="GPQ1" s="64"/>
      <c r="GPR1" s="64"/>
      <c r="GPS1" s="64"/>
      <c r="GPT1" s="64"/>
      <c r="GPU1" s="64"/>
      <c r="GPV1" s="64"/>
      <c r="GPW1" s="64"/>
      <c r="GPX1" s="64"/>
      <c r="GPY1" s="64"/>
      <c r="GPZ1" s="64"/>
      <c r="GQA1" s="64"/>
      <c r="GQB1" s="64"/>
      <c r="GQC1" s="64"/>
      <c r="GQD1" s="64"/>
      <c r="GQE1" s="64"/>
      <c r="GQF1" s="64"/>
      <c r="GQG1" s="64"/>
      <c r="GQH1" s="64"/>
      <c r="GQI1" s="64"/>
      <c r="GQJ1" s="64"/>
      <c r="GQK1" s="64"/>
      <c r="GQL1" s="64"/>
      <c r="GQM1" s="64"/>
      <c r="GQN1" s="64"/>
      <c r="GQO1" s="64"/>
      <c r="GQP1" s="64"/>
      <c r="GQQ1" s="64"/>
      <c r="GQR1" s="64"/>
      <c r="GQS1" s="64"/>
      <c r="GQT1" s="64"/>
      <c r="GQU1" s="64"/>
      <c r="GQV1" s="64"/>
      <c r="GQW1" s="64"/>
      <c r="GQX1" s="64"/>
      <c r="GQY1" s="64"/>
      <c r="GQZ1" s="64"/>
      <c r="GRA1" s="64"/>
      <c r="GRB1" s="64"/>
      <c r="GRC1" s="64"/>
      <c r="GRD1" s="64"/>
      <c r="GRE1" s="64"/>
      <c r="GRF1" s="64"/>
      <c r="GRG1" s="64"/>
      <c r="GRH1" s="64"/>
      <c r="GRI1" s="64"/>
      <c r="GRJ1" s="64"/>
      <c r="GRK1" s="64"/>
      <c r="GRL1" s="64"/>
      <c r="GRM1" s="64"/>
      <c r="GRN1" s="64"/>
      <c r="GRO1" s="64"/>
      <c r="GRP1" s="64"/>
      <c r="GRQ1" s="64"/>
      <c r="GRR1" s="64"/>
      <c r="GRS1" s="64"/>
      <c r="GRT1" s="64"/>
      <c r="GRU1" s="64"/>
      <c r="GRV1" s="64"/>
      <c r="GRW1" s="64"/>
      <c r="GRX1" s="64"/>
      <c r="GRY1" s="64"/>
      <c r="GRZ1" s="64"/>
      <c r="GSA1" s="64"/>
      <c r="GSB1" s="64"/>
      <c r="GSC1" s="64"/>
      <c r="GSD1" s="64"/>
      <c r="GSE1" s="64"/>
      <c r="GSF1" s="64"/>
      <c r="GSG1" s="64"/>
      <c r="GSH1" s="64"/>
      <c r="GSI1" s="64"/>
      <c r="GSJ1" s="64"/>
      <c r="GSK1" s="64"/>
      <c r="GSL1" s="64"/>
      <c r="GSM1" s="64"/>
      <c r="GSN1" s="64"/>
      <c r="GSO1" s="64"/>
      <c r="GSP1" s="64"/>
      <c r="GSQ1" s="64"/>
      <c r="GSR1" s="64"/>
      <c r="GSS1" s="64"/>
      <c r="GST1" s="64"/>
      <c r="GSU1" s="64"/>
      <c r="GSV1" s="64"/>
      <c r="GSW1" s="64"/>
      <c r="GSX1" s="64"/>
      <c r="GSY1" s="64"/>
      <c r="GSZ1" s="64"/>
      <c r="GTA1" s="64"/>
      <c r="GTB1" s="64"/>
      <c r="GTC1" s="64"/>
      <c r="GTD1" s="64"/>
      <c r="GTE1" s="64"/>
      <c r="GTF1" s="64"/>
      <c r="GTG1" s="64"/>
      <c r="GTH1" s="64"/>
      <c r="GTI1" s="64"/>
      <c r="GTJ1" s="64"/>
      <c r="GTK1" s="64"/>
      <c r="GTL1" s="64"/>
      <c r="GTM1" s="64"/>
      <c r="GTN1" s="64"/>
      <c r="GTO1" s="64"/>
      <c r="GTP1" s="64"/>
      <c r="GTQ1" s="64"/>
      <c r="GTR1" s="64"/>
      <c r="GTS1" s="64"/>
      <c r="GTT1" s="64"/>
      <c r="GTU1" s="64"/>
      <c r="GTV1" s="64"/>
      <c r="GTW1" s="64"/>
      <c r="GTX1" s="64"/>
      <c r="GTY1" s="64"/>
      <c r="GTZ1" s="64"/>
      <c r="GUA1" s="64"/>
      <c r="GUB1" s="64"/>
      <c r="GUC1" s="64"/>
      <c r="GUD1" s="64"/>
      <c r="GUE1" s="64"/>
      <c r="GUF1" s="64"/>
      <c r="GUG1" s="64"/>
      <c r="GUH1" s="64"/>
      <c r="GUI1" s="64"/>
      <c r="GUJ1" s="64"/>
      <c r="GUK1" s="64"/>
      <c r="GUL1" s="64"/>
      <c r="GUM1" s="64"/>
      <c r="GUN1" s="64"/>
      <c r="GUO1" s="64"/>
      <c r="GUP1" s="64"/>
      <c r="GUQ1" s="64"/>
      <c r="GUR1" s="64"/>
      <c r="GUS1" s="64"/>
      <c r="GUT1" s="64"/>
      <c r="GUU1" s="64"/>
      <c r="GUV1" s="64"/>
      <c r="GUW1" s="64"/>
      <c r="GUX1" s="64"/>
      <c r="GUY1" s="64"/>
      <c r="GUZ1" s="64"/>
      <c r="GVA1" s="64"/>
      <c r="GVB1" s="64"/>
      <c r="GVC1" s="64"/>
      <c r="GVD1" s="64"/>
      <c r="GVE1" s="64"/>
      <c r="GVF1" s="64"/>
      <c r="GVG1" s="64"/>
      <c r="GVH1" s="64"/>
      <c r="GVI1" s="64"/>
      <c r="GVJ1" s="64"/>
      <c r="GVK1" s="64"/>
      <c r="GVL1" s="64"/>
      <c r="GVM1" s="64"/>
      <c r="GVN1" s="64"/>
      <c r="GVO1" s="64"/>
      <c r="GVP1" s="64"/>
      <c r="GVQ1" s="64"/>
      <c r="GVR1" s="64"/>
      <c r="GVS1" s="64"/>
      <c r="GVT1" s="64"/>
      <c r="GVU1" s="64"/>
      <c r="GVV1" s="64"/>
      <c r="GVW1" s="64"/>
      <c r="GVX1" s="64"/>
      <c r="GVY1" s="64"/>
      <c r="GVZ1" s="64"/>
      <c r="GWA1" s="64"/>
      <c r="GWB1" s="64"/>
      <c r="GWC1" s="64"/>
      <c r="GWD1" s="64"/>
      <c r="GWE1" s="64"/>
      <c r="GWF1" s="64"/>
      <c r="GWG1" s="64"/>
      <c r="GWH1" s="64"/>
      <c r="GWI1" s="64"/>
      <c r="GWJ1" s="64"/>
      <c r="GWK1" s="64"/>
      <c r="GWL1" s="64"/>
      <c r="GWM1" s="64"/>
      <c r="GWN1" s="64"/>
      <c r="GWO1" s="64"/>
      <c r="GWP1" s="64"/>
      <c r="GWQ1" s="64"/>
      <c r="GWR1" s="64"/>
      <c r="GWS1" s="64"/>
      <c r="GWT1" s="64"/>
      <c r="GWU1" s="64"/>
      <c r="GWV1" s="64"/>
      <c r="GWW1" s="64"/>
      <c r="GWX1" s="64"/>
      <c r="GWY1" s="64"/>
      <c r="GWZ1" s="64"/>
      <c r="GXA1" s="64"/>
      <c r="GXB1" s="64"/>
      <c r="GXC1" s="64"/>
      <c r="GXD1" s="64"/>
      <c r="GXE1" s="64"/>
      <c r="GXF1" s="64"/>
      <c r="GXG1" s="64"/>
      <c r="GXH1" s="64"/>
      <c r="GXI1" s="64"/>
      <c r="GXJ1" s="64"/>
      <c r="GXK1" s="64"/>
      <c r="GXL1" s="64"/>
      <c r="GXM1" s="64"/>
      <c r="GXN1" s="64"/>
      <c r="GXO1" s="64"/>
      <c r="GXP1" s="64"/>
      <c r="GXQ1" s="64"/>
      <c r="GXR1" s="64"/>
      <c r="GXS1" s="64"/>
      <c r="GXT1" s="64"/>
      <c r="GXU1" s="64"/>
      <c r="GXV1" s="64"/>
      <c r="GXW1" s="64"/>
      <c r="GXX1" s="64"/>
      <c r="GXY1" s="64"/>
      <c r="GXZ1" s="64"/>
      <c r="GYA1" s="64"/>
      <c r="GYB1" s="64"/>
      <c r="GYC1" s="64"/>
      <c r="GYD1" s="64"/>
      <c r="GYE1" s="64"/>
      <c r="GYF1" s="64"/>
      <c r="GYG1" s="64"/>
      <c r="GYH1" s="64"/>
      <c r="GYI1" s="64"/>
      <c r="GYJ1" s="64"/>
      <c r="GYK1" s="64"/>
      <c r="GYL1" s="64"/>
      <c r="GYM1" s="64"/>
      <c r="GYN1" s="64"/>
      <c r="GYO1" s="64"/>
      <c r="GYP1" s="64"/>
      <c r="GYQ1" s="64"/>
      <c r="GYR1" s="64"/>
      <c r="GYS1" s="64"/>
      <c r="GYT1" s="64"/>
      <c r="GYU1" s="64"/>
      <c r="GYV1" s="64"/>
      <c r="GYW1" s="64"/>
      <c r="GYX1" s="64"/>
      <c r="GYY1" s="64"/>
      <c r="GYZ1" s="64"/>
      <c r="GZA1" s="64"/>
      <c r="GZB1" s="64"/>
      <c r="GZC1" s="64"/>
      <c r="GZD1" s="64"/>
      <c r="GZE1" s="64"/>
      <c r="GZF1" s="64"/>
      <c r="GZG1" s="64"/>
      <c r="GZH1" s="64"/>
      <c r="GZI1" s="64"/>
      <c r="GZJ1" s="64"/>
      <c r="GZK1" s="64"/>
      <c r="GZL1" s="64"/>
      <c r="GZM1" s="64"/>
      <c r="GZN1" s="64"/>
      <c r="GZO1" s="64"/>
      <c r="GZP1" s="64"/>
      <c r="GZQ1" s="64"/>
      <c r="GZR1" s="64"/>
      <c r="GZS1" s="64"/>
      <c r="GZT1" s="64"/>
      <c r="GZU1" s="64"/>
      <c r="GZV1" s="64"/>
      <c r="GZW1" s="64"/>
      <c r="GZX1" s="64"/>
      <c r="GZY1" s="64"/>
      <c r="GZZ1" s="64"/>
      <c r="HAA1" s="64"/>
      <c r="HAB1" s="64"/>
      <c r="HAC1" s="64"/>
      <c r="HAD1" s="64"/>
      <c r="HAE1" s="64"/>
      <c r="HAF1" s="64"/>
      <c r="HAG1" s="64"/>
      <c r="HAH1" s="64"/>
      <c r="HAI1" s="64"/>
      <c r="HAJ1" s="64"/>
      <c r="HAK1" s="64"/>
      <c r="HAL1" s="64"/>
      <c r="HAM1" s="64"/>
      <c r="HAN1" s="64"/>
      <c r="HAO1" s="64"/>
      <c r="HAP1" s="64"/>
      <c r="HAQ1" s="64"/>
      <c r="HAR1" s="64"/>
      <c r="HAS1" s="64"/>
      <c r="HAT1" s="64"/>
      <c r="HAU1" s="64"/>
      <c r="HAV1" s="64"/>
      <c r="HAW1" s="64"/>
      <c r="HAX1" s="64"/>
      <c r="HAY1" s="64"/>
      <c r="HAZ1" s="64"/>
      <c r="HBA1" s="64"/>
      <c r="HBB1" s="64"/>
      <c r="HBC1" s="64"/>
      <c r="HBD1" s="64"/>
      <c r="HBE1" s="64"/>
      <c r="HBF1" s="64"/>
      <c r="HBG1" s="64"/>
      <c r="HBH1" s="64"/>
      <c r="HBI1" s="64"/>
      <c r="HBJ1" s="64"/>
      <c r="HBK1" s="64"/>
      <c r="HBL1" s="64"/>
      <c r="HBM1" s="64"/>
      <c r="HBN1" s="64"/>
      <c r="HBO1" s="64"/>
      <c r="HBP1" s="64"/>
      <c r="HBQ1" s="64"/>
      <c r="HBR1" s="64"/>
      <c r="HBS1" s="64"/>
      <c r="HBT1" s="64"/>
      <c r="HBU1" s="64"/>
      <c r="HBV1" s="64"/>
      <c r="HBW1" s="64"/>
      <c r="HBX1" s="64"/>
      <c r="HBY1" s="64"/>
      <c r="HBZ1" s="64"/>
      <c r="HCA1" s="64"/>
      <c r="HCB1" s="64"/>
      <c r="HCC1" s="64"/>
      <c r="HCD1" s="64"/>
      <c r="HCE1" s="64"/>
      <c r="HCF1" s="64"/>
      <c r="HCG1" s="64"/>
      <c r="HCH1" s="64"/>
      <c r="HCI1" s="64"/>
      <c r="HCJ1" s="64"/>
      <c r="HCK1" s="64"/>
      <c r="HCL1" s="64"/>
      <c r="HCM1" s="64"/>
      <c r="HCN1" s="64"/>
      <c r="HCO1" s="64"/>
      <c r="HCP1" s="64"/>
      <c r="HCQ1" s="64"/>
      <c r="HCR1" s="64"/>
      <c r="HCS1" s="64"/>
      <c r="HCT1" s="64"/>
      <c r="HCU1" s="64"/>
      <c r="HCV1" s="64"/>
      <c r="HCW1" s="64"/>
      <c r="HCX1" s="64"/>
      <c r="HCY1" s="64"/>
      <c r="HCZ1" s="64"/>
      <c r="HDA1" s="64"/>
      <c r="HDB1" s="64"/>
      <c r="HDC1" s="64"/>
      <c r="HDD1" s="64"/>
      <c r="HDE1" s="64"/>
      <c r="HDF1" s="64"/>
      <c r="HDG1" s="64"/>
      <c r="HDH1" s="64"/>
      <c r="HDI1" s="64"/>
      <c r="HDJ1" s="64"/>
      <c r="HDK1" s="64"/>
      <c r="HDL1" s="64"/>
      <c r="HDM1" s="64"/>
      <c r="HDN1" s="64"/>
      <c r="HDO1" s="64"/>
      <c r="HDP1" s="64"/>
      <c r="HDQ1" s="64"/>
      <c r="HDR1" s="64"/>
      <c r="HDS1" s="64"/>
      <c r="HDT1" s="64"/>
      <c r="HDU1" s="64"/>
      <c r="HDV1" s="64"/>
      <c r="HDW1" s="64"/>
      <c r="HDX1" s="64"/>
      <c r="HDY1" s="64"/>
      <c r="HDZ1" s="64"/>
      <c r="HEA1" s="64"/>
      <c r="HEB1" s="64"/>
      <c r="HEC1" s="64"/>
      <c r="HED1" s="64"/>
      <c r="HEE1" s="64"/>
      <c r="HEF1" s="64"/>
      <c r="HEG1" s="64"/>
      <c r="HEH1" s="64"/>
      <c r="HEI1" s="64"/>
      <c r="HEJ1" s="64"/>
      <c r="HEK1" s="64"/>
      <c r="HEL1" s="64"/>
      <c r="HEM1" s="64"/>
      <c r="HEN1" s="64"/>
      <c r="HEO1" s="64"/>
      <c r="HEP1" s="64"/>
      <c r="HEQ1" s="64"/>
      <c r="HER1" s="64"/>
      <c r="HES1" s="64"/>
      <c r="HET1" s="64"/>
      <c r="HEU1" s="64"/>
      <c r="HEV1" s="64"/>
      <c r="HEW1" s="64"/>
      <c r="HEX1" s="64"/>
      <c r="HEY1" s="64"/>
      <c r="HEZ1" s="64"/>
      <c r="HFA1" s="64"/>
      <c r="HFB1" s="64"/>
      <c r="HFC1" s="64"/>
      <c r="HFD1" s="64"/>
      <c r="HFE1" s="64"/>
      <c r="HFF1" s="64"/>
      <c r="HFG1" s="64"/>
      <c r="HFH1" s="64"/>
      <c r="HFI1" s="64"/>
      <c r="HFJ1" s="64"/>
      <c r="HFK1" s="64"/>
      <c r="HFL1" s="64"/>
      <c r="HFM1" s="64"/>
      <c r="HFN1" s="64"/>
      <c r="HFO1" s="64"/>
      <c r="HFP1" s="64"/>
      <c r="HFQ1" s="64"/>
      <c r="HFR1" s="64"/>
      <c r="HFS1" s="64"/>
      <c r="HFT1" s="64"/>
      <c r="HFU1" s="64"/>
      <c r="HFV1" s="64"/>
      <c r="HFW1" s="64"/>
      <c r="HFX1" s="64"/>
      <c r="HFY1" s="64"/>
      <c r="HFZ1" s="64"/>
      <c r="HGA1" s="64"/>
      <c r="HGB1" s="64"/>
      <c r="HGC1" s="64"/>
      <c r="HGD1" s="64"/>
      <c r="HGE1" s="64"/>
      <c r="HGF1" s="64"/>
      <c r="HGG1" s="64"/>
      <c r="HGH1" s="64"/>
      <c r="HGI1" s="64"/>
      <c r="HGJ1" s="64"/>
      <c r="HGK1" s="64"/>
      <c r="HGL1" s="64"/>
      <c r="HGM1" s="64"/>
      <c r="HGN1" s="64"/>
      <c r="HGO1" s="64"/>
      <c r="HGP1" s="64"/>
      <c r="HGQ1" s="64"/>
      <c r="HGR1" s="64"/>
      <c r="HGS1" s="64"/>
      <c r="HGT1" s="64"/>
      <c r="HGU1" s="64"/>
      <c r="HGV1" s="64"/>
      <c r="HGW1" s="64"/>
      <c r="HGX1" s="64"/>
      <c r="HGY1" s="64"/>
      <c r="HGZ1" s="64"/>
      <c r="HHA1" s="64"/>
      <c r="HHB1" s="64"/>
      <c r="HHC1" s="64"/>
      <c r="HHD1" s="64"/>
      <c r="HHE1" s="64"/>
      <c r="HHF1" s="64"/>
      <c r="HHG1" s="64"/>
      <c r="HHH1" s="64"/>
      <c r="HHI1" s="64"/>
      <c r="HHJ1" s="64"/>
      <c r="HHK1" s="64"/>
      <c r="HHL1" s="64"/>
      <c r="HHM1" s="64"/>
      <c r="HHN1" s="64"/>
      <c r="HHO1" s="64"/>
      <c r="HHP1" s="64"/>
      <c r="HHQ1" s="64"/>
      <c r="HHR1" s="64"/>
      <c r="HHS1" s="64"/>
      <c r="HHT1" s="64"/>
      <c r="HHU1" s="64"/>
      <c r="HHV1" s="64"/>
      <c r="HHW1" s="64"/>
      <c r="HHX1" s="64"/>
      <c r="HHY1" s="64"/>
      <c r="HHZ1" s="64"/>
      <c r="HIA1" s="64"/>
      <c r="HIB1" s="64"/>
      <c r="HIC1" s="64"/>
      <c r="HID1" s="64"/>
      <c r="HIE1" s="64"/>
      <c r="HIF1" s="64"/>
      <c r="HIG1" s="64"/>
      <c r="HIH1" s="64"/>
      <c r="HII1" s="64"/>
      <c r="HIJ1" s="64"/>
      <c r="HIK1" s="64"/>
      <c r="HIL1" s="64"/>
      <c r="HIM1" s="64"/>
      <c r="HIN1" s="64"/>
      <c r="HIO1" s="64"/>
      <c r="HIP1" s="64"/>
      <c r="HIQ1" s="64"/>
      <c r="HIR1" s="64"/>
      <c r="HIS1" s="64"/>
      <c r="HIT1" s="64"/>
      <c r="HIU1" s="64"/>
      <c r="HIV1" s="64"/>
      <c r="HIW1" s="64"/>
      <c r="HIX1" s="64"/>
      <c r="HIY1" s="64"/>
      <c r="HIZ1" s="64"/>
      <c r="HJA1" s="64"/>
      <c r="HJB1" s="64"/>
      <c r="HJC1" s="64"/>
      <c r="HJD1" s="64"/>
      <c r="HJE1" s="64"/>
      <c r="HJF1" s="64"/>
      <c r="HJG1" s="64"/>
      <c r="HJH1" s="64"/>
      <c r="HJI1" s="64"/>
      <c r="HJJ1" s="64"/>
      <c r="HJK1" s="64"/>
      <c r="HJL1" s="64"/>
      <c r="HJM1" s="64"/>
      <c r="HJN1" s="64"/>
      <c r="HJO1" s="64"/>
      <c r="HJP1" s="64"/>
      <c r="HJQ1" s="64"/>
      <c r="HJR1" s="64"/>
      <c r="HJS1" s="64"/>
      <c r="HJT1" s="64"/>
      <c r="HJU1" s="64"/>
      <c r="HJV1" s="64"/>
      <c r="HJW1" s="64"/>
      <c r="HJX1" s="64"/>
      <c r="HJY1" s="64"/>
      <c r="HJZ1" s="64"/>
      <c r="HKA1" s="64"/>
      <c r="HKB1" s="64"/>
      <c r="HKC1" s="64"/>
      <c r="HKD1" s="64"/>
      <c r="HKE1" s="64"/>
      <c r="HKF1" s="64"/>
      <c r="HKG1" s="64"/>
      <c r="HKH1" s="64"/>
      <c r="HKI1" s="64"/>
      <c r="HKJ1" s="64"/>
      <c r="HKK1" s="64"/>
      <c r="HKL1" s="64"/>
      <c r="HKM1" s="64"/>
      <c r="HKN1" s="64"/>
      <c r="HKO1" s="64"/>
      <c r="HKP1" s="64"/>
      <c r="HKQ1" s="64"/>
      <c r="HKR1" s="64"/>
      <c r="HKS1" s="64"/>
      <c r="HKT1" s="64"/>
      <c r="HKU1" s="64"/>
      <c r="HKV1" s="64"/>
      <c r="HKW1" s="64"/>
      <c r="HKX1" s="64"/>
      <c r="HKY1" s="64"/>
      <c r="HKZ1" s="64"/>
      <c r="HLA1" s="64"/>
      <c r="HLB1" s="64"/>
      <c r="HLC1" s="64"/>
      <c r="HLD1" s="64"/>
      <c r="HLE1" s="64"/>
      <c r="HLF1" s="64"/>
      <c r="HLG1" s="64"/>
      <c r="HLH1" s="64"/>
      <c r="HLI1" s="64"/>
      <c r="HLJ1" s="64"/>
      <c r="HLK1" s="64"/>
      <c r="HLL1" s="64"/>
      <c r="HLM1" s="64"/>
      <c r="HLN1" s="64"/>
      <c r="HLO1" s="64"/>
      <c r="HLP1" s="64"/>
      <c r="HLQ1" s="64"/>
      <c r="HLR1" s="64"/>
      <c r="HLS1" s="64"/>
      <c r="HLT1" s="64"/>
      <c r="HLU1" s="64"/>
      <c r="HLV1" s="64"/>
      <c r="HLW1" s="64"/>
      <c r="HLX1" s="64"/>
      <c r="HLY1" s="64"/>
      <c r="HLZ1" s="64"/>
      <c r="HMA1" s="64"/>
      <c r="HMB1" s="64"/>
      <c r="HMC1" s="64"/>
      <c r="HMD1" s="64"/>
      <c r="HME1" s="64"/>
      <c r="HMF1" s="64"/>
      <c r="HMG1" s="64"/>
      <c r="HMH1" s="64"/>
      <c r="HMI1" s="64"/>
      <c r="HMJ1" s="64"/>
      <c r="HMK1" s="64"/>
      <c r="HML1" s="64"/>
      <c r="HMM1" s="64"/>
      <c r="HMN1" s="64"/>
      <c r="HMO1" s="64"/>
      <c r="HMP1" s="64"/>
      <c r="HMQ1" s="64"/>
      <c r="HMR1" s="64"/>
      <c r="HMS1" s="64"/>
      <c r="HMT1" s="64"/>
      <c r="HMU1" s="64"/>
      <c r="HMV1" s="64"/>
      <c r="HMW1" s="64"/>
      <c r="HMX1" s="64"/>
      <c r="HMY1" s="64"/>
      <c r="HMZ1" s="64"/>
      <c r="HNA1" s="64"/>
      <c r="HNB1" s="64"/>
      <c r="HNC1" s="64"/>
      <c r="HND1" s="64"/>
      <c r="HNE1" s="64"/>
      <c r="HNF1" s="64"/>
      <c r="HNG1" s="64"/>
      <c r="HNH1" s="64"/>
      <c r="HNI1" s="64"/>
      <c r="HNJ1" s="64"/>
      <c r="HNK1" s="64"/>
      <c r="HNL1" s="64"/>
      <c r="HNM1" s="64"/>
      <c r="HNN1" s="64"/>
      <c r="HNO1" s="64"/>
      <c r="HNP1" s="64"/>
      <c r="HNQ1" s="64"/>
      <c r="HNR1" s="64"/>
      <c r="HNS1" s="64"/>
      <c r="HNT1" s="64"/>
      <c r="HNU1" s="64"/>
      <c r="HNV1" s="64"/>
      <c r="HNW1" s="64"/>
      <c r="HNX1" s="64"/>
      <c r="HNY1" s="64"/>
      <c r="HNZ1" s="64"/>
      <c r="HOA1" s="64"/>
      <c r="HOB1" s="64"/>
      <c r="HOC1" s="64"/>
      <c r="HOD1" s="64"/>
      <c r="HOE1" s="64"/>
      <c r="HOF1" s="64"/>
      <c r="HOG1" s="64"/>
      <c r="HOH1" s="64"/>
      <c r="HOI1" s="64"/>
      <c r="HOJ1" s="64"/>
      <c r="HOK1" s="64"/>
      <c r="HOL1" s="64"/>
      <c r="HOM1" s="64"/>
      <c r="HON1" s="64"/>
      <c r="HOO1" s="64"/>
      <c r="HOP1" s="64"/>
      <c r="HOQ1" s="64"/>
      <c r="HOR1" s="64"/>
      <c r="HOS1" s="64"/>
      <c r="HOT1" s="64"/>
      <c r="HOU1" s="64"/>
      <c r="HOV1" s="64"/>
      <c r="HOW1" s="64"/>
      <c r="HOX1" s="64"/>
      <c r="HOY1" s="64"/>
      <c r="HOZ1" s="64"/>
      <c r="HPA1" s="64"/>
      <c r="HPB1" s="64"/>
      <c r="HPC1" s="64"/>
      <c r="HPD1" s="64"/>
      <c r="HPE1" s="64"/>
      <c r="HPF1" s="64"/>
      <c r="HPG1" s="64"/>
      <c r="HPH1" s="64"/>
      <c r="HPI1" s="64"/>
      <c r="HPJ1" s="64"/>
      <c r="HPK1" s="64"/>
      <c r="HPL1" s="64"/>
      <c r="HPM1" s="64"/>
      <c r="HPN1" s="64"/>
      <c r="HPO1" s="64"/>
      <c r="HPP1" s="64"/>
      <c r="HPQ1" s="64"/>
      <c r="HPR1" s="64"/>
      <c r="HPS1" s="64"/>
      <c r="HPT1" s="64"/>
      <c r="HPU1" s="64"/>
      <c r="HPV1" s="64"/>
      <c r="HPW1" s="64"/>
      <c r="HPX1" s="64"/>
      <c r="HPY1" s="64"/>
      <c r="HPZ1" s="64"/>
      <c r="HQA1" s="64"/>
      <c r="HQB1" s="64"/>
      <c r="HQC1" s="64"/>
      <c r="HQD1" s="64"/>
      <c r="HQE1" s="64"/>
      <c r="HQF1" s="64"/>
      <c r="HQG1" s="64"/>
      <c r="HQH1" s="64"/>
      <c r="HQI1" s="64"/>
      <c r="HQJ1" s="64"/>
      <c r="HQK1" s="64"/>
      <c r="HQL1" s="64"/>
      <c r="HQM1" s="64"/>
      <c r="HQN1" s="64"/>
      <c r="HQO1" s="64"/>
      <c r="HQP1" s="64"/>
      <c r="HQQ1" s="64"/>
      <c r="HQR1" s="64"/>
      <c r="HQS1" s="64"/>
      <c r="HQT1" s="64"/>
      <c r="HQU1" s="64"/>
      <c r="HQV1" s="64"/>
      <c r="HQW1" s="64"/>
      <c r="HQX1" s="64"/>
      <c r="HQY1" s="64"/>
      <c r="HQZ1" s="64"/>
      <c r="HRA1" s="64"/>
      <c r="HRB1" s="64"/>
      <c r="HRC1" s="64"/>
      <c r="HRD1" s="64"/>
      <c r="HRE1" s="64"/>
      <c r="HRF1" s="64"/>
      <c r="HRG1" s="64"/>
      <c r="HRH1" s="64"/>
      <c r="HRI1" s="64"/>
      <c r="HRJ1" s="64"/>
      <c r="HRK1" s="64"/>
      <c r="HRL1" s="64"/>
      <c r="HRM1" s="64"/>
      <c r="HRN1" s="64"/>
      <c r="HRO1" s="64"/>
      <c r="HRP1" s="64"/>
      <c r="HRQ1" s="64"/>
      <c r="HRR1" s="64"/>
      <c r="HRS1" s="64"/>
      <c r="HRT1" s="64"/>
      <c r="HRU1" s="64"/>
      <c r="HRV1" s="64"/>
      <c r="HRW1" s="64"/>
      <c r="HRX1" s="64"/>
      <c r="HRY1" s="64"/>
      <c r="HRZ1" s="64"/>
      <c r="HSA1" s="64"/>
      <c r="HSB1" s="64"/>
      <c r="HSC1" s="64"/>
      <c r="HSD1" s="64"/>
      <c r="HSE1" s="64"/>
      <c r="HSF1" s="64"/>
      <c r="HSG1" s="64"/>
      <c r="HSH1" s="64"/>
      <c r="HSI1" s="64"/>
      <c r="HSJ1" s="64"/>
      <c r="HSK1" s="64"/>
      <c r="HSL1" s="64"/>
      <c r="HSM1" s="64"/>
      <c r="HSN1" s="64"/>
      <c r="HSO1" s="64"/>
      <c r="HSP1" s="64"/>
      <c r="HSQ1" s="64"/>
      <c r="HSR1" s="64"/>
      <c r="HSS1" s="64"/>
      <c r="HST1" s="64"/>
      <c r="HSU1" s="64"/>
      <c r="HSV1" s="64"/>
      <c r="HSW1" s="64"/>
      <c r="HSX1" s="64"/>
      <c r="HSY1" s="64"/>
      <c r="HSZ1" s="64"/>
      <c r="HTA1" s="64"/>
      <c r="HTB1" s="64"/>
      <c r="HTC1" s="64"/>
      <c r="HTD1" s="64"/>
      <c r="HTE1" s="64"/>
      <c r="HTF1" s="64"/>
      <c r="HTG1" s="64"/>
      <c r="HTH1" s="64"/>
      <c r="HTI1" s="64"/>
      <c r="HTJ1" s="64"/>
      <c r="HTK1" s="64"/>
      <c r="HTL1" s="64"/>
      <c r="HTM1" s="64"/>
      <c r="HTN1" s="64"/>
      <c r="HTO1" s="64"/>
      <c r="HTP1" s="64"/>
      <c r="HTQ1" s="64"/>
      <c r="HTR1" s="64"/>
      <c r="HTS1" s="64"/>
      <c r="HTT1" s="64"/>
      <c r="HTU1" s="64"/>
      <c r="HTV1" s="64"/>
      <c r="HTW1" s="64"/>
      <c r="HTX1" s="64"/>
      <c r="HTY1" s="64"/>
      <c r="HTZ1" s="64"/>
      <c r="HUA1" s="64"/>
      <c r="HUB1" s="64"/>
      <c r="HUC1" s="64"/>
      <c r="HUD1" s="64"/>
      <c r="HUE1" s="64"/>
      <c r="HUF1" s="64"/>
      <c r="HUG1" s="64"/>
      <c r="HUH1" s="64"/>
      <c r="HUI1" s="64"/>
      <c r="HUJ1" s="64"/>
      <c r="HUK1" s="64"/>
      <c r="HUL1" s="64"/>
      <c r="HUM1" s="64"/>
      <c r="HUN1" s="64"/>
      <c r="HUO1" s="64"/>
      <c r="HUP1" s="64"/>
      <c r="HUQ1" s="64"/>
      <c r="HUR1" s="64"/>
      <c r="HUS1" s="64"/>
      <c r="HUT1" s="64"/>
      <c r="HUU1" s="64"/>
      <c r="HUV1" s="64"/>
      <c r="HUW1" s="64"/>
      <c r="HUX1" s="64"/>
      <c r="HUY1" s="64"/>
      <c r="HUZ1" s="64"/>
      <c r="HVA1" s="64"/>
      <c r="HVB1" s="64"/>
      <c r="HVC1" s="64"/>
      <c r="HVD1" s="64"/>
      <c r="HVE1" s="64"/>
      <c r="HVF1" s="64"/>
      <c r="HVG1" s="64"/>
      <c r="HVH1" s="64"/>
      <c r="HVI1" s="64"/>
      <c r="HVJ1" s="64"/>
      <c r="HVK1" s="64"/>
      <c r="HVL1" s="64"/>
      <c r="HVM1" s="64"/>
      <c r="HVN1" s="64"/>
      <c r="HVO1" s="64"/>
      <c r="HVP1" s="64"/>
      <c r="HVQ1" s="64"/>
      <c r="HVR1" s="64"/>
      <c r="HVS1" s="64"/>
      <c r="HVT1" s="64"/>
      <c r="HVU1" s="64"/>
      <c r="HVV1" s="64"/>
      <c r="HVW1" s="64"/>
      <c r="HVX1" s="64"/>
      <c r="HVY1" s="64"/>
      <c r="HVZ1" s="64"/>
      <c r="HWA1" s="64"/>
      <c r="HWB1" s="64"/>
      <c r="HWC1" s="64"/>
      <c r="HWD1" s="64"/>
      <c r="HWE1" s="64"/>
      <c r="HWF1" s="64"/>
      <c r="HWG1" s="64"/>
      <c r="HWH1" s="64"/>
      <c r="HWI1" s="64"/>
      <c r="HWJ1" s="64"/>
      <c r="HWK1" s="64"/>
      <c r="HWL1" s="64"/>
      <c r="HWM1" s="64"/>
      <c r="HWN1" s="64"/>
      <c r="HWO1" s="64"/>
      <c r="HWP1" s="64"/>
      <c r="HWQ1" s="64"/>
      <c r="HWR1" s="64"/>
      <c r="HWS1" s="64"/>
      <c r="HWT1" s="64"/>
      <c r="HWU1" s="64"/>
      <c r="HWV1" s="64"/>
      <c r="HWW1" s="64"/>
      <c r="HWX1" s="64"/>
      <c r="HWY1" s="64"/>
      <c r="HWZ1" s="64"/>
      <c r="HXA1" s="64"/>
      <c r="HXB1" s="64"/>
      <c r="HXC1" s="64"/>
      <c r="HXD1" s="64"/>
      <c r="HXE1" s="64"/>
      <c r="HXF1" s="64"/>
      <c r="HXG1" s="64"/>
      <c r="HXH1" s="64"/>
      <c r="HXI1" s="64"/>
      <c r="HXJ1" s="64"/>
      <c r="HXK1" s="64"/>
      <c r="HXL1" s="64"/>
      <c r="HXM1" s="64"/>
      <c r="HXN1" s="64"/>
      <c r="HXO1" s="64"/>
      <c r="HXP1" s="64"/>
      <c r="HXQ1" s="64"/>
      <c r="HXR1" s="64"/>
      <c r="HXS1" s="64"/>
      <c r="HXT1" s="64"/>
      <c r="HXU1" s="64"/>
      <c r="HXV1" s="64"/>
      <c r="HXW1" s="64"/>
      <c r="HXX1" s="64"/>
      <c r="HXY1" s="64"/>
      <c r="HXZ1" s="64"/>
      <c r="HYA1" s="64"/>
      <c r="HYB1" s="64"/>
      <c r="HYC1" s="64"/>
      <c r="HYD1" s="64"/>
      <c r="HYE1" s="64"/>
      <c r="HYF1" s="64"/>
      <c r="HYG1" s="64"/>
      <c r="HYH1" s="64"/>
      <c r="HYI1" s="64"/>
      <c r="HYJ1" s="64"/>
      <c r="HYK1" s="64"/>
      <c r="HYL1" s="64"/>
      <c r="HYM1" s="64"/>
      <c r="HYN1" s="64"/>
      <c r="HYO1" s="64"/>
      <c r="HYP1" s="64"/>
      <c r="HYQ1" s="64"/>
      <c r="HYR1" s="64"/>
      <c r="HYS1" s="64"/>
      <c r="HYT1" s="64"/>
      <c r="HYU1" s="64"/>
      <c r="HYV1" s="64"/>
      <c r="HYW1" s="64"/>
      <c r="HYX1" s="64"/>
      <c r="HYY1" s="64"/>
      <c r="HYZ1" s="64"/>
      <c r="HZA1" s="64"/>
      <c r="HZB1" s="64"/>
      <c r="HZC1" s="64"/>
      <c r="HZD1" s="64"/>
      <c r="HZE1" s="64"/>
      <c r="HZF1" s="64"/>
      <c r="HZG1" s="64"/>
      <c r="HZH1" s="64"/>
      <c r="HZI1" s="64"/>
      <c r="HZJ1" s="64"/>
      <c r="HZK1" s="64"/>
      <c r="HZL1" s="64"/>
      <c r="HZM1" s="64"/>
      <c r="HZN1" s="64"/>
      <c r="HZO1" s="64"/>
      <c r="HZP1" s="64"/>
      <c r="HZQ1" s="64"/>
      <c r="HZR1" s="64"/>
      <c r="HZS1" s="64"/>
      <c r="HZT1" s="64"/>
      <c r="HZU1" s="64"/>
      <c r="HZV1" s="64"/>
      <c r="HZW1" s="64"/>
      <c r="HZX1" s="64"/>
      <c r="HZY1" s="64"/>
      <c r="HZZ1" s="64"/>
      <c r="IAA1" s="64"/>
      <c r="IAB1" s="64"/>
      <c r="IAC1" s="64"/>
      <c r="IAD1" s="64"/>
      <c r="IAE1" s="64"/>
      <c r="IAF1" s="64"/>
      <c r="IAG1" s="64"/>
      <c r="IAH1" s="64"/>
      <c r="IAI1" s="64"/>
      <c r="IAJ1" s="64"/>
      <c r="IAK1" s="64"/>
      <c r="IAL1" s="64"/>
      <c r="IAM1" s="64"/>
      <c r="IAN1" s="64"/>
      <c r="IAO1" s="64"/>
      <c r="IAP1" s="64"/>
      <c r="IAQ1" s="64"/>
      <c r="IAR1" s="64"/>
      <c r="IAS1" s="64"/>
      <c r="IAT1" s="64"/>
      <c r="IAU1" s="64"/>
      <c r="IAV1" s="64"/>
      <c r="IAW1" s="64"/>
      <c r="IAX1" s="64"/>
      <c r="IAY1" s="64"/>
      <c r="IAZ1" s="64"/>
      <c r="IBA1" s="64"/>
      <c r="IBB1" s="64"/>
      <c r="IBC1" s="64"/>
      <c r="IBD1" s="64"/>
      <c r="IBE1" s="64"/>
      <c r="IBF1" s="64"/>
      <c r="IBG1" s="64"/>
      <c r="IBH1" s="64"/>
      <c r="IBI1" s="64"/>
      <c r="IBJ1" s="64"/>
      <c r="IBK1" s="64"/>
      <c r="IBL1" s="64"/>
      <c r="IBM1" s="64"/>
      <c r="IBN1" s="64"/>
      <c r="IBO1" s="64"/>
      <c r="IBP1" s="64"/>
      <c r="IBQ1" s="64"/>
      <c r="IBR1" s="64"/>
      <c r="IBS1" s="64"/>
      <c r="IBT1" s="64"/>
      <c r="IBU1" s="64"/>
      <c r="IBV1" s="64"/>
      <c r="IBW1" s="64"/>
      <c r="IBX1" s="64"/>
      <c r="IBY1" s="64"/>
      <c r="IBZ1" s="64"/>
      <c r="ICA1" s="64"/>
      <c r="ICB1" s="64"/>
      <c r="ICC1" s="64"/>
      <c r="ICD1" s="64"/>
      <c r="ICE1" s="64"/>
      <c r="ICF1" s="64"/>
      <c r="ICG1" s="64"/>
      <c r="ICH1" s="64"/>
      <c r="ICI1" s="64"/>
      <c r="ICJ1" s="64"/>
      <c r="ICK1" s="64"/>
      <c r="ICL1" s="64"/>
      <c r="ICM1" s="64"/>
      <c r="ICN1" s="64"/>
      <c r="ICO1" s="64"/>
      <c r="ICP1" s="64"/>
      <c r="ICQ1" s="64"/>
      <c r="ICR1" s="64"/>
      <c r="ICS1" s="64"/>
      <c r="ICT1" s="64"/>
      <c r="ICU1" s="64"/>
      <c r="ICV1" s="64"/>
      <c r="ICW1" s="64"/>
      <c r="ICX1" s="64"/>
      <c r="ICY1" s="64"/>
      <c r="ICZ1" s="64"/>
      <c r="IDA1" s="64"/>
      <c r="IDB1" s="64"/>
      <c r="IDC1" s="64"/>
      <c r="IDD1" s="64"/>
      <c r="IDE1" s="64"/>
      <c r="IDF1" s="64"/>
      <c r="IDG1" s="64"/>
      <c r="IDH1" s="64"/>
      <c r="IDI1" s="64"/>
      <c r="IDJ1" s="64"/>
      <c r="IDK1" s="64"/>
      <c r="IDL1" s="64"/>
      <c r="IDM1" s="64"/>
      <c r="IDN1" s="64"/>
      <c r="IDO1" s="64"/>
      <c r="IDP1" s="64"/>
      <c r="IDQ1" s="64"/>
      <c r="IDR1" s="64"/>
      <c r="IDS1" s="64"/>
      <c r="IDT1" s="64"/>
      <c r="IDU1" s="64"/>
      <c r="IDV1" s="64"/>
      <c r="IDW1" s="64"/>
      <c r="IDX1" s="64"/>
      <c r="IDY1" s="64"/>
      <c r="IDZ1" s="64"/>
      <c r="IEA1" s="64"/>
      <c r="IEB1" s="64"/>
      <c r="IEC1" s="64"/>
      <c r="IED1" s="64"/>
      <c r="IEE1" s="64"/>
      <c r="IEF1" s="64"/>
      <c r="IEG1" s="64"/>
      <c r="IEH1" s="64"/>
      <c r="IEI1" s="64"/>
      <c r="IEJ1" s="64"/>
      <c r="IEK1" s="64"/>
      <c r="IEL1" s="64"/>
      <c r="IEM1" s="64"/>
      <c r="IEN1" s="64"/>
      <c r="IEO1" s="64"/>
      <c r="IEP1" s="64"/>
      <c r="IEQ1" s="64"/>
      <c r="IER1" s="64"/>
      <c r="IES1" s="64"/>
      <c r="IET1" s="64"/>
      <c r="IEU1" s="64"/>
      <c r="IEV1" s="64"/>
      <c r="IEW1" s="64"/>
      <c r="IEX1" s="64"/>
      <c r="IEY1" s="64"/>
      <c r="IEZ1" s="64"/>
      <c r="IFA1" s="64"/>
      <c r="IFB1" s="64"/>
      <c r="IFC1" s="64"/>
      <c r="IFD1" s="64"/>
      <c r="IFE1" s="64"/>
      <c r="IFF1" s="64"/>
      <c r="IFG1" s="64"/>
      <c r="IFH1" s="64"/>
      <c r="IFI1" s="64"/>
      <c r="IFJ1" s="64"/>
      <c r="IFK1" s="64"/>
      <c r="IFL1" s="64"/>
      <c r="IFM1" s="64"/>
      <c r="IFN1" s="64"/>
      <c r="IFO1" s="64"/>
      <c r="IFP1" s="64"/>
      <c r="IFQ1" s="64"/>
      <c r="IFR1" s="64"/>
      <c r="IFS1" s="64"/>
      <c r="IFT1" s="64"/>
      <c r="IFU1" s="64"/>
      <c r="IFV1" s="64"/>
      <c r="IFW1" s="64"/>
      <c r="IFX1" s="64"/>
      <c r="IFY1" s="64"/>
      <c r="IFZ1" s="64"/>
      <c r="IGA1" s="64"/>
      <c r="IGB1" s="64"/>
      <c r="IGC1" s="64"/>
      <c r="IGD1" s="64"/>
      <c r="IGE1" s="64"/>
      <c r="IGF1" s="64"/>
      <c r="IGG1" s="64"/>
      <c r="IGH1" s="64"/>
      <c r="IGI1" s="64"/>
      <c r="IGJ1" s="64"/>
      <c r="IGK1" s="64"/>
      <c r="IGL1" s="64"/>
      <c r="IGM1" s="64"/>
      <c r="IGN1" s="64"/>
      <c r="IGO1" s="64"/>
      <c r="IGP1" s="64"/>
      <c r="IGQ1" s="64"/>
      <c r="IGR1" s="64"/>
      <c r="IGS1" s="64"/>
      <c r="IGT1" s="64"/>
      <c r="IGU1" s="64"/>
      <c r="IGV1" s="64"/>
      <c r="IGW1" s="64"/>
      <c r="IGX1" s="64"/>
      <c r="IGY1" s="64"/>
      <c r="IGZ1" s="64"/>
      <c r="IHA1" s="64"/>
      <c r="IHB1" s="64"/>
      <c r="IHC1" s="64"/>
      <c r="IHD1" s="64"/>
      <c r="IHE1" s="64"/>
      <c r="IHF1" s="64"/>
      <c r="IHG1" s="64"/>
      <c r="IHH1" s="64"/>
      <c r="IHI1" s="64"/>
      <c r="IHJ1" s="64"/>
      <c r="IHK1" s="64"/>
      <c r="IHL1" s="64"/>
      <c r="IHM1" s="64"/>
      <c r="IHN1" s="64"/>
      <c r="IHO1" s="64"/>
      <c r="IHP1" s="64"/>
      <c r="IHQ1" s="64"/>
      <c r="IHR1" s="64"/>
      <c r="IHS1" s="64"/>
      <c r="IHT1" s="64"/>
      <c r="IHU1" s="64"/>
      <c r="IHV1" s="64"/>
      <c r="IHW1" s="64"/>
      <c r="IHX1" s="64"/>
      <c r="IHY1" s="64"/>
      <c r="IHZ1" s="64"/>
      <c r="IIA1" s="64"/>
      <c r="IIB1" s="64"/>
      <c r="IIC1" s="64"/>
      <c r="IID1" s="64"/>
      <c r="IIE1" s="64"/>
      <c r="IIF1" s="64"/>
      <c r="IIG1" s="64"/>
      <c r="IIH1" s="64"/>
      <c r="III1" s="64"/>
      <c r="IIJ1" s="64"/>
      <c r="IIK1" s="64"/>
      <c r="IIL1" s="64"/>
      <c r="IIM1" s="64"/>
      <c r="IIN1" s="64"/>
      <c r="IIO1" s="64"/>
      <c r="IIP1" s="64"/>
      <c r="IIQ1" s="64"/>
      <c r="IIR1" s="64"/>
      <c r="IIS1" s="64"/>
      <c r="IIT1" s="64"/>
      <c r="IIU1" s="64"/>
      <c r="IIV1" s="64"/>
      <c r="IIW1" s="64"/>
      <c r="IIX1" s="64"/>
      <c r="IIY1" s="64"/>
      <c r="IIZ1" s="64"/>
      <c r="IJA1" s="64"/>
      <c r="IJB1" s="64"/>
      <c r="IJC1" s="64"/>
      <c r="IJD1" s="64"/>
      <c r="IJE1" s="64"/>
      <c r="IJF1" s="64"/>
      <c r="IJG1" s="64"/>
      <c r="IJH1" s="64"/>
      <c r="IJI1" s="64"/>
      <c r="IJJ1" s="64"/>
      <c r="IJK1" s="64"/>
      <c r="IJL1" s="64"/>
      <c r="IJM1" s="64"/>
      <c r="IJN1" s="64"/>
      <c r="IJO1" s="64"/>
      <c r="IJP1" s="64"/>
      <c r="IJQ1" s="64"/>
      <c r="IJR1" s="64"/>
      <c r="IJS1" s="64"/>
      <c r="IJT1" s="64"/>
      <c r="IJU1" s="64"/>
      <c r="IJV1" s="64"/>
      <c r="IJW1" s="64"/>
      <c r="IJX1" s="64"/>
      <c r="IJY1" s="64"/>
      <c r="IJZ1" s="64"/>
      <c r="IKA1" s="64"/>
      <c r="IKB1" s="64"/>
      <c r="IKC1" s="64"/>
      <c r="IKD1" s="64"/>
      <c r="IKE1" s="64"/>
      <c r="IKF1" s="64"/>
      <c r="IKG1" s="64"/>
      <c r="IKH1" s="64"/>
      <c r="IKI1" s="64"/>
      <c r="IKJ1" s="64"/>
      <c r="IKK1" s="64"/>
      <c r="IKL1" s="64"/>
      <c r="IKM1" s="64"/>
      <c r="IKN1" s="64"/>
      <c r="IKO1" s="64"/>
      <c r="IKP1" s="64"/>
      <c r="IKQ1" s="64"/>
      <c r="IKR1" s="64"/>
      <c r="IKS1" s="64"/>
      <c r="IKT1" s="64"/>
      <c r="IKU1" s="64"/>
      <c r="IKV1" s="64"/>
      <c r="IKW1" s="64"/>
      <c r="IKX1" s="64"/>
      <c r="IKY1" s="64"/>
      <c r="IKZ1" s="64"/>
      <c r="ILA1" s="64"/>
      <c r="ILB1" s="64"/>
      <c r="ILC1" s="64"/>
      <c r="ILD1" s="64"/>
      <c r="ILE1" s="64"/>
      <c r="ILF1" s="64"/>
      <c r="ILG1" s="64"/>
      <c r="ILH1" s="64"/>
      <c r="ILI1" s="64"/>
      <c r="ILJ1" s="64"/>
      <c r="ILK1" s="64"/>
      <c r="ILL1" s="64"/>
      <c r="ILM1" s="64"/>
      <c r="ILN1" s="64"/>
      <c r="ILO1" s="64"/>
      <c r="ILP1" s="64"/>
      <c r="ILQ1" s="64"/>
      <c r="ILR1" s="64"/>
      <c r="ILS1" s="64"/>
      <c r="ILT1" s="64"/>
      <c r="ILU1" s="64"/>
      <c r="ILV1" s="64"/>
      <c r="ILW1" s="64"/>
      <c r="ILX1" s="64"/>
      <c r="ILY1" s="64"/>
      <c r="ILZ1" s="64"/>
      <c r="IMA1" s="64"/>
      <c r="IMB1" s="64"/>
      <c r="IMC1" s="64"/>
      <c r="IMD1" s="64"/>
      <c r="IME1" s="64"/>
      <c r="IMF1" s="64"/>
      <c r="IMG1" s="64"/>
      <c r="IMH1" s="64"/>
      <c r="IMI1" s="64"/>
      <c r="IMJ1" s="64"/>
      <c r="IMK1" s="64"/>
      <c r="IML1" s="64"/>
      <c r="IMM1" s="64"/>
      <c r="IMN1" s="64"/>
      <c r="IMO1" s="64"/>
      <c r="IMP1" s="64"/>
      <c r="IMQ1" s="64"/>
      <c r="IMR1" s="64"/>
      <c r="IMS1" s="64"/>
      <c r="IMT1" s="64"/>
      <c r="IMU1" s="64"/>
      <c r="IMV1" s="64"/>
      <c r="IMW1" s="64"/>
      <c r="IMX1" s="64"/>
      <c r="IMY1" s="64"/>
      <c r="IMZ1" s="64"/>
      <c r="INA1" s="64"/>
      <c r="INB1" s="64"/>
      <c r="INC1" s="64"/>
      <c r="IND1" s="64"/>
      <c r="INE1" s="64"/>
      <c r="INF1" s="64"/>
      <c r="ING1" s="64"/>
      <c r="INH1" s="64"/>
      <c r="INI1" s="64"/>
      <c r="INJ1" s="64"/>
      <c r="INK1" s="64"/>
      <c r="INL1" s="64"/>
      <c r="INM1" s="64"/>
      <c r="INN1" s="64"/>
      <c r="INO1" s="64"/>
      <c r="INP1" s="64"/>
      <c r="INQ1" s="64"/>
      <c r="INR1" s="64"/>
      <c r="INS1" s="64"/>
      <c r="INT1" s="64"/>
      <c r="INU1" s="64"/>
      <c r="INV1" s="64"/>
      <c r="INW1" s="64"/>
      <c r="INX1" s="64"/>
      <c r="INY1" s="64"/>
      <c r="INZ1" s="64"/>
      <c r="IOA1" s="64"/>
      <c r="IOB1" s="64"/>
      <c r="IOC1" s="64"/>
      <c r="IOD1" s="64"/>
      <c r="IOE1" s="64"/>
      <c r="IOF1" s="64"/>
      <c r="IOG1" s="64"/>
      <c r="IOH1" s="64"/>
      <c r="IOI1" s="64"/>
      <c r="IOJ1" s="64"/>
      <c r="IOK1" s="64"/>
      <c r="IOL1" s="64"/>
      <c r="IOM1" s="64"/>
      <c r="ION1" s="64"/>
      <c r="IOO1" s="64"/>
      <c r="IOP1" s="64"/>
      <c r="IOQ1" s="64"/>
      <c r="IOR1" s="64"/>
      <c r="IOS1" s="64"/>
      <c r="IOT1" s="64"/>
      <c r="IOU1" s="64"/>
      <c r="IOV1" s="64"/>
      <c r="IOW1" s="64"/>
      <c r="IOX1" s="64"/>
      <c r="IOY1" s="64"/>
      <c r="IOZ1" s="64"/>
      <c r="IPA1" s="64"/>
      <c r="IPB1" s="64"/>
      <c r="IPC1" s="64"/>
      <c r="IPD1" s="64"/>
      <c r="IPE1" s="64"/>
      <c r="IPF1" s="64"/>
      <c r="IPG1" s="64"/>
      <c r="IPH1" s="64"/>
      <c r="IPI1" s="64"/>
      <c r="IPJ1" s="64"/>
      <c r="IPK1" s="64"/>
      <c r="IPL1" s="64"/>
      <c r="IPM1" s="64"/>
      <c r="IPN1" s="64"/>
      <c r="IPO1" s="64"/>
      <c r="IPP1" s="64"/>
      <c r="IPQ1" s="64"/>
      <c r="IPR1" s="64"/>
      <c r="IPS1" s="64"/>
      <c r="IPT1" s="64"/>
      <c r="IPU1" s="64"/>
      <c r="IPV1" s="64"/>
      <c r="IPW1" s="64"/>
      <c r="IPX1" s="64"/>
      <c r="IPY1" s="64"/>
      <c r="IPZ1" s="64"/>
      <c r="IQA1" s="64"/>
      <c r="IQB1" s="64"/>
      <c r="IQC1" s="64"/>
      <c r="IQD1" s="64"/>
      <c r="IQE1" s="64"/>
      <c r="IQF1" s="64"/>
      <c r="IQG1" s="64"/>
      <c r="IQH1" s="64"/>
      <c r="IQI1" s="64"/>
      <c r="IQJ1" s="64"/>
      <c r="IQK1" s="64"/>
      <c r="IQL1" s="64"/>
      <c r="IQM1" s="64"/>
      <c r="IQN1" s="64"/>
      <c r="IQO1" s="64"/>
      <c r="IQP1" s="64"/>
      <c r="IQQ1" s="64"/>
      <c r="IQR1" s="64"/>
      <c r="IQS1" s="64"/>
      <c r="IQT1" s="64"/>
      <c r="IQU1" s="64"/>
      <c r="IQV1" s="64"/>
      <c r="IQW1" s="64"/>
      <c r="IQX1" s="64"/>
      <c r="IQY1" s="64"/>
      <c r="IQZ1" s="64"/>
      <c r="IRA1" s="64"/>
      <c r="IRB1" s="64"/>
      <c r="IRC1" s="64"/>
      <c r="IRD1" s="64"/>
      <c r="IRE1" s="64"/>
      <c r="IRF1" s="64"/>
      <c r="IRG1" s="64"/>
      <c r="IRH1" s="64"/>
      <c r="IRI1" s="64"/>
      <c r="IRJ1" s="64"/>
      <c r="IRK1" s="64"/>
      <c r="IRL1" s="64"/>
      <c r="IRM1" s="64"/>
      <c r="IRN1" s="64"/>
      <c r="IRO1" s="64"/>
      <c r="IRP1" s="64"/>
      <c r="IRQ1" s="64"/>
      <c r="IRR1" s="64"/>
      <c r="IRS1" s="64"/>
      <c r="IRT1" s="64"/>
      <c r="IRU1" s="64"/>
      <c r="IRV1" s="64"/>
      <c r="IRW1" s="64"/>
      <c r="IRX1" s="64"/>
      <c r="IRY1" s="64"/>
      <c r="IRZ1" s="64"/>
      <c r="ISA1" s="64"/>
      <c r="ISB1" s="64"/>
      <c r="ISC1" s="64"/>
      <c r="ISD1" s="64"/>
      <c r="ISE1" s="64"/>
      <c r="ISF1" s="64"/>
      <c r="ISG1" s="64"/>
      <c r="ISH1" s="64"/>
      <c r="ISI1" s="64"/>
      <c r="ISJ1" s="64"/>
      <c r="ISK1" s="64"/>
      <c r="ISL1" s="64"/>
      <c r="ISM1" s="64"/>
      <c r="ISN1" s="64"/>
      <c r="ISO1" s="64"/>
      <c r="ISP1" s="64"/>
      <c r="ISQ1" s="64"/>
      <c r="ISR1" s="64"/>
      <c r="ISS1" s="64"/>
      <c r="IST1" s="64"/>
      <c r="ISU1" s="64"/>
      <c r="ISV1" s="64"/>
      <c r="ISW1" s="64"/>
      <c r="ISX1" s="64"/>
      <c r="ISY1" s="64"/>
      <c r="ISZ1" s="64"/>
      <c r="ITA1" s="64"/>
      <c r="ITB1" s="64"/>
      <c r="ITC1" s="64"/>
      <c r="ITD1" s="64"/>
      <c r="ITE1" s="64"/>
      <c r="ITF1" s="64"/>
      <c r="ITG1" s="64"/>
      <c r="ITH1" s="64"/>
      <c r="ITI1" s="64"/>
      <c r="ITJ1" s="64"/>
      <c r="ITK1" s="64"/>
      <c r="ITL1" s="64"/>
      <c r="ITM1" s="64"/>
      <c r="ITN1" s="64"/>
      <c r="ITO1" s="64"/>
      <c r="ITP1" s="64"/>
      <c r="ITQ1" s="64"/>
      <c r="ITR1" s="64"/>
      <c r="ITS1" s="64"/>
      <c r="ITT1" s="64"/>
      <c r="ITU1" s="64"/>
      <c r="ITV1" s="64"/>
      <c r="ITW1" s="64"/>
      <c r="ITX1" s="64"/>
      <c r="ITY1" s="64"/>
      <c r="ITZ1" s="64"/>
      <c r="IUA1" s="64"/>
      <c r="IUB1" s="64"/>
      <c r="IUC1" s="64"/>
      <c r="IUD1" s="64"/>
      <c r="IUE1" s="64"/>
      <c r="IUF1" s="64"/>
      <c r="IUG1" s="64"/>
      <c r="IUH1" s="64"/>
      <c r="IUI1" s="64"/>
      <c r="IUJ1" s="64"/>
      <c r="IUK1" s="64"/>
      <c r="IUL1" s="64"/>
      <c r="IUM1" s="64"/>
      <c r="IUN1" s="64"/>
      <c r="IUO1" s="64"/>
      <c r="IUP1" s="64"/>
      <c r="IUQ1" s="64"/>
      <c r="IUR1" s="64"/>
      <c r="IUS1" s="64"/>
      <c r="IUT1" s="64"/>
      <c r="IUU1" s="64"/>
      <c r="IUV1" s="64"/>
      <c r="IUW1" s="64"/>
      <c r="IUX1" s="64"/>
      <c r="IUY1" s="64"/>
      <c r="IUZ1" s="64"/>
      <c r="IVA1" s="64"/>
      <c r="IVB1" s="64"/>
      <c r="IVC1" s="64"/>
      <c r="IVD1" s="64"/>
      <c r="IVE1" s="64"/>
      <c r="IVF1" s="64"/>
      <c r="IVG1" s="64"/>
      <c r="IVH1" s="64"/>
      <c r="IVI1" s="64"/>
      <c r="IVJ1" s="64"/>
      <c r="IVK1" s="64"/>
      <c r="IVL1" s="64"/>
      <c r="IVM1" s="64"/>
      <c r="IVN1" s="64"/>
      <c r="IVO1" s="64"/>
      <c r="IVP1" s="64"/>
      <c r="IVQ1" s="64"/>
      <c r="IVR1" s="64"/>
      <c r="IVS1" s="64"/>
      <c r="IVT1" s="64"/>
      <c r="IVU1" s="64"/>
      <c r="IVV1" s="64"/>
      <c r="IVW1" s="64"/>
      <c r="IVX1" s="64"/>
      <c r="IVY1" s="64"/>
      <c r="IVZ1" s="64"/>
      <c r="IWA1" s="64"/>
      <c r="IWB1" s="64"/>
      <c r="IWC1" s="64"/>
      <c r="IWD1" s="64"/>
      <c r="IWE1" s="64"/>
      <c r="IWF1" s="64"/>
      <c r="IWG1" s="64"/>
      <c r="IWH1" s="64"/>
      <c r="IWI1" s="64"/>
      <c r="IWJ1" s="64"/>
      <c r="IWK1" s="64"/>
      <c r="IWL1" s="64"/>
      <c r="IWM1" s="64"/>
      <c r="IWN1" s="64"/>
      <c r="IWO1" s="64"/>
      <c r="IWP1" s="64"/>
      <c r="IWQ1" s="64"/>
      <c r="IWR1" s="64"/>
      <c r="IWS1" s="64"/>
      <c r="IWT1" s="64"/>
      <c r="IWU1" s="64"/>
      <c r="IWV1" s="64"/>
      <c r="IWW1" s="64"/>
      <c r="IWX1" s="64"/>
      <c r="IWY1" s="64"/>
      <c r="IWZ1" s="64"/>
      <c r="IXA1" s="64"/>
      <c r="IXB1" s="64"/>
      <c r="IXC1" s="64"/>
      <c r="IXD1" s="64"/>
      <c r="IXE1" s="64"/>
      <c r="IXF1" s="64"/>
      <c r="IXG1" s="64"/>
      <c r="IXH1" s="64"/>
      <c r="IXI1" s="64"/>
      <c r="IXJ1" s="64"/>
      <c r="IXK1" s="64"/>
      <c r="IXL1" s="64"/>
      <c r="IXM1" s="64"/>
      <c r="IXN1" s="64"/>
      <c r="IXO1" s="64"/>
      <c r="IXP1" s="64"/>
      <c r="IXQ1" s="64"/>
      <c r="IXR1" s="64"/>
      <c r="IXS1" s="64"/>
      <c r="IXT1" s="64"/>
      <c r="IXU1" s="64"/>
      <c r="IXV1" s="64"/>
      <c r="IXW1" s="64"/>
      <c r="IXX1" s="64"/>
      <c r="IXY1" s="64"/>
      <c r="IXZ1" s="64"/>
      <c r="IYA1" s="64"/>
      <c r="IYB1" s="64"/>
      <c r="IYC1" s="64"/>
      <c r="IYD1" s="64"/>
      <c r="IYE1" s="64"/>
      <c r="IYF1" s="64"/>
      <c r="IYG1" s="64"/>
      <c r="IYH1" s="64"/>
      <c r="IYI1" s="64"/>
      <c r="IYJ1" s="64"/>
      <c r="IYK1" s="64"/>
      <c r="IYL1" s="64"/>
      <c r="IYM1" s="64"/>
      <c r="IYN1" s="64"/>
      <c r="IYO1" s="64"/>
      <c r="IYP1" s="64"/>
      <c r="IYQ1" s="64"/>
      <c r="IYR1" s="64"/>
      <c r="IYS1" s="64"/>
      <c r="IYT1" s="64"/>
      <c r="IYU1" s="64"/>
      <c r="IYV1" s="64"/>
      <c r="IYW1" s="64"/>
      <c r="IYX1" s="64"/>
      <c r="IYY1" s="64"/>
      <c r="IYZ1" s="64"/>
      <c r="IZA1" s="64"/>
      <c r="IZB1" s="64"/>
      <c r="IZC1" s="64"/>
      <c r="IZD1" s="64"/>
      <c r="IZE1" s="64"/>
      <c r="IZF1" s="64"/>
      <c r="IZG1" s="64"/>
      <c r="IZH1" s="64"/>
      <c r="IZI1" s="64"/>
      <c r="IZJ1" s="64"/>
      <c r="IZK1" s="64"/>
      <c r="IZL1" s="64"/>
      <c r="IZM1" s="64"/>
      <c r="IZN1" s="64"/>
      <c r="IZO1" s="64"/>
      <c r="IZP1" s="64"/>
      <c r="IZQ1" s="64"/>
      <c r="IZR1" s="64"/>
      <c r="IZS1" s="64"/>
      <c r="IZT1" s="64"/>
      <c r="IZU1" s="64"/>
      <c r="IZV1" s="64"/>
      <c r="IZW1" s="64"/>
      <c r="IZX1" s="64"/>
      <c r="IZY1" s="64"/>
      <c r="IZZ1" s="64"/>
      <c r="JAA1" s="64"/>
      <c r="JAB1" s="64"/>
      <c r="JAC1" s="64"/>
      <c r="JAD1" s="64"/>
      <c r="JAE1" s="64"/>
      <c r="JAF1" s="64"/>
      <c r="JAG1" s="64"/>
      <c r="JAH1" s="64"/>
      <c r="JAI1" s="64"/>
      <c r="JAJ1" s="64"/>
      <c r="JAK1" s="64"/>
      <c r="JAL1" s="64"/>
      <c r="JAM1" s="64"/>
      <c r="JAN1" s="64"/>
      <c r="JAO1" s="64"/>
      <c r="JAP1" s="64"/>
      <c r="JAQ1" s="64"/>
      <c r="JAR1" s="64"/>
      <c r="JAS1" s="64"/>
      <c r="JAT1" s="64"/>
      <c r="JAU1" s="64"/>
      <c r="JAV1" s="64"/>
      <c r="JAW1" s="64"/>
      <c r="JAX1" s="64"/>
      <c r="JAY1" s="64"/>
      <c r="JAZ1" s="64"/>
      <c r="JBA1" s="64"/>
      <c r="JBB1" s="64"/>
      <c r="JBC1" s="64"/>
      <c r="JBD1" s="64"/>
      <c r="JBE1" s="64"/>
      <c r="JBF1" s="64"/>
      <c r="JBG1" s="64"/>
      <c r="JBH1" s="64"/>
      <c r="JBI1" s="64"/>
      <c r="JBJ1" s="64"/>
      <c r="JBK1" s="64"/>
      <c r="JBL1" s="64"/>
      <c r="JBM1" s="64"/>
      <c r="JBN1" s="64"/>
      <c r="JBO1" s="64"/>
      <c r="JBP1" s="64"/>
      <c r="JBQ1" s="64"/>
      <c r="JBR1" s="64"/>
      <c r="JBS1" s="64"/>
      <c r="JBT1" s="64"/>
      <c r="JBU1" s="64"/>
      <c r="JBV1" s="64"/>
      <c r="JBW1" s="64"/>
      <c r="JBX1" s="64"/>
      <c r="JBY1" s="64"/>
      <c r="JBZ1" s="64"/>
      <c r="JCA1" s="64"/>
      <c r="JCB1" s="64"/>
      <c r="JCC1" s="64"/>
      <c r="JCD1" s="64"/>
      <c r="JCE1" s="64"/>
      <c r="JCF1" s="64"/>
      <c r="JCG1" s="64"/>
      <c r="JCH1" s="64"/>
      <c r="JCI1" s="64"/>
      <c r="JCJ1" s="64"/>
      <c r="JCK1" s="64"/>
      <c r="JCL1" s="64"/>
      <c r="JCM1" s="64"/>
      <c r="JCN1" s="64"/>
      <c r="JCO1" s="64"/>
      <c r="JCP1" s="64"/>
      <c r="JCQ1" s="64"/>
      <c r="JCR1" s="64"/>
      <c r="JCS1" s="64"/>
      <c r="JCT1" s="64"/>
      <c r="JCU1" s="64"/>
      <c r="JCV1" s="64"/>
      <c r="JCW1" s="64"/>
      <c r="JCX1" s="64"/>
      <c r="JCY1" s="64"/>
      <c r="JCZ1" s="64"/>
      <c r="JDA1" s="64"/>
      <c r="JDB1" s="64"/>
      <c r="JDC1" s="64"/>
      <c r="JDD1" s="64"/>
      <c r="JDE1" s="64"/>
      <c r="JDF1" s="64"/>
      <c r="JDG1" s="64"/>
      <c r="JDH1" s="64"/>
      <c r="JDI1" s="64"/>
      <c r="JDJ1" s="64"/>
      <c r="JDK1" s="64"/>
      <c r="JDL1" s="64"/>
      <c r="JDM1" s="64"/>
      <c r="JDN1" s="64"/>
      <c r="JDO1" s="64"/>
      <c r="JDP1" s="64"/>
      <c r="JDQ1" s="64"/>
      <c r="JDR1" s="64"/>
      <c r="JDS1" s="64"/>
      <c r="JDT1" s="64"/>
      <c r="JDU1" s="64"/>
      <c r="JDV1" s="64"/>
      <c r="JDW1" s="64"/>
      <c r="JDX1" s="64"/>
      <c r="JDY1" s="64"/>
      <c r="JDZ1" s="64"/>
      <c r="JEA1" s="64"/>
      <c r="JEB1" s="64"/>
      <c r="JEC1" s="64"/>
      <c r="JED1" s="64"/>
      <c r="JEE1" s="64"/>
      <c r="JEF1" s="64"/>
      <c r="JEG1" s="64"/>
      <c r="JEH1" s="64"/>
      <c r="JEI1" s="64"/>
      <c r="JEJ1" s="64"/>
      <c r="JEK1" s="64"/>
      <c r="JEL1" s="64"/>
      <c r="JEM1" s="64"/>
      <c r="JEN1" s="64"/>
      <c r="JEO1" s="64"/>
      <c r="JEP1" s="64"/>
      <c r="JEQ1" s="64"/>
      <c r="JER1" s="64"/>
      <c r="JES1" s="64"/>
      <c r="JET1" s="64"/>
      <c r="JEU1" s="64"/>
      <c r="JEV1" s="64"/>
      <c r="JEW1" s="64"/>
      <c r="JEX1" s="64"/>
      <c r="JEY1" s="64"/>
      <c r="JEZ1" s="64"/>
      <c r="JFA1" s="64"/>
      <c r="JFB1" s="64"/>
      <c r="JFC1" s="64"/>
      <c r="JFD1" s="64"/>
      <c r="JFE1" s="64"/>
      <c r="JFF1" s="64"/>
      <c r="JFG1" s="64"/>
      <c r="JFH1" s="64"/>
      <c r="JFI1" s="64"/>
      <c r="JFJ1" s="64"/>
      <c r="JFK1" s="64"/>
      <c r="JFL1" s="64"/>
      <c r="JFM1" s="64"/>
      <c r="JFN1" s="64"/>
      <c r="JFO1" s="64"/>
      <c r="JFP1" s="64"/>
      <c r="JFQ1" s="64"/>
      <c r="JFR1" s="64"/>
      <c r="JFS1" s="64"/>
      <c r="JFT1" s="64"/>
      <c r="JFU1" s="64"/>
      <c r="JFV1" s="64"/>
      <c r="JFW1" s="64"/>
      <c r="JFX1" s="64"/>
      <c r="JFY1" s="64"/>
      <c r="JFZ1" s="64"/>
      <c r="JGA1" s="64"/>
      <c r="JGB1" s="64"/>
      <c r="JGC1" s="64"/>
      <c r="JGD1" s="64"/>
      <c r="JGE1" s="64"/>
      <c r="JGF1" s="64"/>
      <c r="JGG1" s="64"/>
      <c r="JGH1" s="64"/>
      <c r="JGI1" s="64"/>
      <c r="JGJ1" s="64"/>
      <c r="JGK1" s="64"/>
      <c r="JGL1" s="64"/>
      <c r="JGM1" s="64"/>
      <c r="JGN1" s="64"/>
      <c r="JGO1" s="64"/>
      <c r="JGP1" s="64"/>
      <c r="JGQ1" s="64"/>
      <c r="JGR1" s="64"/>
      <c r="JGS1" s="64"/>
      <c r="JGT1" s="64"/>
      <c r="JGU1" s="64"/>
      <c r="JGV1" s="64"/>
      <c r="JGW1" s="64"/>
      <c r="JGX1" s="64"/>
      <c r="JGY1" s="64"/>
      <c r="JGZ1" s="64"/>
      <c r="JHA1" s="64"/>
      <c r="JHB1" s="64"/>
      <c r="JHC1" s="64"/>
      <c r="JHD1" s="64"/>
      <c r="JHE1" s="64"/>
      <c r="JHF1" s="64"/>
      <c r="JHG1" s="64"/>
      <c r="JHH1" s="64"/>
      <c r="JHI1" s="64"/>
      <c r="JHJ1" s="64"/>
      <c r="JHK1" s="64"/>
      <c r="JHL1" s="64"/>
      <c r="JHM1" s="64"/>
      <c r="JHN1" s="64"/>
      <c r="JHO1" s="64"/>
      <c r="JHP1" s="64"/>
      <c r="JHQ1" s="64"/>
      <c r="JHR1" s="64"/>
      <c r="JHS1" s="64"/>
      <c r="JHT1" s="64"/>
      <c r="JHU1" s="64"/>
      <c r="JHV1" s="64"/>
      <c r="JHW1" s="64"/>
      <c r="JHX1" s="64"/>
      <c r="JHY1" s="64"/>
      <c r="JHZ1" s="64"/>
      <c r="JIA1" s="64"/>
      <c r="JIB1" s="64"/>
      <c r="JIC1" s="64"/>
      <c r="JID1" s="64"/>
      <c r="JIE1" s="64"/>
      <c r="JIF1" s="64"/>
      <c r="JIG1" s="64"/>
      <c r="JIH1" s="64"/>
      <c r="JII1" s="64"/>
      <c r="JIJ1" s="64"/>
      <c r="JIK1" s="64"/>
      <c r="JIL1" s="64"/>
      <c r="JIM1" s="64"/>
      <c r="JIN1" s="64"/>
      <c r="JIO1" s="64"/>
      <c r="JIP1" s="64"/>
      <c r="JIQ1" s="64"/>
      <c r="JIR1" s="64"/>
      <c r="JIS1" s="64"/>
      <c r="JIT1" s="64"/>
      <c r="JIU1" s="64"/>
      <c r="JIV1" s="64"/>
      <c r="JIW1" s="64"/>
      <c r="JIX1" s="64"/>
      <c r="JIY1" s="64"/>
      <c r="JIZ1" s="64"/>
      <c r="JJA1" s="64"/>
      <c r="JJB1" s="64"/>
      <c r="JJC1" s="64"/>
      <c r="JJD1" s="64"/>
      <c r="JJE1" s="64"/>
      <c r="JJF1" s="64"/>
      <c r="JJG1" s="64"/>
      <c r="JJH1" s="64"/>
      <c r="JJI1" s="64"/>
      <c r="JJJ1" s="64"/>
      <c r="JJK1" s="64"/>
      <c r="JJL1" s="64"/>
      <c r="JJM1" s="64"/>
      <c r="JJN1" s="64"/>
      <c r="JJO1" s="64"/>
      <c r="JJP1" s="64"/>
      <c r="JJQ1" s="64"/>
      <c r="JJR1" s="64"/>
      <c r="JJS1" s="64"/>
      <c r="JJT1" s="64"/>
      <c r="JJU1" s="64"/>
      <c r="JJV1" s="64"/>
      <c r="JJW1" s="64"/>
      <c r="JJX1" s="64"/>
      <c r="JJY1" s="64"/>
      <c r="JJZ1" s="64"/>
      <c r="JKA1" s="64"/>
      <c r="JKB1" s="64"/>
      <c r="JKC1" s="64"/>
      <c r="JKD1" s="64"/>
      <c r="JKE1" s="64"/>
      <c r="JKF1" s="64"/>
      <c r="JKG1" s="64"/>
      <c r="JKH1" s="64"/>
      <c r="JKI1" s="64"/>
      <c r="JKJ1" s="64"/>
      <c r="JKK1" s="64"/>
      <c r="JKL1" s="64"/>
      <c r="JKM1" s="64"/>
      <c r="JKN1" s="64"/>
      <c r="JKO1" s="64"/>
      <c r="JKP1" s="64"/>
      <c r="JKQ1" s="64"/>
      <c r="JKR1" s="64"/>
      <c r="JKS1" s="64"/>
      <c r="JKT1" s="64"/>
      <c r="JKU1" s="64"/>
      <c r="JKV1" s="64"/>
      <c r="JKW1" s="64"/>
      <c r="JKX1" s="64"/>
      <c r="JKY1" s="64"/>
      <c r="JKZ1" s="64"/>
      <c r="JLA1" s="64"/>
      <c r="JLB1" s="64"/>
      <c r="JLC1" s="64"/>
      <c r="JLD1" s="64"/>
      <c r="JLE1" s="64"/>
      <c r="JLF1" s="64"/>
      <c r="JLG1" s="64"/>
      <c r="JLH1" s="64"/>
      <c r="JLI1" s="64"/>
      <c r="JLJ1" s="64"/>
      <c r="JLK1" s="64"/>
      <c r="JLL1" s="64"/>
      <c r="JLM1" s="64"/>
      <c r="JLN1" s="64"/>
      <c r="JLO1" s="64"/>
      <c r="JLP1" s="64"/>
      <c r="JLQ1" s="64"/>
      <c r="JLR1" s="64"/>
      <c r="JLS1" s="64"/>
      <c r="JLT1" s="64"/>
      <c r="JLU1" s="64"/>
      <c r="JLV1" s="64"/>
      <c r="JLW1" s="64"/>
      <c r="JLX1" s="64"/>
      <c r="JLY1" s="64"/>
      <c r="JLZ1" s="64"/>
      <c r="JMA1" s="64"/>
      <c r="JMB1" s="64"/>
      <c r="JMC1" s="64"/>
      <c r="JMD1" s="64"/>
      <c r="JME1" s="64"/>
      <c r="JMF1" s="64"/>
      <c r="JMG1" s="64"/>
      <c r="JMH1" s="64"/>
      <c r="JMI1" s="64"/>
      <c r="JMJ1" s="64"/>
      <c r="JMK1" s="64"/>
      <c r="JML1" s="64"/>
      <c r="JMM1" s="64"/>
      <c r="JMN1" s="64"/>
      <c r="JMO1" s="64"/>
      <c r="JMP1" s="64"/>
      <c r="JMQ1" s="64"/>
      <c r="JMR1" s="64"/>
      <c r="JMS1" s="64"/>
      <c r="JMT1" s="64"/>
      <c r="JMU1" s="64"/>
      <c r="JMV1" s="64"/>
      <c r="JMW1" s="64"/>
      <c r="JMX1" s="64"/>
      <c r="JMY1" s="64"/>
      <c r="JMZ1" s="64"/>
      <c r="JNA1" s="64"/>
      <c r="JNB1" s="64"/>
      <c r="JNC1" s="64"/>
      <c r="JND1" s="64"/>
      <c r="JNE1" s="64"/>
      <c r="JNF1" s="64"/>
      <c r="JNG1" s="64"/>
      <c r="JNH1" s="64"/>
      <c r="JNI1" s="64"/>
      <c r="JNJ1" s="64"/>
      <c r="JNK1" s="64"/>
      <c r="JNL1" s="64"/>
      <c r="JNM1" s="64"/>
      <c r="JNN1" s="64"/>
      <c r="JNO1" s="64"/>
      <c r="JNP1" s="64"/>
      <c r="JNQ1" s="64"/>
      <c r="JNR1" s="64"/>
      <c r="JNS1" s="64"/>
      <c r="JNT1" s="64"/>
      <c r="JNU1" s="64"/>
      <c r="JNV1" s="64"/>
      <c r="JNW1" s="64"/>
      <c r="JNX1" s="64"/>
      <c r="JNY1" s="64"/>
      <c r="JNZ1" s="64"/>
      <c r="JOA1" s="64"/>
      <c r="JOB1" s="64"/>
      <c r="JOC1" s="64"/>
      <c r="JOD1" s="64"/>
      <c r="JOE1" s="64"/>
      <c r="JOF1" s="64"/>
      <c r="JOG1" s="64"/>
      <c r="JOH1" s="64"/>
      <c r="JOI1" s="64"/>
      <c r="JOJ1" s="64"/>
      <c r="JOK1" s="64"/>
      <c r="JOL1" s="64"/>
      <c r="JOM1" s="64"/>
      <c r="JON1" s="64"/>
      <c r="JOO1" s="64"/>
      <c r="JOP1" s="64"/>
      <c r="JOQ1" s="64"/>
      <c r="JOR1" s="64"/>
      <c r="JOS1" s="64"/>
      <c r="JOT1" s="64"/>
      <c r="JOU1" s="64"/>
      <c r="JOV1" s="64"/>
      <c r="JOW1" s="64"/>
      <c r="JOX1" s="64"/>
      <c r="JOY1" s="64"/>
      <c r="JOZ1" s="64"/>
      <c r="JPA1" s="64"/>
      <c r="JPB1" s="64"/>
      <c r="JPC1" s="64"/>
      <c r="JPD1" s="64"/>
      <c r="JPE1" s="64"/>
      <c r="JPF1" s="64"/>
      <c r="JPG1" s="64"/>
      <c r="JPH1" s="64"/>
      <c r="JPI1" s="64"/>
      <c r="JPJ1" s="64"/>
      <c r="JPK1" s="64"/>
      <c r="JPL1" s="64"/>
      <c r="JPM1" s="64"/>
      <c r="JPN1" s="64"/>
      <c r="JPO1" s="64"/>
      <c r="JPP1" s="64"/>
      <c r="JPQ1" s="64"/>
      <c r="JPR1" s="64"/>
      <c r="JPS1" s="64"/>
      <c r="JPT1" s="64"/>
      <c r="JPU1" s="64"/>
      <c r="JPV1" s="64"/>
      <c r="JPW1" s="64"/>
      <c r="JPX1" s="64"/>
      <c r="JPY1" s="64"/>
      <c r="JPZ1" s="64"/>
      <c r="JQA1" s="64"/>
      <c r="JQB1" s="64"/>
      <c r="JQC1" s="64"/>
      <c r="JQD1" s="64"/>
      <c r="JQE1" s="64"/>
      <c r="JQF1" s="64"/>
      <c r="JQG1" s="64"/>
      <c r="JQH1" s="64"/>
      <c r="JQI1" s="64"/>
      <c r="JQJ1" s="64"/>
      <c r="JQK1" s="64"/>
      <c r="JQL1" s="64"/>
      <c r="JQM1" s="64"/>
      <c r="JQN1" s="64"/>
      <c r="JQO1" s="64"/>
      <c r="JQP1" s="64"/>
      <c r="JQQ1" s="64"/>
      <c r="JQR1" s="64"/>
      <c r="JQS1" s="64"/>
      <c r="JQT1" s="64"/>
      <c r="JQU1" s="64"/>
      <c r="JQV1" s="64"/>
      <c r="JQW1" s="64"/>
      <c r="JQX1" s="64"/>
      <c r="JQY1" s="64"/>
      <c r="JQZ1" s="64"/>
      <c r="JRA1" s="64"/>
      <c r="JRB1" s="64"/>
      <c r="JRC1" s="64"/>
      <c r="JRD1" s="64"/>
      <c r="JRE1" s="64"/>
      <c r="JRF1" s="64"/>
      <c r="JRG1" s="64"/>
      <c r="JRH1" s="64"/>
      <c r="JRI1" s="64"/>
      <c r="JRJ1" s="64"/>
      <c r="JRK1" s="64"/>
      <c r="JRL1" s="64"/>
      <c r="JRM1" s="64"/>
      <c r="JRN1" s="64"/>
      <c r="JRO1" s="64"/>
      <c r="JRP1" s="64"/>
      <c r="JRQ1" s="64"/>
      <c r="JRR1" s="64"/>
      <c r="JRS1" s="64"/>
      <c r="JRT1" s="64"/>
      <c r="JRU1" s="64"/>
      <c r="JRV1" s="64"/>
      <c r="JRW1" s="64"/>
      <c r="JRX1" s="64"/>
      <c r="JRY1" s="64"/>
      <c r="JRZ1" s="64"/>
      <c r="JSA1" s="64"/>
      <c r="JSB1" s="64"/>
      <c r="JSC1" s="64"/>
      <c r="JSD1" s="64"/>
      <c r="JSE1" s="64"/>
      <c r="JSF1" s="64"/>
      <c r="JSG1" s="64"/>
      <c r="JSH1" s="64"/>
      <c r="JSI1" s="64"/>
      <c r="JSJ1" s="64"/>
      <c r="JSK1" s="64"/>
      <c r="JSL1" s="64"/>
      <c r="JSM1" s="64"/>
      <c r="JSN1" s="64"/>
      <c r="JSO1" s="64"/>
      <c r="JSP1" s="64"/>
      <c r="JSQ1" s="64"/>
      <c r="JSR1" s="64"/>
      <c r="JSS1" s="64"/>
      <c r="JST1" s="64"/>
      <c r="JSU1" s="64"/>
      <c r="JSV1" s="64"/>
      <c r="JSW1" s="64"/>
      <c r="JSX1" s="64"/>
      <c r="JSY1" s="64"/>
      <c r="JSZ1" s="64"/>
      <c r="JTA1" s="64"/>
      <c r="JTB1" s="64"/>
      <c r="JTC1" s="64"/>
      <c r="JTD1" s="64"/>
      <c r="JTE1" s="64"/>
      <c r="JTF1" s="64"/>
      <c r="JTG1" s="64"/>
      <c r="JTH1" s="64"/>
      <c r="JTI1" s="64"/>
      <c r="JTJ1" s="64"/>
      <c r="JTK1" s="64"/>
      <c r="JTL1" s="64"/>
      <c r="JTM1" s="64"/>
      <c r="JTN1" s="64"/>
      <c r="JTO1" s="64"/>
      <c r="JTP1" s="64"/>
      <c r="JTQ1" s="64"/>
      <c r="JTR1" s="64"/>
      <c r="JTS1" s="64"/>
      <c r="JTT1" s="64"/>
      <c r="JTU1" s="64"/>
      <c r="JTV1" s="64"/>
      <c r="JTW1" s="64"/>
      <c r="JTX1" s="64"/>
      <c r="JTY1" s="64"/>
      <c r="JTZ1" s="64"/>
      <c r="JUA1" s="64"/>
      <c r="JUB1" s="64"/>
      <c r="JUC1" s="64"/>
      <c r="JUD1" s="64"/>
      <c r="JUE1" s="64"/>
      <c r="JUF1" s="64"/>
      <c r="JUG1" s="64"/>
      <c r="JUH1" s="64"/>
      <c r="JUI1" s="64"/>
      <c r="JUJ1" s="64"/>
      <c r="JUK1" s="64"/>
      <c r="JUL1" s="64"/>
      <c r="JUM1" s="64"/>
      <c r="JUN1" s="64"/>
      <c r="JUO1" s="64"/>
      <c r="JUP1" s="64"/>
      <c r="JUQ1" s="64"/>
      <c r="JUR1" s="64"/>
      <c r="JUS1" s="64"/>
      <c r="JUT1" s="64"/>
      <c r="JUU1" s="64"/>
      <c r="JUV1" s="64"/>
      <c r="JUW1" s="64"/>
      <c r="JUX1" s="64"/>
      <c r="JUY1" s="64"/>
      <c r="JUZ1" s="64"/>
      <c r="JVA1" s="64"/>
      <c r="JVB1" s="64"/>
      <c r="JVC1" s="64"/>
      <c r="JVD1" s="64"/>
      <c r="JVE1" s="64"/>
      <c r="JVF1" s="64"/>
      <c r="JVG1" s="64"/>
      <c r="JVH1" s="64"/>
      <c r="JVI1" s="64"/>
      <c r="JVJ1" s="64"/>
      <c r="JVK1" s="64"/>
      <c r="JVL1" s="64"/>
      <c r="JVM1" s="64"/>
      <c r="JVN1" s="64"/>
      <c r="JVO1" s="64"/>
      <c r="JVP1" s="64"/>
      <c r="JVQ1" s="64"/>
      <c r="JVR1" s="64"/>
      <c r="JVS1" s="64"/>
      <c r="JVT1" s="64"/>
      <c r="JVU1" s="64"/>
      <c r="JVV1" s="64"/>
      <c r="JVW1" s="64"/>
      <c r="JVX1" s="64"/>
      <c r="JVY1" s="64"/>
      <c r="JVZ1" s="64"/>
      <c r="JWA1" s="64"/>
      <c r="JWB1" s="64"/>
      <c r="JWC1" s="64"/>
      <c r="JWD1" s="64"/>
      <c r="JWE1" s="64"/>
      <c r="JWF1" s="64"/>
      <c r="JWG1" s="64"/>
      <c r="JWH1" s="64"/>
      <c r="JWI1" s="64"/>
      <c r="JWJ1" s="64"/>
      <c r="JWK1" s="64"/>
      <c r="JWL1" s="64"/>
      <c r="JWM1" s="64"/>
      <c r="JWN1" s="64"/>
      <c r="JWO1" s="64"/>
      <c r="JWP1" s="64"/>
      <c r="JWQ1" s="64"/>
      <c r="JWR1" s="64"/>
      <c r="JWS1" s="64"/>
      <c r="JWT1" s="64"/>
      <c r="JWU1" s="64"/>
      <c r="JWV1" s="64"/>
      <c r="JWW1" s="64"/>
      <c r="JWX1" s="64"/>
      <c r="JWY1" s="64"/>
      <c r="JWZ1" s="64"/>
      <c r="JXA1" s="64"/>
      <c r="JXB1" s="64"/>
      <c r="JXC1" s="64"/>
      <c r="JXD1" s="64"/>
      <c r="JXE1" s="64"/>
      <c r="JXF1" s="64"/>
      <c r="JXG1" s="64"/>
      <c r="JXH1" s="64"/>
      <c r="JXI1" s="64"/>
      <c r="JXJ1" s="64"/>
      <c r="JXK1" s="64"/>
      <c r="JXL1" s="64"/>
      <c r="JXM1" s="64"/>
      <c r="JXN1" s="64"/>
      <c r="JXO1" s="64"/>
      <c r="JXP1" s="64"/>
      <c r="JXQ1" s="64"/>
      <c r="JXR1" s="64"/>
      <c r="JXS1" s="64"/>
      <c r="JXT1" s="64"/>
      <c r="JXU1" s="64"/>
      <c r="JXV1" s="64"/>
      <c r="JXW1" s="64"/>
      <c r="JXX1" s="64"/>
      <c r="JXY1" s="64"/>
      <c r="JXZ1" s="64"/>
      <c r="JYA1" s="64"/>
      <c r="JYB1" s="64"/>
      <c r="JYC1" s="64"/>
      <c r="JYD1" s="64"/>
      <c r="JYE1" s="64"/>
      <c r="JYF1" s="64"/>
      <c r="JYG1" s="64"/>
      <c r="JYH1" s="64"/>
      <c r="JYI1" s="64"/>
      <c r="JYJ1" s="64"/>
      <c r="JYK1" s="64"/>
      <c r="JYL1" s="64"/>
      <c r="JYM1" s="64"/>
      <c r="JYN1" s="64"/>
      <c r="JYO1" s="64"/>
      <c r="JYP1" s="64"/>
      <c r="JYQ1" s="64"/>
      <c r="JYR1" s="64"/>
      <c r="JYS1" s="64"/>
      <c r="JYT1" s="64"/>
      <c r="JYU1" s="64"/>
      <c r="JYV1" s="64"/>
      <c r="JYW1" s="64"/>
      <c r="JYX1" s="64"/>
      <c r="JYY1" s="64"/>
      <c r="JYZ1" s="64"/>
      <c r="JZA1" s="64"/>
      <c r="JZB1" s="64"/>
      <c r="JZC1" s="64"/>
      <c r="JZD1" s="64"/>
      <c r="JZE1" s="64"/>
      <c r="JZF1" s="64"/>
      <c r="JZG1" s="64"/>
      <c r="JZH1" s="64"/>
      <c r="JZI1" s="64"/>
      <c r="JZJ1" s="64"/>
      <c r="JZK1" s="64"/>
      <c r="JZL1" s="64"/>
      <c r="JZM1" s="64"/>
      <c r="JZN1" s="64"/>
      <c r="JZO1" s="64"/>
      <c r="JZP1" s="64"/>
      <c r="JZQ1" s="64"/>
      <c r="JZR1" s="64"/>
      <c r="JZS1" s="64"/>
      <c r="JZT1" s="64"/>
      <c r="JZU1" s="64"/>
      <c r="JZV1" s="64"/>
      <c r="JZW1" s="64"/>
      <c r="JZX1" s="64"/>
      <c r="JZY1" s="64"/>
      <c r="JZZ1" s="64"/>
      <c r="KAA1" s="64"/>
      <c r="KAB1" s="64"/>
      <c r="KAC1" s="64"/>
      <c r="KAD1" s="64"/>
      <c r="KAE1" s="64"/>
      <c r="KAF1" s="64"/>
      <c r="KAG1" s="64"/>
      <c r="KAH1" s="64"/>
      <c r="KAI1" s="64"/>
      <c r="KAJ1" s="64"/>
      <c r="KAK1" s="64"/>
      <c r="KAL1" s="64"/>
      <c r="KAM1" s="64"/>
      <c r="KAN1" s="64"/>
      <c r="KAO1" s="64"/>
      <c r="KAP1" s="64"/>
      <c r="KAQ1" s="64"/>
      <c r="KAR1" s="64"/>
      <c r="KAS1" s="64"/>
      <c r="KAT1" s="64"/>
      <c r="KAU1" s="64"/>
      <c r="KAV1" s="64"/>
      <c r="KAW1" s="64"/>
      <c r="KAX1" s="64"/>
      <c r="KAY1" s="64"/>
      <c r="KAZ1" s="64"/>
      <c r="KBA1" s="64"/>
      <c r="KBB1" s="64"/>
      <c r="KBC1" s="64"/>
      <c r="KBD1" s="64"/>
      <c r="KBE1" s="64"/>
      <c r="KBF1" s="64"/>
      <c r="KBG1" s="64"/>
      <c r="KBH1" s="64"/>
      <c r="KBI1" s="64"/>
      <c r="KBJ1" s="64"/>
      <c r="KBK1" s="64"/>
      <c r="KBL1" s="64"/>
      <c r="KBM1" s="64"/>
      <c r="KBN1" s="64"/>
      <c r="KBO1" s="64"/>
      <c r="KBP1" s="64"/>
      <c r="KBQ1" s="64"/>
      <c r="KBR1" s="64"/>
      <c r="KBS1" s="64"/>
      <c r="KBT1" s="64"/>
      <c r="KBU1" s="64"/>
      <c r="KBV1" s="64"/>
      <c r="KBW1" s="64"/>
      <c r="KBX1" s="64"/>
      <c r="KBY1" s="64"/>
      <c r="KBZ1" s="64"/>
      <c r="KCA1" s="64"/>
      <c r="KCB1" s="64"/>
      <c r="KCC1" s="64"/>
      <c r="KCD1" s="64"/>
      <c r="KCE1" s="64"/>
      <c r="KCF1" s="64"/>
      <c r="KCG1" s="64"/>
      <c r="KCH1" s="64"/>
      <c r="KCI1" s="64"/>
      <c r="KCJ1" s="64"/>
      <c r="KCK1" s="64"/>
      <c r="KCL1" s="64"/>
      <c r="KCM1" s="64"/>
      <c r="KCN1" s="64"/>
      <c r="KCO1" s="64"/>
      <c r="KCP1" s="64"/>
      <c r="KCQ1" s="64"/>
      <c r="KCR1" s="64"/>
      <c r="KCS1" s="64"/>
      <c r="KCT1" s="64"/>
      <c r="KCU1" s="64"/>
      <c r="KCV1" s="64"/>
      <c r="KCW1" s="64"/>
      <c r="KCX1" s="64"/>
      <c r="KCY1" s="64"/>
      <c r="KCZ1" s="64"/>
      <c r="KDA1" s="64"/>
      <c r="KDB1" s="64"/>
      <c r="KDC1" s="64"/>
      <c r="KDD1" s="64"/>
      <c r="KDE1" s="64"/>
      <c r="KDF1" s="64"/>
      <c r="KDG1" s="64"/>
      <c r="KDH1" s="64"/>
      <c r="KDI1" s="64"/>
      <c r="KDJ1" s="64"/>
      <c r="KDK1" s="64"/>
      <c r="KDL1" s="64"/>
      <c r="KDM1" s="64"/>
      <c r="KDN1" s="64"/>
      <c r="KDO1" s="64"/>
      <c r="KDP1" s="64"/>
      <c r="KDQ1" s="64"/>
      <c r="KDR1" s="64"/>
      <c r="KDS1" s="64"/>
      <c r="KDT1" s="64"/>
      <c r="KDU1" s="64"/>
      <c r="KDV1" s="64"/>
      <c r="KDW1" s="64"/>
      <c r="KDX1" s="64"/>
      <c r="KDY1" s="64"/>
      <c r="KDZ1" s="64"/>
      <c r="KEA1" s="64"/>
      <c r="KEB1" s="64"/>
      <c r="KEC1" s="64"/>
      <c r="KED1" s="64"/>
      <c r="KEE1" s="64"/>
      <c r="KEF1" s="64"/>
      <c r="KEG1" s="64"/>
      <c r="KEH1" s="64"/>
      <c r="KEI1" s="64"/>
      <c r="KEJ1" s="64"/>
      <c r="KEK1" s="64"/>
      <c r="KEL1" s="64"/>
      <c r="KEM1" s="64"/>
      <c r="KEN1" s="64"/>
      <c r="KEO1" s="64"/>
      <c r="KEP1" s="64"/>
      <c r="KEQ1" s="64"/>
      <c r="KER1" s="64"/>
      <c r="KES1" s="64"/>
      <c r="KET1" s="64"/>
      <c r="KEU1" s="64"/>
      <c r="KEV1" s="64"/>
      <c r="KEW1" s="64"/>
      <c r="KEX1" s="64"/>
      <c r="KEY1" s="64"/>
      <c r="KEZ1" s="64"/>
      <c r="KFA1" s="64"/>
      <c r="KFB1" s="64"/>
      <c r="KFC1" s="64"/>
      <c r="KFD1" s="64"/>
      <c r="KFE1" s="64"/>
      <c r="KFF1" s="64"/>
      <c r="KFG1" s="64"/>
      <c r="KFH1" s="64"/>
      <c r="KFI1" s="64"/>
      <c r="KFJ1" s="64"/>
      <c r="KFK1" s="64"/>
      <c r="KFL1" s="64"/>
      <c r="KFM1" s="64"/>
      <c r="KFN1" s="64"/>
      <c r="KFO1" s="64"/>
      <c r="KFP1" s="64"/>
      <c r="KFQ1" s="64"/>
      <c r="KFR1" s="64"/>
      <c r="KFS1" s="64"/>
      <c r="KFT1" s="64"/>
      <c r="KFU1" s="64"/>
      <c r="KFV1" s="64"/>
      <c r="KFW1" s="64"/>
      <c r="KFX1" s="64"/>
      <c r="KFY1" s="64"/>
      <c r="KFZ1" s="64"/>
      <c r="KGA1" s="64"/>
      <c r="KGB1" s="64"/>
      <c r="KGC1" s="64"/>
      <c r="KGD1" s="64"/>
      <c r="KGE1" s="64"/>
      <c r="KGF1" s="64"/>
      <c r="KGG1" s="64"/>
      <c r="KGH1" s="64"/>
      <c r="KGI1" s="64"/>
      <c r="KGJ1" s="64"/>
      <c r="KGK1" s="64"/>
      <c r="KGL1" s="64"/>
      <c r="KGM1" s="64"/>
      <c r="KGN1" s="64"/>
      <c r="KGO1" s="64"/>
      <c r="KGP1" s="64"/>
      <c r="KGQ1" s="64"/>
      <c r="KGR1" s="64"/>
      <c r="KGS1" s="64"/>
      <c r="KGT1" s="64"/>
      <c r="KGU1" s="64"/>
      <c r="KGV1" s="64"/>
      <c r="KGW1" s="64"/>
      <c r="KGX1" s="64"/>
      <c r="KGY1" s="64"/>
      <c r="KGZ1" s="64"/>
      <c r="KHA1" s="64"/>
      <c r="KHB1" s="64"/>
      <c r="KHC1" s="64"/>
      <c r="KHD1" s="64"/>
      <c r="KHE1" s="64"/>
      <c r="KHF1" s="64"/>
      <c r="KHG1" s="64"/>
      <c r="KHH1" s="64"/>
      <c r="KHI1" s="64"/>
      <c r="KHJ1" s="64"/>
      <c r="KHK1" s="64"/>
      <c r="KHL1" s="64"/>
      <c r="KHM1" s="64"/>
      <c r="KHN1" s="64"/>
      <c r="KHO1" s="64"/>
      <c r="KHP1" s="64"/>
      <c r="KHQ1" s="64"/>
      <c r="KHR1" s="64"/>
      <c r="KHS1" s="64"/>
      <c r="KHT1" s="64"/>
      <c r="KHU1" s="64"/>
      <c r="KHV1" s="64"/>
      <c r="KHW1" s="64"/>
      <c r="KHX1" s="64"/>
      <c r="KHY1" s="64"/>
      <c r="KHZ1" s="64"/>
      <c r="KIA1" s="64"/>
      <c r="KIB1" s="64"/>
      <c r="KIC1" s="64"/>
      <c r="KID1" s="64"/>
      <c r="KIE1" s="64"/>
      <c r="KIF1" s="64"/>
      <c r="KIG1" s="64"/>
      <c r="KIH1" s="64"/>
      <c r="KII1" s="64"/>
      <c r="KIJ1" s="64"/>
      <c r="KIK1" s="64"/>
      <c r="KIL1" s="64"/>
      <c r="KIM1" s="64"/>
      <c r="KIN1" s="64"/>
      <c r="KIO1" s="64"/>
      <c r="KIP1" s="64"/>
      <c r="KIQ1" s="64"/>
      <c r="KIR1" s="64"/>
      <c r="KIS1" s="64"/>
      <c r="KIT1" s="64"/>
      <c r="KIU1" s="64"/>
      <c r="KIV1" s="64"/>
      <c r="KIW1" s="64"/>
      <c r="KIX1" s="64"/>
      <c r="KIY1" s="64"/>
      <c r="KIZ1" s="64"/>
      <c r="KJA1" s="64"/>
      <c r="KJB1" s="64"/>
      <c r="KJC1" s="64"/>
      <c r="KJD1" s="64"/>
      <c r="KJE1" s="64"/>
      <c r="KJF1" s="64"/>
      <c r="KJG1" s="64"/>
      <c r="KJH1" s="64"/>
      <c r="KJI1" s="64"/>
      <c r="KJJ1" s="64"/>
      <c r="KJK1" s="64"/>
      <c r="KJL1" s="64"/>
      <c r="KJM1" s="64"/>
      <c r="KJN1" s="64"/>
      <c r="KJO1" s="64"/>
      <c r="KJP1" s="64"/>
      <c r="KJQ1" s="64"/>
      <c r="KJR1" s="64"/>
      <c r="KJS1" s="64"/>
      <c r="KJT1" s="64"/>
      <c r="KJU1" s="64"/>
      <c r="KJV1" s="64"/>
      <c r="KJW1" s="64"/>
      <c r="KJX1" s="64"/>
      <c r="KJY1" s="64"/>
      <c r="KJZ1" s="64"/>
      <c r="KKA1" s="64"/>
      <c r="KKB1" s="64"/>
      <c r="KKC1" s="64"/>
      <c r="KKD1" s="64"/>
      <c r="KKE1" s="64"/>
      <c r="KKF1" s="64"/>
      <c r="KKG1" s="64"/>
      <c r="KKH1" s="64"/>
      <c r="KKI1" s="64"/>
      <c r="KKJ1" s="64"/>
      <c r="KKK1" s="64"/>
      <c r="KKL1" s="64"/>
      <c r="KKM1" s="64"/>
      <c r="KKN1" s="64"/>
      <c r="KKO1" s="64"/>
      <c r="KKP1" s="64"/>
      <c r="KKQ1" s="64"/>
      <c r="KKR1" s="64"/>
      <c r="KKS1" s="64"/>
      <c r="KKT1" s="64"/>
      <c r="KKU1" s="64"/>
      <c r="KKV1" s="64"/>
      <c r="KKW1" s="64"/>
      <c r="KKX1" s="64"/>
      <c r="KKY1" s="64"/>
      <c r="KKZ1" s="64"/>
      <c r="KLA1" s="64"/>
      <c r="KLB1" s="64"/>
      <c r="KLC1" s="64"/>
      <c r="KLD1" s="64"/>
      <c r="KLE1" s="64"/>
      <c r="KLF1" s="64"/>
      <c r="KLG1" s="64"/>
      <c r="KLH1" s="64"/>
      <c r="KLI1" s="64"/>
      <c r="KLJ1" s="64"/>
      <c r="KLK1" s="64"/>
      <c r="KLL1" s="64"/>
      <c r="KLM1" s="64"/>
      <c r="KLN1" s="64"/>
      <c r="KLO1" s="64"/>
      <c r="KLP1" s="64"/>
      <c r="KLQ1" s="64"/>
      <c r="KLR1" s="64"/>
      <c r="KLS1" s="64"/>
      <c r="KLT1" s="64"/>
      <c r="KLU1" s="64"/>
      <c r="KLV1" s="64"/>
      <c r="KLW1" s="64"/>
      <c r="KLX1" s="64"/>
      <c r="KLY1" s="64"/>
      <c r="KLZ1" s="64"/>
      <c r="KMA1" s="64"/>
      <c r="KMB1" s="64"/>
      <c r="KMC1" s="64"/>
      <c r="KMD1" s="64"/>
      <c r="KME1" s="64"/>
      <c r="KMF1" s="64"/>
      <c r="KMG1" s="64"/>
      <c r="KMH1" s="64"/>
      <c r="KMI1" s="64"/>
      <c r="KMJ1" s="64"/>
      <c r="KMK1" s="64"/>
      <c r="KML1" s="64"/>
      <c r="KMM1" s="64"/>
      <c r="KMN1" s="64"/>
      <c r="KMO1" s="64"/>
      <c r="KMP1" s="64"/>
      <c r="KMQ1" s="64"/>
      <c r="KMR1" s="64"/>
      <c r="KMS1" s="64"/>
      <c r="KMT1" s="64"/>
      <c r="KMU1" s="64"/>
      <c r="KMV1" s="64"/>
      <c r="KMW1" s="64"/>
      <c r="KMX1" s="64"/>
      <c r="KMY1" s="64"/>
      <c r="KMZ1" s="64"/>
      <c r="KNA1" s="64"/>
      <c r="KNB1" s="64"/>
      <c r="KNC1" s="64"/>
      <c r="KND1" s="64"/>
      <c r="KNE1" s="64"/>
      <c r="KNF1" s="64"/>
      <c r="KNG1" s="64"/>
      <c r="KNH1" s="64"/>
      <c r="KNI1" s="64"/>
      <c r="KNJ1" s="64"/>
      <c r="KNK1" s="64"/>
      <c r="KNL1" s="64"/>
      <c r="KNM1" s="64"/>
      <c r="KNN1" s="64"/>
      <c r="KNO1" s="64"/>
      <c r="KNP1" s="64"/>
      <c r="KNQ1" s="64"/>
      <c r="KNR1" s="64"/>
      <c r="KNS1" s="64"/>
      <c r="KNT1" s="64"/>
      <c r="KNU1" s="64"/>
      <c r="KNV1" s="64"/>
      <c r="KNW1" s="64"/>
      <c r="KNX1" s="64"/>
      <c r="KNY1" s="64"/>
      <c r="KNZ1" s="64"/>
      <c r="KOA1" s="64"/>
      <c r="KOB1" s="64"/>
      <c r="KOC1" s="64"/>
      <c r="KOD1" s="64"/>
      <c r="KOE1" s="64"/>
      <c r="KOF1" s="64"/>
      <c r="KOG1" s="64"/>
      <c r="KOH1" s="64"/>
      <c r="KOI1" s="64"/>
      <c r="KOJ1" s="64"/>
      <c r="KOK1" s="64"/>
      <c r="KOL1" s="64"/>
      <c r="KOM1" s="64"/>
      <c r="KON1" s="64"/>
      <c r="KOO1" s="64"/>
      <c r="KOP1" s="64"/>
      <c r="KOQ1" s="64"/>
      <c r="KOR1" s="64"/>
      <c r="KOS1" s="64"/>
      <c r="KOT1" s="64"/>
      <c r="KOU1" s="64"/>
      <c r="KOV1" s="64"/>
      <c r="KOW1" s="64"/>
      <c r="KOX1" s="64"/>
      <c r="KOY1" s="64"/>
      <c r="KOZ1" s="64"/>
      <c r="KPA1" s="64"/>
      <c r="KPB1" s="64"/>
      <c r="KPC1" s="64"/>
      <c r="KPD1" s="64"/>
      <c r="KPE1" s="64"/>
      <c r="KPF1" s="64"/>
      <c r="KPG1" s="64"/>
      <c r="KPH1" s="64"/>
      <c r="KPI1" s="64"/>
      <c r="KPJ1" s="64"/>
      <c r="KPK1" s="64"/>
      <c r="KPL1" s="64"/>
      <c r="KPM1" s="64"/>
      <c r="KPN1" s="64"/>
      <c r="KPO1" s="64"/>
      <c r="KPP1" s="64"/>
      <c r="KPQ1" s="64"/>
      <c r="KPR1" s="64"/>
      <c r="KPS1" s="64"/>
      <c r="KPT1" s="64"/>
      <c r="KPU1" s="64"/>
      <c r="KPV1" s="64"/>
      <c r="KPW1" s="64"/>
      <c r="KPX1" s="64"/>
      <c r="KPY1" s="64"/>
      <c r="KPZ1" s="64"/>
      <c r="KQA1" s="64"/>
      <c r="KQB1" s="64"/>
      <c r="KQC1" s="64"/>
      <c r="KQD1" s="64"/>
      <c r="KQE1" s="64"/>
      <c r="KQF1" s="64"/>
      <c r="KQG1" s="64"/>
      <c r="KQH1" s="64"/>
      <c r="KQI1" s="64"/>
      <c r="KQJ1" s="64"/>
      <c r="KQK1" s="64"/>
      <c r="KQL1" s="64"/>
      <c r="KQM1" s="64"/>
      <c r="KQN1" s="64"/>
      <c r="KQO1" s="64"/>
      <c r="KQP1" s="64"/>
      <c r="KQQ1" s="64"/>
      <c r="KQR1" s="64"/>
      <c r="KQS1" s="64"/>
      <c r="KQT1" s="64"/>
      <c r="KQU1" s="64"/>
      <c r="KQV1" s="64"/>
      <c r="KQW1" s="64"/>
      <c r="KQX1" s="64"/>
      <c r="KQY1" s="64"/>
      <c r="KQZ1" s="64"/>
      <c r="KRA1" s="64"/>
      <c r="KRB1" s="64"/>
      <c r="KRC1" s="64"/>
      <c r="KRD1" s="64"/>
      <c r="KRE1" s="64"/>
      <c r="KRF1" s="64"/>
      <c r="KRG1" s="64"/>
      <c r="KRH1" s="64"/>
      <c r="KRI1" s="64"/>
      <c r="KRJ1" s="64"/>
      <c r="KRK1" s="64"/>
      <c r="KRL1" s="64"/>
      <c r="KRM1" s="64"/>
      <c r="KRN1" s="64"/>
      <c r="KRO1" s="64"/>
      <c r="KRP1" s="64"/>
      <c r="KRQ1" s="64"/>
      <c r="KRR1" s="64"/>
      <c r="KRS1" s="64"/>
      <c r="KRT1" s="64"/>
      <c r="KRU1" s="64"/>
      <c r="KRV1" s="64"/>
      <c r="KRW1" s="64"/>
      <c r="KRX1" s="64"/>
      <c r="KRY1" s="64"/>
      <c r="KRZ1" s="64"/>
      <c r="KSA1" s="64"/>
      <c r="KSB1" s="64"/>
      <c r="KSC1" s="64"/>
      <c r="KSD1" s="64"/>
      <c r="KSE1" s="64"/>
      <c r="KSF1" s="64"/>
      <c r="KSG1" s="64"/>
      <c r="KSH1" s="64"/>
      <c r="KSI1" s="64"/>
      <c r="KSJ1" s="64"/>
      <c r="KSK1" s="64"/>
      <c r="KSL1" s="64"/>
      <c r="KSM1" s="64"/>
      <c r="KSN1" s="64"/>
      <c r="KSO1" s="64"/>
      <c r="KSP1" s="64"/>
      <c r="KSQ1" s="64"/>
      <c r="KSR1" s="64"/>
      <c r="KSS1" s="64"/>
      <c r="KST1" s="64"/>
      <c r="KSU1" s="64"/>
      <c r="KSV1" s="64"/>
      <c r="KSW1" s="64"/>
      <c r="KSX1" s="64"/>
      <c r="KSY1" s="64"/>
      <c r="KSZ1" s="64"/>
      <c r="KTA1" s="64"/>
      <c r="KTB1" s="64"/>
      <c r="KTC1" s="64"/>
      <c r="KTD1" s="64"/>
      <c r="KTE1" s="64"/>
      <c r="KTF1" s="64"/>
      <c r="KTG1" s="64"/>
      <c r="KTH1" s="64"/>
      <c r="KTI1" s="64"/>
      <c r="KTJ1" s="64"/>
      <c r="KTK1" s="64"/>
      <c r="KTL1" s="64"/>
      <c r="KTM1" s="64"/>
      <c r="KTN1" s="64"/>
      <c r="KTO1" s="64"/>
      <c r="KTP1" s="64"/>
      <c r="KTQ1" s="64"/>
      <c r="KTR1" s="64"/>
      <c r="KTS1" s="64"/>
      <c r="KTT1" s="64"/>
      <c r="KTU1" s="64"/>
      <c r="KTV1" s="64"/>
      <c r="KTW1" s="64"/>
      <c r="KTX1" s="64"/>
      <c r="KTY1" s="64"/>
      <c r="KTZ1" s="64"/>
      <c r="KUA1" s="64"/>
      <c r="KUB1" s="64"/>
      <c r="KUC1" s="64"/>
      <c r="KUD1" s="64"/>
      <c r="KUE1" s="64"/>
      <c r="KUF1" s="64"/>
      <c r="KUG1" s="64"/>
      <c r="KUH1" s="64"/>
      <c r="KUI1" s="64"/>
      <c r="KUJ1" s="64"/>
      <c r="KUK1" s="64"/>
      <c r="KUL1" s="64"/>
      <c r="KUM1" s="64"/>
      <c r="KUN1" s="64"/>
      <c r="KUO1" s="64"/>
      <c r="KUP1" s="64"/>
      <c r="KUQ1" s="64"/>
      <c r="KUR1" s="64"/>
      <c r="KUS1" s="64"/>
      <c r="KUT1" s="64"/>
      <c r="KUU1" s="64"/>
      <c r="KUV1" s="64"/>
      <c r="KUW1" s="64"/>
      <c r="KUX1" s="64"/>
      <c r="KUY1" s="64"/>
      <c r="KUZ1" s="64"/>
      <c r="KVA1" s="64"/>
      <c r="KVB1" s="64"/>
      <c r="KVC1" s="64"/>
      <c r="KVD1" s="64"/>
      <c r="KVE1" s="64"/>
      <c r="KVF1" s="64"/>
      <c r="KVG1" s="64"/>
      <c r="KVH1" s="64"/>
      <c r="KVI1" s="64"/>
      <c r="KVJ1" s="64"/>
      <c r="KVK1" s="64"/>
      <c r="KVL1" s="64"/>
      <c r="KVM1" s="64"/>
      <c r="KVN1" s="64"/>
      <c r="KVO1" s="64"/>
      <c r="KVP1" s="64"/>
      <c r="KVQ1" s="64"/>
      <c r="KVR1" s="64"/>
      <c r="KVS1" s="64"/>
      <c r="KVT1" s="64"/>
      <c r="KVU1" s="64"/>
      <c r="KVV1" s="64"/>
      <c r="KVW1" s="64"/>
      <c r="KVX1" s="64"/>
      <c r="KVY1" s="64"/>
      <c r="KVZ1" s="64"/>
      <c r="KWA1" s="64"/>
      <c r="KWB1" s="64"/>
      <c r="KWC1" s="64"/>
      <c r="KWD1" s="64"/>
      <c r="KWE1" s="64"/>
      <c r="KWF1" s="64"/>
      <c r="KWG1" s="64"/>
      <c r="KWH1" s="64"/>
      <c r="KWI1" s="64"/>
      <c r="KWJ1" s="64"/>
      <c r="KWK1" s="64"/>
      <c r="KWL1" s="64"/>
      <c r="KWM1" s="64"/>
      <c r="KWN1" s="64"/>
      <c r="KWO1" s="64"/>
      <c r="KWP1" s="64"/>
      <c r="KWQ1" s="64"/>
      <c r="KWR1" s="64"/>
      <c r="KWS1" s="64"/>
      <c r="KWT1" s="64"/>
      <c r="KWU1" s="64"/>
      <c r="KWV1" s="64"/>
      <c r="KWW1" s="64"/>
      <c r="KWX1" s="64"/>
      <c r="KWY1" s="64"/>
      <c r="KWZ1" s="64"/>
      <c r="KXA1" s="64"/>
      <c r="KXB1" s="64"/>
      <c r="KXC1" s="64"/>
      <c r="KXD1" s="64"/>
      <c r="KXE1" s="64"/>
      <c r="KXF1" s="64"/>
      <c r="KXG1" s="64"/>
      <c r="KXH1" s="64"/>
      <c r="KXI1" s="64"/>
      <c r="KXJ1" s="64"/>
      <c r="KXK1" s="64"/>
      <c r="KXL1" s="64"/>
      <c r="KXM1" s="64"/>
      <c r="KXN1" s="64"/>
      <c r="KXO1" s="64"/>
      <c r="KXP1" s="64"/>
      <c r="KXQ1" s="64"/>
      <c r="KXR1" s="64"/>
      <c r="KXS1" s="64"/>
      <c r="KXT1" s="64"/>
      <c r="KXU1" s="64"/>
      <c r="KXV1" s="64"/>
      <c r="KXW1" s="64"/>
      <c r="KXX1" s="64"/>
      <c r="KXY1" s="64"/>
      <c r="KXZ1" s="64"/>
      <c r="KYA1" s="64"/>
      <c r="KYB1" s="64"/>
      <c r="KYC1" s="64"/>
      <c r="KYD1" s="64"/>
      <c r="KYE1" s="64"/>
      <c r="KYF1" s="64"/>
      <c r="KYG1" s="64"/>
      <c r="KYH1" s="64"/>
      <c r="KYI1" s="64"/>
      <c r="KYJ1" s="64"/>
      <c r="KYK1" s="64"/>
      <c r="KYL1" s="64"/>
      <c r="KYM1" s="64"/>
      <c r="KYN1" s="64"/>
      <c r="KYO1" s="64"/>
      <c r="KYP1" s="64"/>
      <c r="KYQ1" s="64"/>
      <c r="KYR1" s="64"/>
      <c r="KYS1" s="64"/>
      <c r="KYT1" s="64"/>
      <c r="KYU1" s="64"/>
      <c r="KYV1" s="64"/>
      <c r="KYW1" s="64"/>
      <c r="KYX1" s="64"/>
      <c r="KYY1" s="64"/>
      <c r="KYZ1" s="64"/>
      <c r="KZA1" s="64"/>
      <c r="KZB1" s="64"/>
      <c r="KZC1" s="64"/>
      <c r="KZD1" s="64"/>
      <c r="KZE1" s="64"/>
      <c r="KZF1" s="64"/>
      <c r="KZG1" s="64"/>
      <c r="KZH1" s="64"/>
      <c r="KZI1" s="64"/>
      <c r="KZJ1" s="64"/>
      <c r="KZK1" s="64"/>
      <c r="KZL1" s="64"/>
      <c r="KZM1" s="64"/>
      <c r="KZN1" s="64"/>
      <c r="KZO1" s="64"/>
      <c r="KZP1" s="64"/>
      <c r="KZQ1" s="64"/>
      <c r="KZR1" s="64"/>
      <c r="KZS1" s="64"/>
      <c r="KZT1" s="64"/>
      <c r="KZU1" s="64"/>
      <c r="KZV1" s="64"/>
      <c r="KZW1" s="64"/>
      <c r="KZX1" s="64"/>
      <c r="KZY1" s="64"/>
      <c r="KZZ1" s="64"/>
      <c r="LAA1" s="64"/>
      <c r="LAB1" s="64"/>
      <c r="LAC1" s="64"/>
      <c r="LAD1" s="64"/>
      <c r="LAE1" s="64"/>
      <c r="LAF1" s="64"/>
      <c r="LAG1" s="64"/>
      <c r="LAH1" s="64"/>
      <c r="LAI1" s="64"/>
      <c r="LAJ1" s="64"/>
      <c r="LAK1" s="64"/>
      <c r="LAL1" s="64"/>
      <c r="LAM1" s="64"/>
      <c r="LAN1" s="64"/>
      <c r="LAO1" s="64"/>
      <c r="LAP1" s="64"/>
      <c r="LAQ1" s="64"/>
      <c r="LAR1" s="64"/>
      <c r="LAS1" s="64"/>
      <c r="LAT1" s="64"/>
      <c r="LAU1" s="64"/>
      <c r="LAV1" s="64"/>
      <c r="LAW1" s="64"/>
      <c r="LAX1" s="64"/>
      <c r="LAY1" s="64"/>
      <c r="LAZ1" s="64"/>
      <c r="LBA1" s="64"/>
      <c r="LBB1" s="64"/>
      <c r="LBC1" s="64"/>
      <c r="LBD1" s="64"/>
      <c r="LBE1" s="64"/>
      <c r="LBF1" s="64"/>
      <c r="LBG1" s="64"/>
      <c r="LBH1" s="64"/>
      <c r="LBI1" s="64"/>
      <c r="LBJ1" s="64"/>
      <c r="LBK1" s="64"/>
      <c r="LBL1" s="64"/>
      <c r="LBM1" s="64"/>
      <c r="LBN1" s="64"/>
      <c r="LBO1" s="64"/>
      <c r="LBP1" s="64"/>
      <c r="LBQ1" s="64"/>
      <c r="LBR1" s="64"/>
      <c r="LBS1" s="64"/>
      <c r="LBT1" s="64"/>
      <c r="LBU1" s="64"/>
      <c r="LBV1" s="64"/>
      <c r="LBW1" s="64"/>
      <c r="LBX1" s="64"/>
      <c r="LBY1" s="64"/>
      <c r="LBZ1" s="64"/>
      <c r="LCA1" s="64"/>
      <c r="LCB1" s="64"/>
      <c r="LCC1" s="64"/>
      <c r="LCD1" s="64"/>
      <c r="LCE1" s="64"/>
      <c r="LCF1" s="64"/>
      <c r="LCG1" s="64"/>
      <c r="LCH1" s="64"/>
      <c r="LCI1" s="64"/>
      <c r="LCJ1" s="64"/>
      <c r="LCK1" s="64"/>
      <c r="LCL1" s="64"/>
      <c r="LCM1" s="64"/>
      <c r="LCN1" s="64"/>
      <c r="LCO1" s="64"/>
      <c r="LCP1" s="64"/>
      <c r="LCQ1" s="64"/>
      <c r="LCR1" s="64"/>
      <c r="LCS1" s="64"/>
      <c r="LCT1" s="64"/>
      <c r="LCU1" s="64"/>
      <c r="LCV1" s="64"/>
      <c r="LCW1" s="64"/>
      <c r="LCX1" s="64"/>
      <c r="LCY1" s="64"/>
      <c r="LCZ1" s="64"/>
      <c r="LDA1" s="64"/>
      <c r="LDB1" s="64"/>
      <c r="LDC1" s="64"/>
      <c r="LDD1" s="64"/>
      <c r="LDE1" s="64"/>
      <c r="LDF1" s="64"/>
      <c r="LDG1" s="64"/>
      <c r="LDH1" s="64"/>
      <c r="LDI1" s="64"/>
      <c r="LDJ1" s="64"/>
      <c r="LDK1" s="64"/>
      <c r="LDL1" s="64"/>
      <c r="LDM1" s="64"/>
      <c r="LDN1" s="64"/>
      <c r="LDO1" s="64"/>
      <c r="LDP1" s="64"/>
      <c r="LDQ1" s="64"/>
      <c r="LDR1" s="64"/>
      <c r="LDS1" s="64"/>
      <c r="LDT1" s="64"/>
      <c r="LDU1" s="64"/>
      <c r="LDV1" s="64"/>
      <c r="LDW1" s="64"/>
      <c r="LDX1" s="64"/>
      <c r="LDY1" s="64"/>
      <c r="LDZ1" s="64"/>
      <c r="LEA1" s="64"/>
      <c r="LEB1" s="64"/>
      <c r="LEC1" s="64"/>
      <c r="LED1" s="64"/>
      <c r="LEE1" s="64"/>
      <c r="LEF1" s="64"/>
      <c r="LEG1" s="64"/>
      <c r="LEH1" s="64"/>
      <c r="LEI1" s="64"/>
      <c r="LEJ1" s="64"/>
      <c r="LEK1" s="64"/>
      <c r="LEL1" s="64"/>
      <c r="LEM1" s="64"/>
      <c r="LEN1" s="64"/>
      <c r="LEO1" s="64"/>
      <c r="LEP1" s="64"/>
      <c r="LEQ1" s="64"/>
      <c r="LER1" s="64"/>
      <c r="LES1" s="64"/>
      <c r="LET1" s="64"/>
      <c r="LEU1" s="64"/>
      <c r="LEV1" s="64"/>
      <c r="LEW1" s="64"/>
      <c r="LEX1" s="64"/>
      <c r="LEY1" s="64"/>
      <c r="LEZ1" s="64"/>
      <c r="LFA1" s="64"/>
      <c r="LFB1" s="64"/>
      <c r="LFC1" s="64"/>
      <c r="LFD1" s="64"/>
      <c r="LFE1" s="64"/>
      <c r="LFF1" s="64"/>
      <c r="LFG1" s="64"/>
      <c r="LFH1" s="64"/>
      <c r="LFI1" s="64"/>
      <c r="LFJ1" s="64"/>
      <c r="LFK1" s="64"/>
      <c r="LFL1" s="64"/>
      <c r="LFM1" s="64"/>
      <c r="LFN1" s="64"/>
      <c r="LFO1" s="64"/>
      <c r="LFP1" s="64"/>
      <c r="LFQ1" s="64"/>
      <c r="LFR1" s="64"/>
      <c r="LFS1" s="64"/>
      <c r="LFT1" s="64"/>
      <c r="LFU1" s="64"/>
      <c r="LFV1" s="64"/>
      <c r="LFW1" s="64"/>
      <c r="LFX1" s="64"/>
      <c r="LFY1" s="64"/>
      <c r="LFZ1" s="64"/>
      <c r="LGA1" s="64"/>
      <c r="LGB1" s="64"/>
      <c r="LGC1" s="64"/>
      <c r="LGD1" s="64"/>
      <c r="LGE1" s="64"/>
      <c r="LGF1" s="64"/>
      <c r="LGG1" s="64"/>
      <c r="LGH1" s="64"/>
      <c r="LGI1" s="64"/>
      <c r="LGJ1" s="64"/>
      <c r="LGK1" s="64"/>
      <c r="LGL1" s="64"/>
      <c r="LGM1" s="64"/>
      <c r="LGN1" s="64"/>
      <c r="LGO1" s="64"/>
      <c r="LGP1" s="64"/>
      <c r="LGQ1" s="64"/>
      <c r="LGR1" s="64"/>
      <c r="LGS1" s="64"/>
      <c r="LGT1" s="64"/>
      <c r="LGU1" s="64"/>
      <c r="LGV1" s="64"/>
      <c r="LGW1" s="64"/>
      <c r="LGX1" s="64"/>
      <c r="LGY1" s="64"/>
      <c r="LGZ1" s="64"/>
      <c r="LHA1" s="64"/>
      <c r="LHB1" s="64"/>
      <c r="LHC1" s="64"/>
      <c r="LHD1" s="64"/>
      <c r="LHE1" s="64"/>
      <c r="LHF1" s="64"/>
      <c r="LHG1" s="64"/>
      <c r="LHH1" s="64"/>
      <c r="LHI1" s="64"/>
      <c r="LHJ1" s="64"/>
      <c r="LHK1" s="64"/>
      <c r="LHL1" s="64"/>
      <c r="LHM1" s="64"/>
      <c r="LHN1" s="64"/>
      <c r="LHO1" s="64"/>
      <c r="LHP1" s="64"/>
      <c r="LHQ1" s="64"/>
      <c r="LHR1" s="64"/>
      <c r="LHS1" s="64"/>
      <c r="LHT1" s="64"/>
      <c r="LHU1" s="64"/>
      <c r="LHV1" s="64"/>
      <c r="LHW1" s="64"/>
      <c r="LHX1" s="64"/>
      <c r="LHY1" s="64"/>
      <c r="LHZ1" s="64"/>
      <c r="LIA1" s="64"/>
      <c r="LIB1" s="64"/>
      <c r="LIC1" s="64"/>
      <c r="LID1" s="64"/>
      <c r="LIE1" s="64"/>
      <c r="LIF1" s="64"/>
      <c r="LIG1" s="64"/>
      <c r="LIH1" s="64"/>
      <c r="LII1" s="64"/>
      <c r="LIJ1" s="64"/>
      <c r="LIK1" s="64"/>
      <c r="LIL1" s="64"/>
      <c r="LIM1" s="64"/>
      <c r="LIN1" s="64"/>
      <c r="LIO1" s="64"/>
      <c r="LIP1" s="64"/>
      <c r="LIQ1" s="64"/>
      <c r="LIR1" s="64"/>
      <c r="LIS1" s="64"/>
      <c r="LIT1" s="64"/>
      <c r="LIU1" s="64"/>
      <c r="LIV1" s="64"/>
      <c r="LIW1" s="64"/>
      <c r="LIX1" s="64"/>
      <c r="LIY1" s="64"/>
      <c r="LIZ1" s="64"/>
      <c r="LJA1" s="64"/>
      <c r="LJB1" s="64"/>
      <c r="LJC1" s="64"/>
      <c r="LJD1" s="64"/>
      <c r="LJE1" s="64"/>
      <c r="LJF1" s="64"/>
      <c r="LJG1" s="64"/>
      <c r="LJH1" s="64"/>
      <c r="LJI1" s="64"/>
      <c r="LJJ1" s="64"/>
      <c r="LJK1" s="64"/>
      <c r="LJL1" s="64"/>
      <c r="LJM1" s="64"/>
      <c r="LJN1" s="64"/>
      <c r="LJO1" s="64"/>
      <c r="LJP1" s="64"/>
      <c r="LJQ1" s="64"/>
      <c r="LJR1" s="64"/>
      <c r="LJS1" s="64"/>
      <c r="LJT1" s="64"/>
      <c r="LJU1" s="64"/>
      <c r="LJV1" s="64"/>
      <c r="LJW1" s="64"/>
      <c r="LJX1" s="64"/>
      <c r="LJY1" s="64"/>
      <c r="LJZ1" s="64"/>
      <c r="LKA1" s="64"/>
      <c r="LKB1" s="64"/>
      <c r="LKC1" s="64"/>
      <c r="LKD1" s="64"/>
      <c r="LKE1" s="64"/>
      <c r="LKF1" s="64"/>
      <c r="LKG1" s="64"/>
      <c r="LKH1" s="64"/>
      <c r="LKI1" s="64"/>
      <c r="LKJ1" s="64"/>
      <c r="LKK1" s="64"/>
      <c r="LKL1" s="64"/>
      <c r="LKM1" s="64"/>
      <c r="LKN1" s="64"/>
      <c r="LKO1" s="64"/>
      <c r="LKP1" s="64"/>
      <c r="LKQ1" s="64"/>
      <c r="LKR1" s="64"/>
      <c r="LKS1" s="64"/>
      <c r="LKT1" s="64"/>
      <c r="LKU1" s="64"/>
      <c r="LKV1" s="64"/>
      <c r="LKW1" s="64"/>
      <c r="LKX1" s="64"/>
      <c r="LKY1" s="64"/>
      <c r="LKZ1" s="64"/>
      <c r="LLA1" s="64"/>
      <c r="LLB1" s="64"/>
      <c r="LLC1" s="64"/>
      <c r="LLD1" s="64"/>
      <c r="LLE1" s="64"/>
      <c r="LLF1" s="64"/>
      <c r="LLG1" s="64"/>
      <c r="LLH1" s="64"/>
      <c r="LLI1" s="64"/>
      <c r="LLJ1" s="64"/>
      <c r="LLK1" s="64"/>
      <c r="LLL1" s="64"/>
      <c r="LLM1" s="64"/>
      <c r="LLN1" s="64"/>
      <c r="LLO1" s="64"/>
      <c r="LLP1" s="64"/>
      <c r="LLQ1" s="64"/>
      <c r="LLR1" s="64"/>
      <c r="LLS1" s="64"/>
      <c r="LLT1" s="64"/>
      <c r="LLU1" s="64"/>
      <c r="LLV1" s="64"/>
      <c r="LLW1" s="64"/>
      <c r="LLX1" s="64"/>
      <c r="LLY1" s="64"/>
      <c r="LLZ1" s="64"/>
      <c r="LMA1" s="64"/>
      <c r="LMB1" s="64"/>
      <c r="LMC1" s="64"/>
      <c r="LMD1" s="64"/>
      <c r="LME1" s="64"/>
      <c r="LMF1" s="64"/>
      <c r="LMG1" s="64"/>
      <c r="LMH1" s="64"/>
      <c r="LMI1" s="64"/>
      <c r="LMJ1" s="64"/>
      <c r="LMK1" s="64"/>
      <c r="LML1" s="64"/>
      <c r="LMM1" s="64"/>
      <c r="LMN1" s="64"/>
      <c r="LMO1" s="64"/>
      <c r="LMP1" s="64"/>
      <c r="LMQ1" s="64"/>
      <c r="LMR1" s="64"/>
      <c r="LMS1" s="64"/>
      <c r="LMT1" s="64"/>
      <c r="LMU1" s="64"/>
      <c r="LMV1" s="64"/>
      <c r="LMW1" s="64"/>
      <c r="LMX1" s="64"/>
      <c r="LMY1" s="64"/>
      <c r="LMZ1" s="64"/>
      <c r="LNA1" s="64"/>
      <c r="LNB1" s="64"/>
      <c r="LNC1" s="64"/>
      <c r="LND1" s="64"/>
      <c r="LNE1" s="64"/>
      <c r="LNF1" s="64"/>
      <c r="LNG1" s="64"/>
      <c r="LNH1" s="64"/>
      <c r="LNI1" s="64"/>
      <c r="LNJ1" s="64"/>
      <c r="LNK1" s="64"/>
      <c r="LNL1" s="64"/>
      <c r="LNM1" s="64"/>
      <c r="LNN1" s="64"/>
      <c r="LNO1" s="64"/>
      <c r="LNP1" s="64"/>
      <c r="LNQ1" s="64"/>
      <c r="LNR1" s="64"/>
      <c r="LNS1" s="64"/>
      <c r="LNT1" s="64"/>
      <c r="LNU1" s="64"/>
      <c r="LNV1" s="64"/>
      <c r="LNW1" s="64"/>
      <c r="LNX1" s="64"/>
      <c r="LNY1" s="64"/>
      <c r="LNZ1" s="64"/>
      <c r="LOA1" s="64"/>
      <c r="LOB1" s="64"/>
      <c r="LOC1" s="64"/>
      <c r="LOD1" s="64"/>
      <c r="LOE1" s="64"/>
      <c r="LOF1" s="64"/>
      <c r="LOG1" s="64"/>
      <c r="LOH1" s="64"/>
      <c r="LOI1" s="64"/>
      <c r="LOJ1" s="64"/>
      <c r="LOK1" s="64"/>
      <c r="LOL1" s="64"/>
      <c r="LOM1" s="64"/>
      <c r="LON1" s="64"/>
      <c r="LOO1" s="64"/>
      <c r="LOP1" s="64"/>
      <c r="LOQ1" s="64"/>
      <c r="LOR1" s="64"/>
      <c r="LOS1" s="64"/>
      <c r="LOT1" s="64"/>
      <c r="LOU1" s="64"/>
      <c r="LOV1" s="64"/>
      <c r="LOW1" s="64"/>
      <c r="LOX1" s="64"/>
      <c r="LOY1" s="64"/>
      <c r="LOZ1" s="64"/>
      <c r="LPA1" s="64"/>
      <c r="LPB1" s="64"/>
      <c r="LPC1" s="64"/>
      <c r="LPD1" s="64"/>
      <c r="LPE1" s="64"/>
      <c r="LPF1" s="64"/>
      <c r="LPG1" s="64"/>
      <c r="LPH1" s="64"/>
      <c r="LPI1" s="64"/>
      <c r="LPJ1" s="64"/>
      <c r="LPK1" s="64"/>
      <c r="LPL1" s="64"/>
      <c r="LPM1" s="64"/>
      <c r="LPN1" s="64"/>
      <c r="LPO1" s="64"/>
      <c r="LPP1" s="64"/>
      <c r="LPQ1" s="64"/>
      <c r="LPR1" s="64"/>
      <c r="LPS1" s="64"/>
      <c r="LPT1" s="64"/>
      <c r="LPU1" s="64"/>
      <c r="LPV1" s="64"/>
      <c r="LPW1" s="64"/>
      <c r="LPX1" s="64"/>
      <c r="LPY1" s="64"/>
      <c r="LPZ1" s="64"/>
      <c r="LQA1" s="64"/>
      <c r="LQB1" s="64"/>
      <c r="LQC1" s="64"/>
      <c r="LQD1" s="64"/>
      <c r="LQE1" s="64"/>
      <c r="LQF1" s="64"/>
      <c r="LQG1" s="64"/>
      <c r="LQH1" s="64"/>
      <c r="LQI1" s="64"/>
      <c r="LQJ1" s="64"/>
      <c r="LQK1" s="64"/>
      <c r="LQL1" s="64"/>
      <c r="LQM1" s="64"/>
      <c r="LQN1" s="64"/>
      <c r="LQO1" s="64"/>
      <c r="LQP1" s="64"/>
      <c r="LQQ1" s="64"/>
      <c r="LQR1" s="64"/>
      <c r="LQS1" s="64"/>
      <c r="LQT1" s="64"/>
      <c r="LQU1" s="64"/>
      <c r="LQV1" s="64"/>
      <c r="LQW1" s="64"/>
      <c r="LQX1" s="64"/>
      <c r="LQY1" s="64"/>
      <c r="LQZ1" s="64"/>
      <c r="LRA1" s="64"/>
      <c r="LRB1" s="64"/>
      <c r="LRC1" s="64"/>
      <c r="LRD1" s="64"/>
      <c r="LRE1" s="64"/>
      <c r="LRF1" s="64"/>
      <c r="LRG1" s="64"/>
      <c r="LRH1" s="64"/>
      <c r="LRI1" s="64"/>
      <c r="LRJ1" s="64"/>
      <c r="LRK1" s="64"/>
      <c r="LRL1" s="64"/>
      <c r="LRM1" s="64"/>
      <c r="LRN1" s="64"/>
      <c r="LRO1" s="64"/>
      <c r="LRP1" s="64"/>
      <c r="LRQ1" s="64"/>
      <c r="LRR1" s="64"/>
      <c r="LRS1" s="64"/>
      <c r="LRT1" s="64"/>
      <c r="LRU1" s="64"/>
      <c r="LRV1" s="64"/>
      <c r="LRW1" s="64"/>
      <c r="LRX1" s="64"/>
      <c r="LRY1" s="64"/>
      <c r="LRZ1" s="64"/>
      <c r="LSA1" s="64"/>
      <c r="LSB1" s="64"/>
      <c r="LSC1" s="64"/>
      <c r="LSD1" s="64"/>
      <c r="LSE1" s="64"/>
      <c r="LSF1" s="64"/>
      <c r="LSG1" s="64"/>
      <c r="LSH1" s="64"/>
      <c r="LSI1" s="64"/>
      <c r="LSJ1" s="64"/>
      <c r="LSK1" s="64"/>
      <c r="LSL1" s="64"/>
      <c r="LSM1" s="64"/>
      <c r="LSN1" s="64"/>
      <c r="LSO1" s="64"/>
      <c r="LSP1" s="64"/>
      <c r="LSQ1" s="64"/>
      <c r="LSR1" s="64"/>
      <c r="LSS1" s="64"/>
      <c r="LST1" s="64"/>
      <c r="LSU1" s="64"/>
      <c r="LSV1" s="64"/>
      <c r="LSW1" s="64"/>
      <c r="LSX1" s="64"/>
      <c r="LSY1" s="64"/>
      <c r="LSZ1" s="64"/>
      <c r="LTA1" s="64"/>
      <c r="LTB1" s="64"/>
      <c r="LTC1" s="64"/>
      <c r="LTD1" s="64"/>
      <c r="LTE1" s="64"/>
      <c r="LTF1" s="64"/>
      <c r="LTG1" s="64"/>
      <c r="LTH1" s="64"/>
      <c r="LTI1" s="64"/>
      <c r="LTJ1" s="64"/>
      <c r="LTK1" s="64"/>
      <c r="LTL1" s="64"/>
      <c r="LTM1" s="64"/>
      <c r="LTN1" s="64"/>
      <c r="LTO1" s="64"/>
      <c r="LTP1" s="64"/>
      <c r="LTQ1" s="64"/>
      <c r="LTR1" s="64"/>
      <c r="LTS1" s="64"/>
      <c r="LTT1" s="64"/>
      <c r="LTU1" s="64"/>
      <c r="LTV1" s="64"/>
      <c r="LTW1" s="64"/>
      <c r="LTX1" s="64"/>
      <c r="LTY1" s="64"/>
      <c r="LTZ1" s="64"/>
      <c r="LUA1" s="64"/>
      <c r="LUB1" s="64"/>
      <c r="LUC1" s="64"/>
      <c r="LUD1" s="64"/>
      <c r="LUE1" s="64"/>
      <c r="LUF1" s="64"/>
      <c r="LUG1" s="64"/>
      <c r="LUH1" s="64"/>
      <c r="LUI1" s="64"/>
      <c r="LUJ1" s="64"/>
      <c r="LUK1" s="64"/>
      <c r="LUL1" s="64"/>
      <c r="LUM1" s="64"/>
      <c r="LUN1" s="64"/>
      <c r="LUO1" s="64"/>
      <c r="LUP1" s="64"/>
      <c r="LUQ1" s="64"/>
      <c r="LUR1" s="64"/>
      <c r="LUS1" s="64"/>
      <c r="LUT1" s="64"/>
      <c r="LUU1" s="64"/>
      <c r="LUV1" s="64"/>
      <c r="LUW1" s="64"/>
      <c r="LUX1" s="64"/>
      <c r="LUY1" s="64"/>
      <c r="LUZ1" s="64"/>
      <c r="LVA1" s="64"/>
      <c r="LVB1" s="64"/>
      <c r="LVC1" s="64"/>
      <c r="LVD1" s="64"/>
      <c r="LVE1" s="64"/>
      <c r="LVF1" s="64"/>
      <c r="LVG1" s="64"/>
      <c r="LVH1" s="64"/>
      <c r="LVI1" s="64"/>
      <c r="LVJ1" s="64"/>
      <c r="LVK1" s="64"/>
      <c r="LVL1" s="64"/>
      <c r="LVM1" s="64"/>
      <c r="LVN1" s="64"/>
      <c r="LVO1" s="64"/>
      <c r="LVP1" s="64"/>
      <c r="LVQ1" s="64"/>
      <c r="LVR1" s="64"/>
      <c r="LVS1" s="64"/>
      <c r="LVT1" s="64"/>
      <c r="LVU1" s="64"/>
      <c r="LVV1" s="64"/>
      <c r="LVW1" s="64"/>
      <c r="LVX1" s="64"/>
      <c r="LVY1" s="64"/>
      <c r="LVZ1" s="64"/>
      <c r="LWA1" s="64"/>
      <c r="LWB1" s="64"/>
      <c r="LWC1" s="64"/>
      <c r="LWD1" s="64"/>
      <c r="LWE1" s="64"/>
      <c r="LWF1" s="64"/>
      <c r="LWG1" s="64"/>
      <c r="LWH1" s="64"/>
      <c r="LWI1" s="64"/>
      <c r="LWJ1" s="64"/>
      <c r="LWK1" s="64"/>
      <c r="LWL1" s="64"/>
      <c r="LWM1" s="64"/>
      <c r="LWN1" s="64"/>
      <c r="LWO1" s="64"/>
      <c r="LWP1" s="64"/>
      <c r="LWQ1" s="64"/>
      <c r="LWR1" s="64"/>
      <c r="LWS1" s="64"/>
      <c r="LWT1" s="64"/>
      <c r="LWU1" s="64"/>
      <c r="LWV1" s="64"/>
      <c r="LWW1" s="64"/>
      <c r="LWX1" s="64"/>
      <c r="LWY1" s="64"/>
      <c r="LWZ1" s="64"/>
      <c r="LXA1" s="64"/>
      <c r="LXB1" s="64"/>
      <c r="LXC1" s="64"/>
      <c r="LXD1" s="64"/>
      <c r="LXE1" s="64"/>
      <c r="LXF1" s="64"/>
      <c r="LXG1" s="64"/>
      <c r="LXH1" s="64"/>
      <c r="LXI1" s="64"/>
      <c r="LXJ1" s="64"/>
      <c r="LXK1" s="64"/>
      <c r="LXL1" s="64"/>
      <c r="LXM1" s="64"/>
      <c r="LXN1" s="64"/>
      <c r="LXO1" s="64"/>
      <c r="LXP1" s="64"/>
      <c r="LXQ1" s="64"/>
      <c r="LXR1" s="64"/>
      <c r="LXS1" s="64"/>
      <c r="LXT1" s="64"/>
      <c r="LXU1" s="64"/>
      <c r="LXV1" s="64"/>
      <c r="LXW1" s="64"/>
      <c r="LXX1" s="64"/>
      <c r="LXY1" s="64"/>
      <c r="LXZ1" s="64"/>
      <c r="LYA1" s="64"/>
      <c r="LYB1" s="64"/>
      <c r="LYC1" s="64"/>
      <c r="LYD1" s="64"/>
      <c r="LYE1" s="64"/>
      <c r="LYF1" s="64"/>
      <c r="LYG1" s="64"/>
      <c r="LYH1" s="64"/>
      <c r="LYI1" s="64"/>
      <c r="LYJ1" s="64"/>
      <c r="LYK1" s="64"/>
      <c r="LYL1" s="64"/>
      <c r="LYM1" s="64"/>
      <c r="LYN1" s="64"/>
      <c r="LYO1" s="64"/>
      <c r="LYP1" s="64"/>
      <c r="LYQ1" s="64"/>
      <c r="LYR1" s="64"/>
      <c r="LYS1" s="64"/>
      <c r="LYT1" s="64"/>
      <c r="LYU1" s="64"/>
      <c r="LYV1" s="64"/>
      <c r="LYW1" s="64"/>
      <c r="LYX1" s="64"/>
      <c r="LYY1" s="64"/>
      <c r="LYZ1" s="64"/>
      <c r="LZA1" s="64"/>
      <c r="LZB1" s="64"/>
      <c r="LZC1" s="64"/>
      <c r="LZD1" s="64"/>
      <c r="LZE1" s="64"/>
      <c r="LZF1" s="64"/>
      <c r="LZG1" s="64"/>
      <c r="LZH1" s="64"/>
      <c r="LZI1" s="64"/>
      <c r="LZJ1" s="64"/>
      <c r="LZK1" s="64"/>
      <c r="LZL1" s="64"/>
      <c r="LZM1" s="64"/>
      <c r="LZN1" s="64"/>
      <c r="LZO1" s="64"/>
      <c r="LZP1" s="64"/>
      <c r="LZQ1" s="64"/>
      <c r="LZR1" s="64"/>
      <c r="LZS1" s="64"/>
      <c r="LZT1" s="64"/>
      <c r="LZU1" s="64"/>
      <c r="LZV1" s="64"/>
      <c r="LZW1" s="64"/>
      <c r="LZX1" s="64"/>
      <c r="LZY1" s="64"/>
      <c r="LZZ1" s="64"/>
      <c r="MAA1" s="64"/>
      <c r="MAB1" s="64"/>
      <c r="MAC1" s="64"/>
      <c r="MAD1" s="64"/>
      <c r="MAE1" s="64"/>
      <c r="MAF1" s="64"/>
      <c r="MAG1" s="64"/>
      <c r="MAH1" s="64"/>
      <c r="MAI1" s="64"/>
      <c r="MAJ1" s="64"/>
      <c r="MAK1" s="64"/>
      <c r="MAL1" s="64"/>
      <c r="MAM1" s="64"/>
      <c r="MAN1" s="64"/>
      <c r="MAO1" s="64"/>
      <c r="MAP1" s="64"/>
      <c r="MAQ1" s="64"/>
      <c r="MAR1" s="64"/>
      <c r="MAS1" s="64"/>
      <c r="MAT1" s="64"/>
      <c r="MAU1" s="64"/>
      <c r="MAV1" s="64"/>
      <c r="MAW1" s="64"/>
      <c r="MAX1" s="64"/>
      <c r="MAY1" s="64"/>
      <c r="MAZ1" s="64"/>
      <c r="MBA1" s="64"/>
      <c r="MBB1" s="64"/>
      <c r="MBC1" s="64"/>
      <c r="MBD1" s="64"/>
      <c r="MBE1" s="64"/>
      <c r="MBF1" s="64"/>
      <c r="MBG1" s="64"/>
      <c r="MBH1" s="64"/>
      <c r="MBI1" s="64"/>
      <c r="MBJ1" s="64"/>
      <c r="MBK1" s="64"/>
      <c r="MBL1" s="64"/>
      <c r="MBM1" s="64"/>
      <c r="MBN1" s="64"/>
      <c r="MBO1" s="64"/>
      <c r="MBP1" s="64"/>
      <c r="MBQ1" s="64"/>
      <c r="MBR1" s="64"/>
      <c r="MBS1" s="64"/>
      <c r="MBT1" s="64"/>
      <c r="MBU1" s="64"/>
      <c r="MBV1" s="64"/>
      <c r="MBW1" s="64"/>
      <c r="MBX1" s="64"/>
      <c r="MBY1" s="64"/>
      <c r="MBZ1" s="64"/>
      <c r="MCA1" s="64"/>
      <c r="MCB1" s="64"/>
      <c r="MCC1" s="64"/>
      <c r="MCD1" s="64"/>
      <c r="MCE1" s="64"/>
      <c r="MCF1" s="64"/>
      <c r="MCG1" s="64"/>
      <c r="MCH1" s="64"/>
      <c r="MCI1" s="64"/>
      <c r="MCJ1" s="64"/>
      <c r="MCK1" s="64"/>
      <c r="MCL1" s="64"/>
      <c r="MCM1" s="64"/>
      <c r="MCN1" s="64"/>
      <c r="MCO1" s="64"/>
      <c r="MCP1" s="64"/>
      <c r="MCQ1" s="64"/>
      <c r="MCR1" s="64"/>
      <c r="MCS1" s="64"/>
      <c r="MCT1" s="64"/>
      <c r="MCU1" s="64"/>
      <c r="MCV1" s="64"/>
      <c r="MCW1" s="64"/>
      <c r="MCX1" s="64"/>
      <c r="MCY1" s="64"/>
      <c r="MCZ1" s="64"/>
      <c r="MDA1" s="64"/>
      <c r="MDB1" s="64"/>
      <c r="MDC1" s="64"/>
      <c r="MDD1" s="64"/>
      <c r="MDE1" s="64"/>
      <c r="MDF1" s="64"/>
      <c r="MDG1" s="64"/>
      <c r="MDH1" s="64"/>
      <c r="MDI1" s="64"/>
      <c r="MDJ1" s="64"/>
      <c r="MDK1" s="64"/>
      <c r="MDL1" s="64"/>
      <c r="MDM1" s="64"/>
      <c r="MDN1" s="64"/>
      <c r="MDO1" s="64"/>
      <c r="MDP1" s="64"/>
      <c r="MDQ1" s="64"/>
      <c r="MDR1" s="64"/>
      <c r="MDS1" s="64"/>
      <c r="MDT1" s="64"/>
      <c r="MDU1" s="64"/>
      <c r="MDV1" s="64"/>
      <c r="MDW1" s="64"/>
      <c r="MDX1" s="64"/>
      <c r="MDY1" s="64"/>
      <c r="MDZ1" s="64"/>
      <c r="MEA1" s="64"/>
      <c r="MEB1" s="64"/>
      <c r="MEC1" s="64"/>
      <c r="MED1" s="64"/>
      <c r="MEE1" s="64"/>
      <c r="MEF1" s="64"/>
      <c r="MEG1" s="64"/>
      <c r="MEH1" s="64"/>
      <c r="MEI1" s="64"/>
      <c r="MEJ1" s="64"/>
      <c r="MEK1" s="64"/>
      <c r="MEL1" s="64"/>
      <c r="MEM1" s="64"/>
      <c r="MEN1" s="64"/>
      <c r="MEO1" s="64"/>
      <c r="MEP1" s="64"/>
      <c r="MEQ1" s="64"/>
      <c r="MER1" s="64"/>
      <c r="MES1" s="64"/>
      <c r="MET1" s="64"/>
      <c r="MEU1" s="64"/>
      <c r="MEV1" s="64"/>
      <c r="MEW1" s="64"/>
      <c r="MEX1" s="64"/>
      <c r="MEY1" s="64"/>
      <c r="MEZ1" s="64"/>
      <c r="MFA1" s="64"/>
      <c r="MFB1" s="64"/>
      <c r="MFC1" s="64"/>
      <c r="MFD1" s="64"/>
      <c r="MFE1" s="64"/>
      <c r="MFF1" s="64"/>
      <c r="MFG1" s="64"/>
      <c r="MFH1" s="64"/>
      <c r="MFI1" s="64"/>
      <c r="MFJ1" s="64"/>
      <c r="MFK1" s="64"/>
      <c r="MFL1" s="64"/>
      <c r="MFM1" s="64"/>
      <c r="MFN1" s="64"/>
      <c r="MFO1" s="64"/>
      <c r="MFP1" s="64"/>
      <c r="MFQ1" s="64"/>
      <c r="MFR1" s="64"/>
      <c r="MFS1" s="64"/>
      <c r="MFT1" s="64"/>
      <c r="MFU1" s="64"/>
      <c r="MFV1" s="64"/>
      <c r="MFW1" s="64"/>
      <c r="MFX1" s="64"/>
      <c r="MFY1" s="64"/>
      <c r="MFZ1" s="64"/>
      <c r="MGA1" s="64"/>
      <c r="MGB1" s="64"/>
      <c r="MGC1" s="64"/>
      <c r="MGD1" s="64"/>
      <c r="MGE1" s="64"/>
      <c r="MGF1" s="64"/>
      <c r="MGG1" s="64"/>
      <c r="MGH1" s="64"/>
      <c r="MGI1" s="64"/>
      <c r="MGJ1" s="64"/>
      <c r="MGK1" s="64"/>
      <c r="MGL1" s="64"/>
      <c r="MGM1" s="64"/>
      <c r="MGN1" s="64"/>
      <c r="MGO1" s="64"/>
      <c r="MGP1" s="64"/>
      <c r="MGQ1" s="64"/>
      <c r="MGR1" s="64"/>
      <c r="MGS1" s="64"/>
      <c r="MGT1" s="64"/>
      <c r="MGU1" s="64"/>
      <c r="MGV1" s="64"/>
      <c r="MGW1" s="64"/>
      <c r="MGX1" s="64"/>
      <c r="MGY1" s="64"/>
      <c r="MGZ1" s="64"/>
      <c r="MHA1" s="64"/>
      <c r="MHB1" s="64"/>
      <c r="MHC1" s="64"/>
      <c r="MHD1" s="64"/>
      <c r="MHE1" s="64"/>
      <c r="MHF1" s="64"/>
      <c r="MHG1" s="64"/>
      <c r="MHH1" s="64"/>
      <c r="MHI1" s="64"/>
      <c r="MHJ1" s="64"/>
      <c r="MHK1" s="64"/>
      <c r="MHL1" s="64"/>
      <c r="MHM1" s="64"/>
      <c r="MHN1" s="64"/>
      <c r="MHO1" s="64"/>
      <c r="MHP1" s="64"/>
      <c r="MHQ1" s="64"/>
      <c r="MHR1" s="64"/>
      <c r="MHS1" s="64"/>
      <c r="MHT1" s="64"/>
      <c r="MHU1" s="64"/>
      <c r="MHV1" s="64"/>
      <c r="MHW1" s="64"/>
      <c r="MHX1" s="64"/>
      <c r="MHY1" s="64"/>
      <c r="MHZ1" s="64"/>
      <c r="MIA1" s="64"/>
      <c r="MIB1" s="64"/>
      <c r="MIC1" s="64"/>
      <c r="MID1" s="64"/>
      <c r="MIE1" s="64"/>
      <c r="MIF1" s="64"/>
      <c r="MIG1" s="64"/>
      <c r="MIH1" s="64"/>
      <c r="MII1" s="64"/>
      <c r="MIJ1" s="64"/>
      <c r="MIK1" s="64"/>
      <c r="MIL1" s="64"/>
      <c r="MIM1" s="64"/>
      <c r="MIN1" s="64"/>
      <c r="MIO1" s="64"/>
      <c r="MIP1" s="64"/>
      <c r="MIQ1" s="64"/>
      <c r="MIR1" s="64"/>
      <c r="MIS1" s="64"/>
      <c r="MIT1" s="64"/>
      <c r="MIU1" s="64"/>
      <c r="MIV1" s="64"/>
      <c r="MIW1" s="64"/>
      <c r="MIX1" s="64"/>
      <c r="MIY1" s="64"/>
      <c r="MIZ1" s="64"/>
      <c r="MJA1" s="64"/>
      <c r="MJB1" s="64"/>
      <c r="MJC1" s="64"/>
      <c r="MJD1" s="64"/>
      <c r="MJE1" s="64"/>
      <c r="MJF1" s="64"/>
      <c r="MJG1" s="64"/>
      <c r="MJH1" s="64"/>
      <c r="MJI1" s="64"/>
      <c r="MJJ1" s="64"/>
      <c r="MJK1" s="64"/>
      <c r="MJL1" s="64"/>
      <c r="MJM1" s="64"/>
      <c r="MJN1" s="64"/>
      <c r="MJO1" s="64"/>
      <c r="MJP1" s="64"/>
      <c r="MJQ1" s="64"/>
      <c r="MJR1" s="64"/>
      <c r="MJS1" s="64"/>
      <c r="MJT1" s="64"/>
      <c r="MJU1" s="64"/>
      <c r="MJV1" s="64"/>
      <c r="MJW1" s="64"/>
      <c r="MJX1" s="64"/>
      <c r="MJY1" s="64"/>
      <c r="MJZ1" s="64"/>
      <c r="MKA1" s="64"/>
      <c r="MKB1" s="64"/>
      <c r="MKC1" s="64"/>
      <c r="MKD1" s="64"/>
      <c r="MKE1" s="64"/>
      <c r="MKF1" s="64"/>
      <c r="MKG1" s="64"/>
      <c r="MKH1" s="64"/>
      <c r="MKI1" s="64"/>
      <c r="MKJ1" s="64"/>
      <c r="MKK1" s="64"/>
      <c r="MKL1" s="64"/>
      <c r="MKM1" s="64"/>
      <c r="MKN1" s="64"/>
      <c r="MKO1" s="64"/>
      <c r="MKP1" s="64"/>
      <c r="MKQ1" s="64"/>
      <c r="MKR1" s="64"/>
      <c r="MKS1" s="64"/>
      <c r="MKT1" s="64"/>
      <c r="MKU1" s="64"/>
      <c r="MKV1" s="64"/>
      <c r="MKW1" s="64"/>
      <c r="MKX1" s="64"/>
      <c r="MKY1" s="64"/>
      <c r="MKZ1" s="64"/>
      <c r="MLA1" s="64"/>
      <c r="MLB1" s="64"/>
      <c r="MLC1" s="64"/>
      <c r="MLD1" s="64"/>
      <c r="MLE1" s="64"/>
      <c r="MLF1" s="64"/>
      <c r="MLG1" s="64"/>
      <c r="MLH1" s="64"/>
      <c r="MLI1" s="64"/>
      <c r="MLJ1" s="64"/>
      <c r="MLK1" s="64"/>
      <c r="MLL1" s="64"/>
      <c r="MLM1" s="64"/>
      <c r="MLN1" s="64"/>
      <c r="MLO1" s="64"/>
      <c r="MLP1" s="64"/>
      <c r="MLQ1" s="64"/>
      <c r="MLR1" s="64"/>
      <c r="MLS1" s="64"/>
      <c r="MLT1" s="64"/>
      <c r="MLU1" s="64"/>
      <c r="MLV1" s="64"/>
      <c r="MLW1" s="64"/>
      <c r="MLX1" s="64"/>
      <c r="MLY1" s="64"/>
      <c r="MLZ1" s="64"/>
      <c r="MMA1" s="64"/>
      <c r="MMB1" s="64"/>
      <c r="MMC1" s="64"/>
      <c r="MMD1" s="64"/>
      <c r="MME1" s="64"/>
      <c r="MMF1" s="64"/>
      <c r="MMG1" s="64"/>
      <c r="MMH1" s="64"/>
      <c r="MMI1" s="64"/>
      <c r="MMJ1" s="64"/>
      <c r="MMK1" s="64"/>
      <c r="MML1" s="64"/>
      <c r="MMM1" s="64"/>
      <c r="MMN1" s="64"/>
      <c r="MMO1" s="64"/>
      <c r="MMP1" s="64"/>
      <c r="MMQ1" s="64"/>
      <c r="MMR1" s="64"/>
      <c r="MMS1" s="64"/>
      <c r="MMT1" s="64"/>
      <c r="MMU1" s="64"/>
      <c r="MMV1" s="64"/>
      <c r="MMW1" s="64"/>
      <c r="MMX1" s="64"/>
      <c r="MMY1" s="64"/>
      <c r="MMZ1" s="64"/>
      <c r="MNA1" s="64"/>
      <c r="MNB1" s="64"/>
      <c r="MNC1" s="64"/>
      <c r="MND1" s="64"/>
      <c r="MNE1" s="64"/>
      <c r="MNF1" s="64"/>
      <c r="MNG1" s="64"/>
      <c r="MNH1" s="64"/>
      <c r="MNI1" s="64"/>
      <c r="MNJ1" s="64"/>
      <c r="MNK1" s="64"/>
      <c r="MNL1" s="64"/>
      <c r="MNM1" s="64"/>
      <c r="MNN1" s="64"/>
      <c r="MNO1" s="64"/>
      <c r="MNP1" s="64"/>
      <c r="MNQ1" s="64"/>
      <c r="MNR1" s="64"/>
      <c r="MNS1" s="64"/>
      <c r="MNT1" s="64"/>
      <c r="MNU1" s="64"/>
      <c r="MNV1" s="64"/>
      <c r="MNW1" s="64"/>
      <c r="MNX1" s="64"/>
      <c r="MNY1" s="64"/>
      <c r="MNZ1" s="64"/>
      <c r="MOA1" s="64"/>
      <c r="MOB1" s="64"/>
      <c r="MOC1" s="64"/>
      <c r="MOD1" s="64"/>
      <c r="MOE1" s="64"/>
      <c r="MOF1" s="64"/>
      <c r="MOG1" s="64"/>
      <c r="MOH1" s="64"/>
      <c r="MOI1" s="64"/>
      <c r="MOJ1" s="64"/>
      <c r="MOK1" s="64"/>
      <c r="MOL1" s="64"/>
      <c r="MOM1" s="64"/>
      <c r="MON1" s="64"/>
      <c r="MOO1" s="64"/>
      <c r="MOP1" s="64"/>
      <c r="MOQ1" s="64"/>
      <c r="MOR1" s="64"/>
      <c r="MOS1" s="64"/>
      <c r="MOT1" s="64"/>
      <c r="MOU1" s="64"/>
      <c r="MOV1" s="64"/>
      <c r="MOW1" s="64"/>
      <c r="MOX1" s="64"/>
      <c r="MOY1" s="64"/>
      <c r="MOZ1" s="64"/>
      <c r="MPA1" s="64"/>
      <c r="MPB1" s="64"/>
      <c r="MPC1" s="64"/>
      <c r="MPD1" s="64"/>
      <c r="MPE1" s="64"/>
      <c r="MPF1" s="64"/>
      <c r="MPG1" s="64"/>
      <c r="MPH1" s="64"/>
      <c r="MPI1" s="64"/>
      <c r="MPJ1" s="64"/>
      <c r="MPK1" s="64"/>
      <c r="MPL1" s="64"/>
      <c r="MPM1" s="64"/>
      <c r="MPN1" s="64"/>
      <c r="MPO1" s="64"/>
      <c r="MPP1" s="64"/>
      <c r="MPQ1" s="64"/>
      <c r="MPR1" s="64"/>
      <c r="MPS1" s="64"/>
      <c r="MPT1" s="64"/>
      <c r="MPU1" s="64"/>
      <c r="MPV1" s="64"/>
      <c r="MPW1" s="64"/>
      <c r="MPX1" s="64"/>
      <c r="MPY1" s="64"/>
      <c r="MPZ1" s="64"/>
      <c r="MQA1" s="64"/>
      <c r="MQB1" s="64"/>
      <c r="MQC1" s="64"/>
      <c r="MQD1" s="64"/>
      <c r="MQE1" s="64"/>
      <c r="MQF1" s="64"/>
      <c r="MQG1" s="64"/>
      <c r="MQH1" s="64"/>
      <c r="MQI1" s="64"/>
      <c r="MQJ1" s="64"/>
      <c r="MQK1" s="64"/>
      <c r="MQL1" s="64"/>
      <c r="MQM1" s="64"/>
      <c r="MQN1" s="64"/>
      <c r="MQO1" s="64"/>
      <c r="MQP1" s="64"/>
      <c r="MQQ1" s="64"/>
      <c r="MQR1" s="64"/>
      <c r="MQS1" s="64"/>
      <c r="MQT1" s="64"/>
      <c r="MQU1" s="64"/>
      <c r="MQV1" s="64"/>
      <c r="MQW1" s="64"/>
      <c r="MQX1" s="64"/>
      <c r="MQY1" s="64"/>
      <c r="MQZ1" s="64"/>
      <c r="MRA1" s="64"/>
      <c r="MRB1" s="64"/>
      <c r="MRC1" s="64"/>
      <c r="MRD1" s="64"/>
      <c r="MRE1" s="64"/>
      <c r="MRF1" s="64"/>
      <c r="MRG1" s="64"/>
      <c r="MRH1" s="64"/>
      <c r="MRI1" s="64"/>
      <c r="MRJ1" s="64"/>
      <c r="MRK1" s="64"/>
      <c r="MRL1" s="64"/>
      <c r="MRM1" s="64"/>
      <c r="MRN1" s="64"/>
      <c r="MRO1" s="64"/>
      <c r="MRP1" s="64"/>
      <c r="MRQ1" s="64"/>
      <c r="MRR1" s="64"/>
      <c r="MRS1" s="64"/>
      <c r="MRT1" s="64"/>
      <c r="MRU1" s="64"/>
      <c r="MRV1" s="64"/>
      <c r="MRW1" s="64"/>
      <c r="MRX1" s="64"/>
      <c r="MRY1" s="64"/>
      <c r="MRZ1" s="64"/>
      <c r="MSA1" s="64"/>
      <c r="MSB1" s="64"/>
      <c r="MSC1" s="64"/>
      <c r="MSD1" s="64"/>
      <c r="MSE1" s="64"/>
      <c r="MSF1" s="64"/>
      <c r="MSG1" s="64"/>
      <c r="MSH1" s="64"/>
      <c r="MSI1" s="64"/>
      <c r="MSJ1" s="64"/>
      <c r="MSK1" s="64"/>
      <c r="MSL1" s="64"/>
      <c r="MSM1" s="64"/>
      <c r="MSN1" s="64"/>
      <c r="MSO1" s="64"/>
      <c r="MSP1" s="64"/>
      <c r="MSQ1" s="64"/>
      <c r="MSR1" s="64"/>
      <c r="MSS1" s="64"/>
      <c r="MST1" s="64"/>
      <c r="MSU1" s="64"/>
      <c r="MSV1" s="64"/>
      <c r="MSW1" s="64"/>
      <c r="MSX1" s="64"/>
      <c r="MSY1" s="64"/>
      <c r="MSZ1" s="64"/>
      <c r="MTA1" s="64"/>
      <c r="MTB1" s="64"/>
      <c r="MTC1" s="64"/>
      <c r="MTD1" s="64"/>
      <c r="MTE1" s="64"/>
      <c r="MTF1" s="64"/>
      <c r="MTG1" s="64"/>
      <c r="MTH1" s="64"/>
      <c r="MTI1" s="64"/>
      <c r="MTJ1" s="64"/>
      <c r="MTK1" s="64"/>
      <c r="MTL1" s="64"/>
      <c r="MTM1" s="64"/>
      <c r="MTN1" s="64"/>
      <c r="MTO1" s="64"/>
      <c r="MTP1" s="64"/>
      <c r="MTQ1" s="64"/>
      <c r="MTR1" s="64"/>
      <c r="MTS1" s="64"/>
      <c r="MTT1" s="64"/>
      <c r="MTU1" s="64"/>
      <c r="MTV1" s="64"/>
      <c r="MTW1" s="64"/>
      <c r="MTX1" s="64"/>
      <c r="MTY1" s="64"/>
      <c r="MTZ1" s="64"/>
      <c r="MUA1" s="64"/>
      <c r="MUB1" s="64"/>
      <c r="MUC1" s="64"/>
      <c r="MUD1" s="64"/>
      <c r="MUE1" s="64"/>
      <c r="MUF1" s="64"/>
      <c r="MUG1" s="64"/>
      <c r="MUH1" s="64"/>
      <c r="MUI1" s="64"/>
      <c r="MUJ1" s="64"/>
      <c r="MUK1" s="64"/>
      <c r="MUL1" s="64"/>
      <c r="MUM1" s="64"/>
      <c r="MUN1" s="64"/>
      <c r="MUO1" s="64"/>
      <c r="MUP1" s="64"/>
      <c r="MUQ1" s="64"/>
      <c r="MUR1" s="64"/>
      <c r="MUS1" s="64"/>
      <c r="MUT1" s="64"/>
      <c r="MUU1" s="64"/>
      <c r="MUV1" s="64"/>
      <c r="MUW1" s="64"/>
      <c r="MUX1" s="64"/>
      <c r="MUY1" s="64"/>
      <c r="MUZ1" s="64"/>
      <c r="MVA1" s="64"/>
      <c r="MVB1" s="64"/>
      <c r="MVC1" s="64"/>
      <c r="MVD1" s="64"/>
      <c r="MVE1" s="64"/>
      <c r="MVF1" s="64"/>
      <c r="MVG1" s="64"/>
      <c r="MVH1" s="64"/>
      <c r="MVI1" s="64"/>
      <c r="MVJ1" s="64"/>
      <c r="MVK1" s="64"/>
      <c r="MVL1" s="64"/>
      <c r="MVM1" s="64"/>
      <c r="MVN1" s="64"/>
      <c r="MVO1" s="64"/>
      <c r="MVP1" s="64"/>
      <c r="MVQ1" s="64"/>
      <c r="MVR1" s="64"/>
      <c r="MVS1" s="64"/>
      <c r="MVT1" s="64"/>
      <c r="MVU1" s="64"/>
      <c r="MVV1" s="64"/>
      <c r="MVW1" s="64"/>
      <c r="MVX1" s="64"/>
      <c r="MVY1" s="64"/>
      <c r="MVZ1" s="64"/>
      <c r="MWA1" s="64"/>
      <c r="MWB1" s="64"/>
      <c r="MWC1" s="64"/>
      <c r="MWD1" s="64"/>
      <c r="MWE1" s="64"/>
      <c r="MWF1" s="64"/>
      <c r="MWG1" s="64"/>
      <c r="MWH1" s="64"/>
      <c r="MWI1" s="64"/>
      <c r="MWJ1" s="64"/>
      <c r="MWK1" s="64"/>
      <c r="MWL1" s="64"/>
      <c r="MWM1" s="64"/>
      <c r="MWN1" s="64"/>
      <c r="MWO1" s="64"/>
      <c r="MWP1" s="64"/>
      <c r="MWQ1" s="64"/>
      <c r="MWR1" s="64"/>
      <c r="MWS1" s="64"/>
      <c r="MWT1" s="64"/>
      <c r="MWU1" s="64"/>
      <c r="MWV1" s="64"/>
      <c r="MWW1" s="64"/>
      <c r="MWX1" s="64"/>
      <c r="MWY1" s="64"/>
      <c r="MWZ1" s="64"/>
      <c r="MXA1" s="64"/>
      <c r="MXB1" s="64"/>
      <c r="MXC1" s="64"/>
      <c r="MXD1" s="64"/>
      <c r="MXE1" s="64"/>
      <c r="MXF1" s="64"/>
      <c r="MXG1" s="64"/>
      <c r="MXH1" s="64"/>
      <c r="MXI1" s="64"/>
      <c r="MXJ1" s="64"/>
      <c r="MXK1" s="64"/>
      <c r="MXL1" s="64"/>
      <c r="MXM1" s="64"/>
      <c r="MXN1" s="64"/>
      <c r="MXO1" s="64"/>
      <c r="MXP1" s="64"/>
      <c r="MXQ1" s="64"/>
      <c r="MXR1" s="64"/>
      <c r="MXS1" s="64"/>
      <c r="MXT1" s="64"/>
      <c r="MXU1" s="64"/>
      <c r="MXV1" s="64"/>
      <c r="MXW1" s="64"/>
      <c r="MXX1" s="64"/>
      <c r="MXY1" s="64"/>
      <c r="MXZ1" s="64"/>
      <c r="MYA1" s="64"/>
      <c r="MYB1" s="64"/>
      <c r="MYC1" s="64"/>
      <c r="MYD1" s="64"/>
      <c r="MYE1" s="64"/>
      <c r="MYF1" s="64"/>
      <c r="MYG1" s="64"/>
      <c r="MYH1" s="64"/>
      <c r="MYI1" s="64"/>
      <c r="MYJ1" s="64"/>
      <c r="MYK1" s="64"/>
      <c r="MYL1" s="64"/>
      <c r="MYM1" s="64"/>
      <c r="MYN1" s="64"/>
      <c r="MYO1" s="64"/>
      <c r="MYP1" s="64"/>
      <c r="MYQ1" s="64"/>
      <c r="MYR1" s="64"/>
      <c r="MYS1" s="64"/>
      <c r="MYT1" s="64"/>
      <c r="MYU1" s="64"/>
      <c r="MYV1" s="64"/>
      <c r="MYW1" s="64"/>
      <c r="MYX1" s="64"/>
      <c r="MYY1" s="64"/>
      <c r="MYZ1" s="64"/>
      <c r="MZA1" s="64"/>
      <c r="MZB1" s="64"/>
      <c r="MZC1" s="64"/>
      <c r="MZD1" s="64"/>
      <c r="MZE1" s="64"/>
      <c r="MZF1" s="64"/>
      <c r="MZG1" s="64"/>
      <c r="MZH1" s="64"/>
      <c r="MZI1" s="64"/>
      <c r="MZJ1" s="64"/>
      <c r="MZK1" s="64"/>
      <c r="MZL1" s="64"/>
      <c r="MZM1" s="64"/>
      <c r="MZN1" s="64"/>
      <c r="MZO1" s="64"/>
      <c r="MZP1" s="64"/>
      <c r="MZQ1" s="64"/>
      <c r="MZR1" s="64"/>
      <c r="MZS1" s="64"/>
      <c r="MZT1" s="64"/>
      <c r="MZU1" s="64"/>
      <c r="MZV1" s="64"/>
      <c r="MZW1" s="64"/>
      <c r="MZX1" s="64"/>
      <c r="MZY1" s="64"/>
      <c r="MZZ1" s="64"/>
      <c r="NAA1" s="64"/>
      <c r="NAB1" s="64"/>
      <c r="NAC1" s="64"/>
      <c r="NAD1" s="64"/>
      <c r="NAE1" s="64"/>
      <c r="NAF1" s="64"/>
      <c r="NAG1" s="64"/>
      <c r="NAH1" s="64"/>
      <c r="NAI1" s="64"/>
      <c r="NAJ1" s="64"/>
      <c r="NAK1" s="64"/>
      <c r="NAL1" s="64"/>
      <c r="NAM1" s="64"/>
      <c r="NAN1" s="64"/>
      <c r="NAO1" s="64"/>
      <c r="NAP1" s="64"/>
      <c r="NAQ1" s="64"/>
      <c r="NAR1" s="64"/>
      <c r="NAS1" s="64"/>
      <c r="NAT1" s="64"/>
      <c r="NAU1" s="64"/>
      <c r="NAV1" s="64"/>
      <c r="NAW1" s="64"/>
      <c r="NAX1" s="64"/>
      <c r="NAY1" s="64"/>
      <c r="NAZ1" s="64"/>
      <c r="NBA1" s="64"/>
      <c r="NBB1" s="64"/>
      <c r="NBC1" s="64"/>
      <c r="NBD1" s="64"/>
      <c r="NBE1" s="64"/>
      <c r="NBF1" s="64"/>
      <c r="NBG1" s="64"/>
      <c r="NBH1" s="64"/>
      <c r="NBI1" s="64"/>
      <c r="NBJ1" s="64"/>
      <c r="NBK1" s="64"/>
      <c r="NBL1" s="64"/>
      <c r="NBM1" s="64"/>
      <c r="NBN1" s="64"/>
      <c r="NBO1" s="64"/>
      <c r="NBP1" s="64"/>
      <c r="NBQ1" s="64"/>
      <c r="NBR1" s="64"/>
      <c r="NBS1" s="64"/>
      <c r="NBT1" s="64"/>
      <c r="NBU1" s="64"/>
      <c r="NBV1" s="64"/>
      <c r="NBW1" s="64"/>
      <c r="NBX1" s="64"/>
      <c r="NBY1" s="64"/>
      <c r="NBZ1" s="64"/>
      <c r="NCA1" s="64"/>
      <c r="NCB1" s="64"/>
      <c r="NCC1" s="64"/>
      <c r="NCD1" s="64"/>
      <c r="NCE1" s="64"/>
      <c r="NCF1" s="64"/>
      <c r="NCG1" s="64"/>
      <c r="NCH1" s="64"/>
      <c r="NCI1" s="64"/>
      <c r="NCJ1" s="64"/>
      <c r="NCK1" s="64"/>
      <c r="NCL1" s="64"/>
      <c r="NCM1" s="64"/>
      <c r="NCN1" s="64"/>
      <c r="NCO1" s="64"/>
      <c r="NCP1" s="64"/>
      <c r="NCQ1" s="64"/>
      <c r="NCR1" s="64"/>
      <c r="NCS1" s="64"/>
      <c r="NCT1" s="64"/>
      <c r="NCU1" s="64"/>
      <c r="NCV1" s="64"/>
      <c r="NCW1" s="64"/>
      <c r="NCX1" s="64"/>
      <c r="NCY1" s="64"/>
      <c r="NCZ1" s="64"/>
      <c r="NDA1" s="64"/>
      <c r="NDB1" s="64"/>
      <c r="NDC1" s="64"/>
      <c r="NDD1" s="64"/>
      <c r="NDE1" s="64"/>
      <c r="NDF1" s="64"/>
      <c r="NDG1" s="64"/>
      <c r="NDH1" s="64"/>
      <c r="NDI1" s="64"/>
      <c r="NDJ1" s="64"/>
      <c r="NDK1" s="64"/>
      <c r="NDL1" s="64"/>
      <c r="NDM1" s="64"/>
      <c r="NDN1" s="64"/>
      <c r="NDO1" s="64"/>
      <c r="NDP1" s="64"/>
      <c r="NDQ1" s="64"/>
      <c r="NDR1" s="64"/>
      <c r="NDS1" s="64"/>
      <c r="NDT1" s="64"/>
      <c r="NDU1" s="64"/>
      <c r="NDV1" s="64"/>
      <c r="NDW1" s="64"/>
      <c r="NDX1" s="64"/>
      <c r="NDY1" s="64"/>
      <c r="NDZ1" s="64"/>
      <c r="NEA1" s="64"/>
      <c r="NEB1" s="64"/>
      <c r="NEC1" s="64"/>
      <c r="NED1" s="64"/>
      <c r="NEE1" s="64"/>
      <c r="NEF1" s="64"/>
      <c r="NEG1" s="64"/>
      <c r="NEH1" s="64"/>
      <c r="NEI1" s="64"/>
      <c r="NEJ1" s="64"/>
      <c r="NEK1" s="64"/>
      <c r="NEL1" s="64"/>
      <c r="NEM1" s="64"/>
      <c r="NEN1" s="64"/>
      <c r="NEO1" s="64"/>
      <c r="NEP1" s="64"/>
      <c r="NEQ1" s="64"/>
      <c r="NER1" s="64"/>
      <c r="NES1" s="64"/>
      <c r="NET1" s="64"/>
      <c r="NEU1" s="64"/>
      <c r="NEV1" s="64"/>
      <c r="NEW1" s="64"/>
      <c r="NEX1" s="64"/>
      <c r="NEY1" s="64"/>
      <c r="NEZ1" s="64"/>
      <c r="NFA1" s="64"/>
      <c r="NFB1" s="64"/>
      <c r="NFC1" s="64"/>
      <c r="NFD1" s="64"/>
      <c r="NFE1" s="64"/>
      <c r="NFF1" s="64"/>
      <c r="NFG1" s="64"/>
      <c r="NFH1" s="64"/>
      <c r="NFI1" s="64"/>
      <c r="NFJ1" s="64"/>
      <c r="NFK1" s="64"/>
      <c r="NFL1" s="64"/>
      <c r="NFM1" s="64"/>
      <c r="NFN1" s="64"/>
      <c r="NFO1" s="64"/>
      <c r="NFP1" s="64"/>
      <c r="NFQ1" s="64"/>
      <c r="NFR1" s="64"/>
      <c r="NFS1" s="64"/>
      <c r="NFT1" s="64"/>
      <c r="NFU1" s="64"/>
      <c r="NFV1" s="64"/>
      <c r="NFW1" s="64"/>
      <c r="NFX1" s="64"/>
      <c r="NFY1" s="64"/>
      <c r="NFZ1" s="64"/>
      <c r="NGA1" s="64"/>
      <c r="NGB1" s="64"/>
      <c r="NGC1" s="64"/>
      <c r="NGD1" s="64"/>
      <c r="NGE1" s="64"/>
      <c r="NGF1" s="64"/>
      <c r="NGG1" s="64"/>
      <c r="NGH1" s="64"/>
      <c r="NGI1" s="64"/>
      <c r="NGJ1" s="64"/>
      <c r="NGK1" s="64"/>
      <c r="NGL1" s="64"/>
      <c r="NGM1" s="64"/>
      <c r="NGN1" s="64"/>
      <c r="NGO1" s="64"/>
      <c r="NGP1" s="64"/>
      <c r="NGQ1" s="64"/>
      <c r="NGR1" s="64"/>
      <c r="NGS1" s="64"/>
      <c r="NGT1" s="64"/>
      <c r="NGU1" s="64"/>
      <c r="NGV1" s="64"/>
      <c r="NGW1" s="64"/>
      <c r="NGX1" s="64"/>
      <c r="NGY1" s="64"/>
      <c r="NGZ1" s="64"/>
      <c r="NHA1" s="64"/>
      <c r="NHB1" s="64"/>
      <c r="NHC1" s="64"/>
      <c r="NHD1" s="64"/>
      <c r="NHE1" s="64"/>
      <c r="NHF1" s="64"/>
      <c r="NHG1" s="64"/>
      <c r="NHH1" s="64"/>
      <c r="NHI1" s="64"/>
      <c r="NHJ1" s="64"/>
      <c r="NHK1" s="64"/>
      <c r="NHL1" s="64"/>
      <c r="NHM1" s="64"/>
      <c r="NHN1" s="64"/>
      <c r="NHO1" s="64"/>
      <c r="NHP1" s="64"/>
      <c r="NHQ1" s="64"/>
      <c r="NHR1" s="64"/>
      <c r="NHS1" s="64"/>
      <c r="NHT1" s="64"/>
      <c r="NHU1" s="64"/>
      <c r="NHV1" s="64"/>
      <c r="NHW1" s="64"/>
      <c r="NHX1" s="64"/>
      <c r="NHY1" s="64"/>
      <c r="NHZ1" s="64"/>
      <c r="NIA1" s="64"/>
      <c r="NIB1" s="64"/>
      <c r="NIC1" s="64"/>
      <c r="NID1" s="64"/>
      <c r="NIE1" s="64"/>
      <c r="NIF1" s="64"/>
      <c r="NIG1" s="64"/>
      <c r="NIH1" s="64"/>
      <c r="NII1" s="64"/>
      <c r="NIJ1" s="64"/>
      <c r="NIK1" s="64"/>
      <c r="NIL1" s="64"/>
      <c r="NIM1" s="64"/>
      <c r="NIN1" s="64"/>
      <c r="NIO1" s="64"/>
      <c r="NIP1" s="64"/>
      <c r="NIQ1" s="64"/>
      <c r="NIR1" s="64"/>
      <c r="NIS1" s="64"/>
      <c r="NIT1" s="64"/>
      <c r="NIU1" s="64"/>
      <c r="NIV1" s="64"/>
      <c r="NIW1" s="64"/>
      <c r="NIX1" s="64"/>
      <c r="NIY1" s="64"/>
      <c r="NIZ1" s="64"/>
      <c r="NJA1" s="64"/>
      <c r="NJB1" s="64"/>
      <c r="NJC1" s="64"/>
      <c r="NJD1" s="64"/>
      <c r="NJE1" s="64"/>
      <c r="NJF1" s="64"/>
      <c r="NJG1" s="64"/>
      <c r="NJH1" s="64"/>
      <c r="NJI1" s="64"/>
      <c r="NJJ1" s="64"/>
      <c r="NJK1" s="64"/>
      <c r="NJL1" s="64"/>
      <c r="NJM1" s="64"/>
      <c r="NJN1" s="64"/>
      <c r="NJO1" s="64"/>
      <c r="NJP1" s="64"/>
      <c r="NJQ1" s="64"/>
      <c r="NJR1" s="64"/>
      <c r="NJS1" s="64"/>
      <c r="NJT1" s="64"/>
      <c r="NJU1" s="64"/>
      <c r="NJV1" s="64"/>
      <c r="NJW1" s="64"/>
      <c r="NJX1" s="64"/>
      <c r="NJY1" s="64"/>
      <c r="NJZ1" s="64"/>
      <c r="NKA1" s="64"/>
      <c r="NKB1" s="64"/>
      <c r="NKC1" s="64"/>
      <c r="NKD1" s="64"/>
      <c r="NKE1" s="64"/>
      <c r="NKF1" s="64"/>
      <c r="NKG1" s="64"/>
      <c r="NKH1" s="64"/>
      <c r="NKI1" s="64"/>
      <c r="NKJ1" s="64"/>
      <c r="NKK1" s="64"/>
      <c r="NKL1" s="64"/>
      <c r="NKM1" s="64"/>
      <c r="NKN1" s="64"/>
      <c r="NKO1" s="64"/>
      <c r="NKP1" s="64"/>
      <c r="NKQ1" s="64"/>
      <c r="NKR1" s="64"/>
      <c r="NKS1" s="64"/>
      <c r="NKT1" s="64"/>
      <c r="NKU1" s="64"/>
      <c r="NKV1" s="64"/>
      <c r="NKW1" s="64"/>
      <c r="NKX1" s="64"/>
      <c r="NKY1" s="64"/>
      <c r="NKZ1" s="64"/>
      <c r="NLA1" s="64"/>
      <c r="NLB1" s="64"/>
      <c r="NLC1" s="64"/>
      <c r="NLD1" s="64"/>
      <c r="NLE1" s="64"/>
      <c r="NLF1" s="64"/>
      <c r="NLG1" s="64"/>
      <c r="NLH1" s="64"/>
      <c r="NLI1" s="64"/>
      <c r="NLJ1" s="64"/>
      <c r="NLK1" s="64"/>
      <c r="NLL1" s="64"/>
      <c r="NLM1" s="64"/>
      <c r="NLN1" s="64"/>
      <c r="NLO1" s="64"/>
      <c r="NLP1" s="64"/>
      <c r="NLQ1" s="64"/>
      <c r="NLR1" s="64"/>
      <c r="NLS1" s="64"/>
      <c r="NLT1" s="64"/>
      <c r="NLU1" s="64"/>
      <c r="NLV1" s="64"/>
      <c r="NLW1" s="64"/>
      <c r="NLX1" s="64"/>
      <c r="NLY1" s="64"/>
      <c r="NLZ1" s="64"/>
      <c r="NMA1" s="64"/>
      <c r="NMB1" s="64"/>
      <c r="NMC1" s="64"/>
      <c r="NMD1" s="64"/>
      <c r="NME1" s="64"/>
      <c r="NMF1" s="64"/>
      <c r="NMG1" s="64"/>
      <c r="NMH1" s="64"/>
      <c r="NMI1" s="64"/>
      <c r="NMJ1" s="64"/>
      <c r="NMK1" s="64"/>
      <c r="NML1" s="64"/>
      <c r="NMM1" s="64"/>
      <c r="NMN1" s="64"/>
      <c r="NMO1" s="64"/>
      <c r="NMP1" s="64"/>
      <c r="NMQ1" s="64"/>
      <c r="NMR1" s="64"/>
      <c r="NMS1" s="64"/>
      <c r="NMT1" s="64"/>
      <c r="NMU1" s="64"/>
      <c r="NMV1" s="64"/>
      <c r="NMW1" s="64"/>
      <c r="NMX1" s="64"/>
      <c r="NMY1" s="64"/>
      <c r="NMZ1" s="64"/>
      <c r="NNA1" s="64"/>
      <c r="NNB1" s="64"/>
      <c r="NNC1" s="64"/>
      <c r="NND1" s="64"/>
      <c r="NNE1" s="64"/>
      <c r="NNF1" s="64"/>
      <c r="NNG1" s="64"/>
      <c r="NNH1" s="64"/>
      <c r="NNI1" s="64"/>
      <c r="NNJ1" s="64"/>
      <c r="NNK1" s="64"/>
      <c r="NNL1" s="64"/>
      <c r="NNM1" s="64"/>
      <c r="NNN1" s="64"/>
      <c r="NNO1" s="64"/>
      <c r="NNP1" s="64"/>
      <c r="NNQ1" s="64"/>
      <c r="NNR1" s="64"/>
      <c r="NNS1" s="64"/>
      <c r="NNT1" s="64"/>
      <c r="NNU1" s="64"/>
      <c r="NNV1" s="64"/>
      <c r="NNW1" s="64"/>
      <c r="NNX1" s="64"/>
      <c r="NNY1" s="64"/>
      <c r="NNZ1" s="64"/>
      <c r="NOA1" s="64"/>
      <c r="NOB1" s="64"/>
      <c r="NOC1" s="64"/>
      <c r="NOD1" s="64"/>
      <c r="NOE1" s="64"/>
      <c r="NOF1" s="64"/>
      <c r="NOG1" s="64"/>
      <c r="NOH1" s="64"/>
      <c r="NOI1" s="64"/>
      <c r="NOJ1" s="64"/>
      <c r="NOK1" s="64"/>
      <c r="NOL1" s="64"/>
      <c r="NOM1" s="64"/>
      <c r="NON1" s="64"/>
      <c r="NOO1" s="64"/>
      <c r="NOP1" s="64"/>
      <c r="NOQ1" s="64"/>
      <c r="NOR1" s="64"/>
      <c r="NOS1" s="64"/>
      <c r="NOT1" s="64"/>
      <c r="NOU1" s="64"/>
      <c r="NOV1" s="64"/>
      <c r="NOW1" s="64"/>
      <c r="NOX1" s="64"/>
      <c r="NOY1" s="64"/>
      <c r="NOZ1" s="64"/>
      <c r="NPA1" s="64"/>
      <c r="NPB1" s="64"/>
      <c r="NPC1" s="64"/>
      <c r="NPD1" s="64"/>
      <c r="NPE1" s="64"/>
      <c r="NPF1" s="64"/>
      <c r="NPG1" s="64"/>
      <c r="NPH1" s="64"/>
      <c r="NPI1" s="64"/>
      <c r="NPJ1" s="64"/>
      <c r="NPK1" s="64"/>
      <c r="NPL1" s="64"/>
      <c r="NPM1" s="64"/>
      <c r="NPN1" s="64"/>
      <c r="NPO1" s="64"/>
      <c r="NPP1" s="64"/>
      <c r="NPQ1" s="64"/>
      <c r="NPR1" s="64"/>
      <c r="NPS1" s="64"/>
      <c r="NPT1" s="64"/>
      <c r="NPU1" s="64"/>
      <c r="NPV1" s="64"/>
      <c r="NPW1" s="64"/>
      <c r="NPX1" s="64"/>
      <c r="NPY1" s="64"/>
      <c r="NPZ1" s="64"/>
      <c r="NQA1" s="64"/>
      <c r="NQB1" s="64"/>
      <c r="NQC1" s="64"/>
      <c r="NQD1" s="64"/>
      <c r="NQE1" s="64"/>
      <c r="NQF1" s="64"/>
      <c r="NQG1" s="64"/>
      <c r="NQH1" s="64"/>
      <c r="NQI1" s="64"/>
      <c r="NQJ1" s="64"/>
      <c r="NQK1" s="64"/>
      <c r="NQL1" s="64"/>
      <c r="NQM1" s="64"/>
      <c r="NQN1" s="64"/>
      <c r="NQO1" s="64"/>
      <c r="NQP1" s="64"/>
      <c r="NQQ1" s="64"/>
      <c r="NQR1" s="64"/>
      <c r="NQS1" s="64"/>
      <c r="NQT1" s="64"/>
      <c r="NQU1" s="64"/>
      <c r="NQV1" s="64"/>
      <c r="NQW1" s="64"/>
      <c r="NQX1" s="64"/>
      <c r="NQY1" s="64"/>
      <c r="NQZ1" s="64"/>
      <c r="NRA1" s="64"/>
      <c r="NRB1" s="64"/>
      <c r="NRC1" s="64"/>
      <c r="NRD1" s="64"/>
      <c r="NRE1" s="64"/>
      <c r="NRF1" s="64"/>
      <c r="NRG1" s="64"/>
      <c r="NRH1" s="64"/>
      <c r="NRI1" s="64"/>
      <c r="NRJ1" s="64"/>
      <c r="NRK1" s="64"/>
      <c r="NRL1" s="64"/>
      <c r="NRM1" s="64"/>
      <c r="NRN1" s="64"/>
      <c r="NRO1" s="64"/>
      <c r="NRP1" s="64"/>
      <c r="NRQ1" s="64"/>
      <c r="NRR1" s="64"/>
      <c r="NRS1" s="64"/>
      <c r="NRT1" s="64"/>
      <c r="NRU1" s="64"/>
      <c r="NRV1" s="64"/>
      <c r="NRW1" s="64"/>
      <c r="NRX1" s="64"/>
      <c r="NRY1" s="64"/>
      <c r="NRZ1" s="64"/>
      <c r="NSA1" s="64"/>
      <c r="NSB1" s="64"/>
      <c r="NSC1" s="64"/>
      <c r="NSD1" s="64"/>
      <c r="NSE1" s="64"/>
      <c r="NSF1" s="64"/>
      <c r="NSG1" s="64"/>
      <c r="NSH1" s="64"/>
      <c r="NSI1" s="64"/>
      <c r="NSJ1" s="64"/>
      <c r="NSK1" s="64"/>
      <c r="NSL1" s="64"/>
      <c r="NSM1" s="64"/>
      <c r="NSN1" s="64"/>
      <c r="NSO1" s="64"/>
      <c r="NSP1" s="64"/>
      <c r="NSQ1" s="64"/>
      <c r="NSR1" s="64"/>
      <c r="NSS1" s="64"/>
      <c r="NST1" s="64"/>
      <c r="NSU1" s="64"/>
      <c r="NSV1" s="64"/>
      <c r="NSW1" s="64"/>
      <c r="NSX1" s="64"/>
      <c r="NSY1" s="64"/>
      <c r="NSZ1" s="64"/>
      <c r="NTA1" s="64"/>
      <c r="NTB1" s="64"/>
      <c r="NTC1" s="64"/>
      <c r="NTD1" s="64"/>
      <c r="NTE1" s="64"/>
      <c r="NTF1" s="64"/>
      <c r="NTG1" s="64"/>
      <c r="NTH1" s="64"/>
      <c r="NTI1" s="64"/>
      <c r="NTJ1" s="64"/>
      <c r="NTK1" s="64"/>
      <c r="NTL1" s="64"/>
      <c r="NTM1" s="64"/>
      <c r="NTN1" s="64"/>
      <c r="NTO1" s="64"/>
      <c r="NTP1" s="64"/>
      <c r="NTQ1" s="64"/>
      <c r="NTR1" s="64"/>
      <c r="NTS1" s="64"/>
      <c r="NTT1" s="64"/>
      <c r="NTU1" s="64"/>
      <c r="NTV1" s="64"/>
      <c r="NTW1" s="64"/>
      <c r="NTX1" s="64"/>
      <c r="NTY1" s="64"/>
      <c r="NTZ1" s="64"/>
      <c r="NUA1" s="64"/>
      <c r="NUB1" s="64"/>
      <c r="NUC1" s="64"/>
      <c r="NUD1" s="64"/>
      <c r="NUE1" s="64"/>
      <c r="NUF1" s="64"/>
      <c r="NUG1" s="64"/>
      <c r="NUH1" s="64"/>
      <c r="NUI1" s="64"/>
      <c r="NUJ1" s="64"/>
      <c r="NUK1" s="64"/>
      <c r="NUL1" s="64"/>
      <c r="NUM1" s="64"/>
      <c r="NUN1" s="64"/>
      <c r="NUO1" s="64"/>
      <c r="NUP1" s="64"/>
      <c r="NUQ1" s="64"/>
      <c r="NUR1" s="64"/>
      <c r="NUS1" s="64"/>
      <c r="NUT1" s="64"/>
      <c r="NUU1" s="64"/>
      <c r="NUV1" s="64"/>
      <c r="NUW1" s="64"/>
      <c r="NUX1" s="64"/>
      <c r="NUY1" s="64"/>
      <c r="NUZ1" s="64"/>
      <c r="NVA1" s="64"/>
      <c r="NVB1" s="64"/>
      <c r="NVC1" s="64"/>
      <c r="NVD1" s="64"/>
      <c r="NVE1" s="64"/>
      <c r="NVF1" s="64"/>
      <c r="NVG1" s="64"/>
      <c r="NVH1" s="64"/>
      <c r="NVI1" s="64"/>
      <c r="NVJ1" s="64"/>
      <c r="NVK1" s="64"/>
      <c r="NVL1" s="64"/>
      <c r="NVM1" s="64"/>
      <c r="NVN1" s="64"/>
      <c r="NVO1" s="64"/>
      <c r="NVP1" s="64"/>
      <c r="NVQ1" s="64"/>
      <c r="NVR1" s="64"/>
      <c r="NVS1" s="64"/>
      <c r="NVT1" s="64"/>
      <c r="NVU1" s="64"/>
      <c r="NVV1" s="64"/>
      <c r="NVW1" s="64"/>
      <c r="NVX1" s="64"/>
      <c r="NVY1" s="64"/>
      <c r="NVZ1" s="64"/>
      <c r="NWA1" s="64"/>
      <c r="NWB1" s="64"/>
      <c r="NWC1" s="64"/>
      <c r="NWD1" s="64"/>
      <c r="NWE1" s="64"/>
      <c r="NWF1" s="64"/>
      <c r="NWG1" s="64"/>
      <c r="NWH1" s="64"/>
      <c r="NWI1" s="64"/>
      <c r="NWJ1" s="64"/>
      <c r="NWK1" s="64"/>
      <c r="NWL1" s="64"/>
      <c r="NWM1" s="64"/>
      <c r="NWN1" s="64"/>
      <c r="NWO1" s="64"/>
      <c r="NWP1" s="64"/>
      <c r="NWQ1" s="64"/>
      <c r="NWR1" s="64"/>
      <c r="NWS1" s="64"/>
      <c r="NWT1" s="64"/>
      <c r="NWU1" s="64"/>
      <c r="NWV1" s="64"/>
      <c r="NWW1" s="64"/>
      <c r="NWX1" s="64"/>
      <c r="NWY1" s="64"/>
      <c r="NWZ1" s="64"/>
      <c r="NXA1" s="64"/>
      <c r="NXB1" s="64"/>
      <c r="NXC1" s="64"/>
      <c r="NXD1" s="64"/>
      <c r="NXE1" s="64"/>
      <c r="NXF1" s="64"/>
      <c r="NXG1" s="64"/>
      <c r="NXH1" s="64"/>
      <c r="NXI1" s="64"/>
      <c r="NXJ1" s="64"/>
      <c r="NXK1" s="64"/>
      <c r="NXL1" s="64"/>
      <c r="NXM1" s="64"/>
      <c r="NXN1" s="64"/>
      <c r="NXO1" s="64"/>
      <c r="NXP1" s="64"/>
      <c r="NXQ1" s="64"/>
      <c r="NXR1" s="64"/>
      <c r="NXS1" s="64"/>
      <c r="NXT1" s="64"/>
      <c r="NXU1" s="64"/>
      <c r="NXV1" s="64"/>
      <c r="NXW1" s="64"/>
      <c r="NXX1" s="64"/>
      <c r="NXY1" s="64"/>
      <c r="NXZ1" s="64"/>
      <c r="NYA1" s="64"/>
      <c r="NYB1" s="64"/>
      <c r="NYC1" s="64"/>
      <c r="NYD1" s="64"/>
      <c r="NYE1" s="64"/>
      <c r="NYF1" s="64"/>
      <c r="NYG1" s="64"/>
      <c r="NYH1" s="64"/>
      <c r="NYI1" s="64"/>
      <c r="NYJ1" s="64"/>
      <c r="NYK1" s="64"/>
      <c r="NYL1" s="64"/>
      <c r="NYM1" s="64"/>
      <c r="NYN1" s="64"/>
      <c r="NYO1" s="64"/>
      <c r="NYP1" s="64"/>
      <c r="NYQ1" s="64"/>
      <c r="NYR1" s="64"/>
      <c r="NYS1" s="64"/>
      <c r="NYT1" s="64"/>
      <c r="NYU1" s="64"/>
      <c r="NYV1" s="64"/>
      <c r="NYW1" s="64"/>
      <c r="NYX1" s="64"/>
      <c r="NYY1" s="64"/>
      <c r="NYZ1" s="64"/>
      <c r="NZA1" s="64"/>
      <c r="NZB1" s="64"/>
      <c r="NZC1" s="64"/>
      <c r="NZD1" s="64"/>
      <c r="NZE1" s="64"/>
      <c r="NZF1" s="64"/>
      <c r="NZG1" s="64"/>
      <c r="NZH1" s="64"/>
      <c r="NZI1" s="64"/>
      <c r="NZJ1" s="64"/>
      <c r="NZK1" s="64"/>
      <c r="NZL1" s="64"/>
      <c r="NZM1" s="64"/>
      <c r="NZN1" s="64"/>
      <c r="NZO1" s="64"/>
      <c r="NZP1" s="64"/>
      <c r="NZQ1" s="64"/>
      <c r="NZR1" s="64"/>
      <c r="NZS1" s="64"/>
      <c r="NZT1" s="64"/>
      <c r="NZU1" s="64"/>
      <c r="NZV1" s="64"/>
      <c r="NZW1" s="64"/>
      <c r="NZX1" s="64"/>
      <c r="NZY1" s="64"/>
      <c r="NZZ1" s="64"/>
      <c r="OAA1" s="64"/>
      <c r="OAB1" s="64"/>
      <c r="OAC1" s="64"/>
      <c r="OAD1" s="64"/>
      <c r="OAE1" s="64"/>
      <c r="OAF1" s="64"/>
      <c r="OAG1" s="64"/>
      <c r="OAH1" s="64"/>
      <c r="OAI1" s="64"/>
      <c r="OAJ1" s="64"/>
      <c r="OAK1" s="64"/>
      <c r="OAL1" s="64"/>
      <c r="OAM1" s="64"/>
      <c r="OAN1" s="64"/>
      <c r="OAO1" s="64"/>
      <c r="OAP1" s="64"/>
      <c r="OAQ1" s="64"/>
      <c r="OAR1" s="64"/>
      <c r="OAS1" s="64"/>
      <c r="OAT1" s="64"/>
      <c r="OAU1" s="64"/>
      <c r="OAV1" s="64"/>
      <c r="OAW1" s="64"/>
      <c r="OAX1" s="64"/>
      <c r="OAY1" s="64"/>
      <c r="OAZ1" s="64"/>
      <c r="OBA1" s="64"/>
      <c r="OBB1" s="64"/>
      <c r="OBC1" s="64"/>
      <c r="OBD1" s="64"/>
      <c r="OBE1" s="64"/>
      <c r="OBF1" s="64"/>
      <c r="OBG1" s="64"/>
      <c r="OBH1" s="64"/>
      <c r="OBI1" s="64"/>
      <c r="OBJ1" s="64"/>
      <c r="OBK1" s="64"/>
      <c r="OBL1" s="64"/>
      <c r="OBM1" s="64"/>
      <c r="OBN1" s="64"/>
      <c r="OBO1" s="64"/>
      <c r="OBP1" s="64"/>
      <c r="OBQ1" s="64"/>
      <c r="OBR1" s="64"/>
      <c r="OBS1" s="64"/>
      <c r="OBT1" s="64"/>
      <c r="OBU1" s="64"/>
      <c r="OBV1" s="64"/>
      <c r="OBW1" s="64"/>
      <c r="OBX1" s="64"/>
      <c r="OBY1" s="64"/>
      <c r="OBZ1" s="64"/>
      <c r="OCA1" s="64"/>
      <c r="OCB1" s="64"/>
      <c r="OCC1" s="64"/>
      <c r="OCD1" s="64"/>
      <c r="OCE1" s="64"/>
      <c r="OCF1" s="64"/>
      <c r="OCG1" s="64"/>
      <c r="OCH1" s="64"/>
      <c r="OCI1" s="64"/>
      <c r="OCJ1" s="64"/>
      <c r="OCK1" s="64"/>
      <c r="OCL1" s="64"/>
      <c r="OCM1" s="64"/>
      <c r="OCN1" s="64"/>
      <c r="OCO1" s="64"/>
      <c r="OCP1" s="64"/>
      <c r="OCQ1" s="64"/>
      <c r="OCR1" s="64"/>
      <c r="OCS1" s="64"/>
      <c r="OCT1" s="64"/>
      <c r="OCU1" s="64"/>
      <c r="OCV1" s="64"/>
      <c r="OCW1" s="64"/>
      <c r="OCX1" s="64"/>
      <c r="OCY1" s="64"/>
      <c r="OCZ1" s="64"/>
      <c r="ODA1" s="64"/>
      <c r="ODB1" s="64"/>
      <c r="ODC1" s="64"/>
      <c r="ODD1" s="64"/>
      <c r="ODE1" s="64"/>
      <c r="ODF1" s="64"/>
      <c r="ODG1" s="64"/>
      <c r="ODH1" s="64"/>
      <c r="ODI1" s="64"/>
      <c r="ODJ1" s="64"/>
      <c r="ODK1" s="64"/>
      <c r="ODL1" s="64"/>
      <c r="ODM1" s="64"/>
      <c r="ODN1" s="64"/>
      <c r="ODO1" s="64"/>
      <c r="ODP1" s="64"/>
      <c r="ODQ1" s="64"/>
      <c r="ODR1" s="64"/>
      <c r="ODS1" s="64"/>
      <c r="ODT1" s="64"/>
      <c r="ODU1" s="64"/>
      <c r="ODV1" s="64"/>
      <c r="ODW1" s="64"/>
      <c r="ODX1" s="64"/>
      <c r="ODY1" s="64"/>
      <c r="ODZ1" s="64"/>
      <c r="OEA1" s="64"/>
      <c r="OEB1" s="64"/>
      <c r="OEC1" s="64"/>
      <c r="OED1" s="64"/>
      <c r="OEE1" s="64"/>
      <c r="OEF1" s="64"/>
      <c r="OEG1" s="64"/>
      <c r="OEH1" s="64"/>
      <c r="OEI1" s="64"/>
      <c r="OEJ1" s="64"/>
      <c r="OEK1" s="64"/>
      <c r="OEL1" s="64"/>
      <c r="OEM1" s="64"/>
      <c r="OEN1" s="64"/>
      <c r="OEO1" s="64"/>
      <c r="OEP1" s="64"/>
      <c r="OEQ1" s="64"/>
      <c r="OER1" s="64"/>
      <c r="OES1" s="64"/>
      <c r="OET1" s="64"/>
      <c r="OEU1" s="64"/>
      <c r="OEV1" s="64"/>
      <c r="OEW1" s="64"/>
      <c r="OEX1" s="64"/>
      <c r="OEY1" s="64"/>
      <c r="OEZ1" s="64"/>
      <c r="OFA1" s="64"/>
      <c r="OFB1" s="64"/>
      <c r="OFC1" s="64"/>
      <c r="OFD1" s="64"/>
      <c r="OFE1" s="64"/>
      <c r="OFF1" s="64"/>
      <c r="OFG1" s="64"/>
      <c r="OFH1" s="64"/>
      <c r="OFI1" s="64"/>
      <c r="OFJ1" s="64"/>
      <c r="OFK1" s="64"/>
      <c r="OFL1" s="64"/>
      <c r="OFM1" s="64"/>
      <c r="OFN1" s="64"/>
      <c r="OFO1" s="64"/>
      <c r="OFP1" s="64"/>
      <c r="OFQ1" s="64"/>
      <c r="OFR1" s="64"/>
      <c r="OFS1" s="64"/>
      <c r="OFT1" s="64"/>
      <c r="OFU1" s="64"/>
      <c r="OFV1" s="64"/>
      <c r="OFW1" s="64"/>
      <c r="OFX1" s="64"/>
      <c r="OFY1" s="64"/>
      <c r="OFZ1" s="64"/>
      <c r="OGA1" s="64"/>
      <c r="OGB1" s="64"/>
      <c r="OGC1" s="64"/>
      <c r="OGD1" s="64"/>
      <c r="OGE1" s="64"/>
      <c r="OGF1" s="64"/>
      <c r="OGG1" s="64"/>
      <c r="OGH1" s="64"/>
      <c r="OGI1" s="64"/>
      <c r="OGJ1" s="64"/>
      <c r="OGK1" s="64"/>
      <c r="OGL1" s="64"/>
      <c r="OGM1" s="64"/>
      <c r="OGN1" s="64"/>
      <c r="OGO1" s="64"/>
      <c r="OGP1" s="64"/>
      <c r="OGQ1" s="64"/>
      <c r="OGR1" s="64"/>
      <c r="OGS1" s="64"/>
      <c r="OGT1" s="64"/>
      <c r="OGU1" s="64"/>
      <c r="OGV1" s="64"/>
      <c r="OGW1" s="64"/>
      <c r="OGX1" s="64"/>
      <c r="OGY1" s="64"/>
      <c r="OGZ1" s="64"/>
      <c r="OHA1" s="64"/>
      <c r="OHB1" s="64"/>
      <c r="OHC1" s="64"/>
      <c r="OHD1" s="64"/>
      <c r="OHE1" s="64"/>
      <c r="OHF1" s="64"/>
      <c r="OHG1" s="64"/>
      <c r="OHH1" s="64"/>
      <c r="OHI1" s="64"/>
      <c r="OHJ1" s="64"/>
      <c r="OHK1" s="64"/>
      <c r="OHL1" s="64"/>
      <c r="OHM1" s="64"/>
      <c r="OHN1" s="64"/>
      <c r="OHO1" s="64"/>
      <c r="OHP1" s="64"/>
      <c r="OHQ1" s="64"/>
      <c r="OHR1" s="64"/>
      <c r="OHS1" s="64"/>
      <c r="OHT1" s="64"/>
      <c r="OHU1" s="64"/>
      <c r="OHV1" s="64"/>
      <c r="OHW1" s="64"/>
      <c r="OHX1" s="64"/>
      <c r="OHY1" s="64"/>
      <c r="OHZ1" s="64"/>
      <c r="OIA1" s="64"/>
      <c r="OIB1" s="64"/>
      <c r="OIC1" s="64"/>
      <c r="OID1" s="64"/>
      <c r="OIE1" s="64"/>
      <c r="OIF1" s="64"/>
      <c r="OIG1" s="64"/>
      <c r="OIH1" s="64"/>
      <c r="OII1" s="64"/>
      <c r="OIJ1" s="64"/>
      <c r="OIK1" s="64"/>
      <c r="OIL1" s="64"/>
      <c r="OIM1" s="64"/>
      <c r="OIN1" s="64"/>
      <c r="OIO1" s="64"/>
      <c r="OIP1" s="64"/>
      <c r="OIQ1" s="64"/>
      <c r="OIR1" s="64"/>
      <c r="OIS1" s="64"/>
      <c r="OIT1" s="64"/>
      <c r="OIU1" s="64"/>
      <c r="OIV1" s="64"/>
      <c r="OIW1" s="64"/>
      <c r="OIX1" s="64"/>
      <c r="OIY1" s="64"/>
      <c r="OIZ1" s="64"/>
      <c r="OJA1" s="64"/>
      <c r="OJB1" s="64"/>
      <c r="OJC1" s="64"/>
      <c r="OJD1" s="64"/>
      <c r="OJE1" s="64"/>
      <c r="OJF1" s="64"/>
      <c r="OJG1" s="64"/>
      <c r="OJH1" s="64"/>
      <c r="OJI1" s="64"/>
      <c r="OJJ1" s="64"/>
      <c r="OJK1" s="64"/>
      <c r="OJL1" s="64"/>
      <c r="OJM1" s="64"/>
      <c r="OJN1" s="64"/>
      <c r="OJO1" s="64"/>
      <c r="OJP1" s="64"/>
      <c r="OJQ1" s="64"/>
      <c r="OJR1" s="64"/>
      <c r="OJS1" s="64"/>
      <c r="OJT1" s="64"/>
      <c r="OJU1" s="64"/>
      <c r="OJV1" s="64"/>
      <c r="OJW1" s="64"/>
      <c r="OJX1" s="64"/>
      <c r="OJY1" s="64"/>
      <c r="OJZ1" s="64"/>
      <c r="OKA1" s="64"/>
      <c r="OKB1" s="64"/>
      <c r="OKC1" s="64"/>
      <c r="OKD1" s="64"/>
      <c r="OKE1" s="64"/>
      <c r="OKF1" s="64"/>
      <c r="OKG1" s="64"/>
      <c r="OKH1" s="64"/>
      <c r="OKI1" s="64"/>
      <c r="OKJ1" s="64"/>
      <c r="OKK1" s="64"/>
      <c r="OKL1" s="64"/>
      <c r="OKM1" s="64"/>
      <c r="OKN1" s="64"/>
      <c r="OKO1" s="64"/>
      <c r="OKP1" s="64"/>
      <c r="OKQ1" s="64"/>
      <c r="OKR1" s="64"/>
      <c r="OKS1" s="64"/>
      <c r="OKT1" s="64"/>
      <c r="OKU1" s="64"/>
      <c r="OKV1" s="64"/>
      <c r="OKW1" s="64"/>
      <c r="OKX1" s="64"/>
      <c r="OKY1" s="64"/>
      <c r="OKZ1" s="64"/>
      <c r="OLA1" s="64"/>
      <c r="OLB1" s="64"/>
      <c r="OLC1" s="64"/>
      <c r="OLD1" s="64"/>
      <c r="OLE1" s="64"/>
      <c r="OLF1" s="64"/>
      <c r="OLG1" s="64"/>
      <c r="OLH1" s="64"/>
      <c r="OLI1" s="64"/>
      <c r="OLJ1" s="64"/>
      <c r="OLK1" s="64"/>
      <c r="OLL1" s="64"/>
      <c r="OLM1" s="64"/>
      <c r="OLN1" s="64"/>
      <c r="OLO1" s="64"/>
      <c r="OLP1" s="64"/>
      <c r="OLQ1" s="64"/>
      <c r="OLR1" s="64"/>
      <c r="OLS1" s="64"/>
      <c r="OLT1" s="64"/>
      <c r="OLU1" s="64"/>
      <c r="OLV1" s="64"/>
      <c r="OLW1" s="64"/>
      <c r="OLX1" s="64"/>
      <c r="OLY1" s="64"/>
      <c r="OLZ1" s="64"/>
      <c r="OMA1" s="64"/>
      <c r="OMB1" s="64"/>
      <c r="OMC1" s="64"/>
      <c r="OMD1" s="64"/>
      <c r="OME1" s="64"/>
      <c r="OMF1" s="64"/>
      <c r="OMG1" s="64"/>
      <c r="OMH1" s="64"/>
      <c r="OMI1" s="64"/>
      <c r="OMJ1" s="64"/>
      <c r="OMK1" s="64"/>
      <c r="OML1" s="64"/>
      <c r="OMM1" s="64"/>
      <c r="OMN1" s="64"/>
      <c r="OMO1" s="64"/>
      <c r="OMP1" s="64"/>
      <c r="OMQ1" s="64"/>
      <c r="OMR1" s="64"/>
      <c r="OMS1" s="64"/>
      <c r="OMT1" s="64"/>
      <c r="OMU1" s="64"/>
      <c r="OMV1" s="64"/>
      <c r="OMW1" s="64"/>
      <c r="OMX1" s="64"/>
      <c r="OMY1" s="64"/>
      <c r="OMZ1" s="64"/>
      <c r="ONA1" s="64"/>
      <c r="ONB1" s="64"/>
      <c r="ONC1" s="64"/>
      <c r="OND1" s="64"/>
      <c r="ONE1" s="64"/>
      <c r="ONF1" s="64"/>
      <c r="ONG1" s="64"/>
      <c r="ONH1" s="64"/>
      <c r="ONI1" s="64"/>
      <c r="ONJ1" s="64"/>
      <c r="ONK1" s="64"/>
      <c r="ONL1" s="64"/>
      <c r="ONM1" s="64"/>
      <c r="ONN1" s="64"/>
      <c r="ONO1" s="64"/>
      <c r="ONP1" s="64"/>
      <c r="ONQ1" s="64"/>
      <c r="ONR1" s="64"/>
      <c r="ONS1" s="64"/>
      <c r="ONT1" s="64"/>
      <c r="ONU1" s="64"/>
      <c r="ONV1" s="64"/>
      <c r="ONW1" s="64"/>
      <c r="ONX1" s="64"/>
      <c r="ONY1" s="64"/>
      <c r="ONZ1" s="64"/>
      <c r="OOA1" s="64"/>
      <c r="OOB1" s="64"/>
      <c r="OOC1" s="64"/>
      <c r="OOD1" s="64"/>
      <c r="OOE1" s="64"/>
      <c r="OOF1" s="64"/>
      <c r="OOG1" s="64"/>
      <c r="OOH1" s="64"/>
      <c r="OOI1" s="64"/>
      <c r="OOJ1" s="64"/>
      <c r="OOK1" s="64"/>
      <c r="OOL1" s="64"/>
      <c r="OOM1" s="64"/>
      <c r="OON1" s="64"/>
      <c r="OOO1" s="64"/>
      <c r="OOP1" s="64"/>
      <c r="OOQ1" s="64"/>
      <c r="OOR1" s="64"/>
      <c r="OOS1" s="64"/>
      <c r="OOT1" s="64"/>
      <c r="OOU1" s="64"/>
      <c r="OOV1" s="64"/>
      <c r="OOW1" s="64"/>
      <c r="OOX1" s="64"/>
      <c r="OOY1" s="64"/>
      <c r="OOZ1" s="64"/>
      <c r="OPA1" s="64"/>
      <c r="OPB1" s="64"/>
      <c r="OPC1" s="64"/>
      <c r="OPD1" s="64"/>
      <c r="OPE1" s="64"/>
      <c r="OPF1" s="64"/>
      <c r="OPG1" s="64"/>
      <c r="OPH1" s="64"/>
      <c r="OPI1" s="64"/>
      <c r="OPJ1" s="64"/>
      <c r="OPK1" s="64"/>
      <c r="OPL1" s="64"/>
      <c r="OPM1" s="64"/>
      <c r="OPN1" s="64"/>
      <c r="OPO1" s="64"/>
      <c r="OPP1" s="64"/>
      <c r="OPQ1" s="64"/>
      <c r="OPR1" s="64"/>
      <c r="OPS1" s="64"/>
      <c r="OPT1" s="64"/>
      <c r="OPU1" s="64"/>
      <c r="OPV1" s="64"/>
      <c r="OPW1" s="64"/>
      <c r="OPX1" s="64"/>
      <c r="OPY1" s="64"/>
      <c r="OPZ1" s="64"/>
      <c r="OQA1" s="64"/>
      <c r="OQB1" s="64"/>
      <c r="OQC1" s="64"/>
      <c r="OQD1" s="64"/>
      <c r="OQE1" s="64"/>
      <c r="OQF1" s="64"/>
      <c r="OQG1" s="64"/>
      <c r="OQH1" s="64"/>
      <c r="OQI1" s="64"/>
      <c r="OQJ1" s="64"/>
      <c r="OQK1" s="64"/>
      <c r="OQL1" s="64"/>
      <c r="OQM1" s="64"/>
      <c r="OQN1" s="64"/>
      <c r="OQO1" s="64"/>
      <c r="OQP1" s="64"/>
      <c r="OQQ1" s="64"/>
      <c r="OQR1" s="64"/>
      <c r="OQS1" s="64"/>
      <c r="OQT1" s="64"/>
      <c r="OQU1" s="64"/>
      <c r="OQV1" s="64"/>
      <c r="OQW1" s="64"/>
      <c r="OQX1" s="64"/>
      <c r="OQY1" s="64"/>
      <c r="OQZ1" s="64"/>
      <c r="ORA1" s="64"/>
      <c r="ORB1" s="64"/>
      <c r="ORC1" s="64"/>
      <c r="ORD1" s="64"/>
      <c r="ORE1" s="64"/>
      <c r="ORF1" s="64"/>
      <c r="ORG1" s="64"/>
      <c r="ORH1" s="64"/>
      <c r="ORI1" s="64"/>
      <c r="ORJ1" s="64"/>
      <c r="ORK1" s="64"/>
      <c r="ORL1" s="64"/>
      <c r="ORM1" s="64"/>
      <c r="ORN1" s="64"/>
      <c r="ORO1" s="64"/>
      <c r="ORP1" s="64"/>
      <c r="ORQ1" s="64"/>
      <c r="ORR1" s="64"/>
      <c r="ORS1" s="64"/>
      <c r="ORT1" s="64"/>
      <c r="ORU1" s="64"/>
      <c r="ORV1" s="64"/>
      <c r="ORW1" s="64"/>
      <c r="ORX1" s="64"/>
      <c r="ORY1" s="64"/>
      <c r="ORZ1" s="64"/>
      <c r="OSA1" s="64"/>
      <c r="OSB1" s="64"/>
      <c r="OSC1" s="64"/>
      <c r="OSD1" s="64"/>
      <c r="OSE1" s="64"/>
      <c r="OSF1" s="64"/>
      <c r="OSG1" s="64"/>
      <c r="OSH1" s="64"/>
      <c r="OSI1" s="64"/>
      <c r="OSJ1" s="64"/>
      <c r="OSK1" s="64"/>
      <c r="OSL1" s="64"/>
      <c r="OSM1" s="64"/>
      <c r="OSN1" s="64"/>
      <c r="OSO1" s="64"/>
      <c r="OSP1" s="64"/>
      <c r="OSQ1" s="64"/>
      <c r="OSR1" s="64"/>
      <c r="OSS1" s="64"/>
      <c r="OST1" s="64"/>
      <c r="OSU1" s="64"/>
      <c r="OSV1" s="64"/>
      <c r="OSW1" s="64"/>
      <c r="OSX1" s="64"/>
      <c r="OSY1" s="64"/>
      <c r="OSZ1" s="64"/>
      <c r="OTA1" s="64"/>
      <c r="OTB1" s="64"/>
      <c r="OTC1" s="64"/>
      <c r="OTD1" s="64"/>
      <c r="OTE1" s="64"/>
      <c r="OTF1" s="64"/>
      <c r="OTG1" s="64"/>
      <c r="OTH1" s="64"/>
      <c r="OTI1" s="64"/>
      <c r="OTJ1" s="64"/>
      <c r="OTK1" s="64"/>
      <c r="OTL1" s="64"/>
      <c r="OTM1" s="64"/>
      <c r="OTN1" s="64"/>
      <c r="OTO1" s="64"/>
      <c r="OTP1" s="64"/>
      <c r="OTQ1" s="64"/>
      <c r="OTR1" s="64"/>
      <c r="OTS1" s="64"/>
      <c r="OTT1" s="64"/>
      <c r="OTU1" s="64"/>
      <c r="OTV1" s="64"/>
      <c r="OTW1" s="64"/>
      <c r="OTX1" s="64"/>
      <c r="OTY1" s="64"/>
      <c r="OTZ1" s="64"/>
      <c r="OUA1" s="64"/>
      <c r="OUB1" s="64"/>
      <c r="OUC1" s="64"/>
      <c r="OUD1" s="64"/>
      <c r="OUE1" s="64"/>
      <c r="OUF1" s="64"/>
      <c r="OUG1" s="64"/>
      <c r="OUH1" s="64"/>
      <c r="OUI1" s="64"/>
      <c r="OUJ1" s="64"/>
      <c r="OUK1" s="64"/>
      <c r="OUL1" s="64"/>
      <c r="OUM1" s="64"/>
      <c r="OUN1" s="64"/>
      <c r="OUO1" s="64"/>
      <c r="OUP1" s="64"/>
      <c r="OUQ1" s="64"/>
      <c r="OUR1" s="64"/>
      <c r="OUS1" s="64"/>
      <c r="OUT1" s="64"/>
      <c r="OUU1" s="64"/>
      <c r="OUV1" s="64"/>
      <c r="OUW1" s="64"/>
      <c r="OUX1" s="64"/>
      <c r="OUY1" s="64"/>
      <c r="OUZ1" s="64"/>
      <c r="OVA1" s="64"/>
      <c r="OVB1" s="64"/>
      <c r="OVC1" s="64"/>
      <c r="OVD1" s="64"/>
      <c r="OVE1" s="64"/>
      <c r="OVF1" s="64"/>
      <c r="OVG1" s="64"/>
      <c r="OVH1" s="64"/>
      <c r="OVI1" s="64"/>
      <c r="OVJ1" s="64"/>
      <c r="OVK1" s="64"/>
      <c r="OVL1" s="64"/>
      <c r="OVM1" s="64"/>
      <c r="OVN1" s="64"/>
      <c r="OVO1" s="64"/>
      <c r="OVP1" s="64"/>
      <c r="OVQ1" s="64"/>
      <c r="OVR1" s="64"/>
      <c r="OVS1" s="64"/>
      <c r="OVT1" s="64"/>
      <c r="OVU1" s="64"/>
      <c r="OVV1" s="64"/>
      <c r="OVW1" s="64"/>
      <c r="OVX1" s="64"/>
      <c r="OVY1" s="64"/>
      <c r="OVZ1" s="64"/>
      <c r="OWA1" s="64"/>
      <c r="OWB1" s="64"/>
      <c r="OWC1" s="64"/>
      <c r="OWD1" s="64"/>
      <c r="OWE1" s="64"/>
      <c r="OWF1" s="64"/>
      <c r="OWG1" s="64"/>
      <c r="OWH1" s="64"/>
      <c r="OWI1" s="64"/>
      <c r="OWJ1" s="64"/>
      <c r="OWK1" s="64"/>
      <c r="OWL1" s="64"/>
      <c r="OWM1" s="64"/>
      <c r="OWN1" s="64"/>
      <c r="OWO1" s="64"/>
      <c r="OWP1" s="64"/>
      <c r="OWQ1" s="64"/>
      <c r="OWR1" s="64"/>
      <c r="OWS1" s="64"/>
      <c r="OWT1" s="64"/>
      <c r="OWU1" s="64"/>
      <c r="OWV1" s="64"/>
      <c r="OWW1" s="64"/>
      <c r="OWX1" s="64"/>
      <c r="OWY1" s="64"/>
      <c r="OWZ1" s="64"/>
      <c r="OXA1" s="64"/>
      <c r="OXB1" s="64"/>
      <c r="OXC1" s="64"/>
      <c r="OXD1" s="64"/>
      <c r="OXE1" s="64"/>
      <c r="OXF1" s="64"/>
      <c r="OXG1" s="64"/>
      <c r="OXH1" s="64"/>
      <c r="OXI1" s="64"/>
      <c r="OXJ1" s="64"/>
      <c r="OXK1" s="64"/>
      <c r="OXL1" s="64"/>
      <c r="OXM1" s="64"/>
      <c r="OXN1" s="64"/>
      <c r="OXO1" s="64"/>
      <c r="OXP1" s="64"/>
      <c r="OXQ1" s="64"/>
      <c r="OXR1" s="64"/>
      <c r="OXS1" s="64"/>
      <c r="OXT1" s="64"/>
      <c r="OXU1" s="64"/>
      <c r="OXV1" s="64"/>
      <c r="OXW1" s="64"/>
      <c r="OXX1" s="64"/>
      <c r="OXY1" s="64"/>
      <c r="OXZ1" s="64"/>
      <c r="OYA1" s="64"/>
      <c r="OYB1" s="64"/>
      <c r="OYC1" s="64"/>
      <c r="OYD1" s="64"/>
      <c r="OYE1" s="64"/>
      <c r="OYF1" s="64"/>
      <c r="OYG1" s="64"/>
      <c r="OYH1" s="64"/>
      <c r="OYI1" s="64"/>
      <c r="OYJ1" s="64"/>
      <c r="OYK1" s="64"/>
      <c r="OYL1" s="64"/>
      <c r="OYM1" s="64"/>
      <c r="OYN1" s="64"/>
      <c r="OYO1" s="64"/>
      <c r="OYP1" s="64"/>
      <c r="OYQ1" s="64"/>
      <c r="OYR1" s="64"/>
      <c r="OYS1" s="64"/>
      <c r="OYT1" s="64"/>
      <c r="OYU1" s="64"/>
      <c r="OYV1" s="64"/>
      <c r="OYW1" s="64"/>
      <c r="OYX1" s="64"/>
      <c r="OYY1" s="64"/>
      <c r="OYZ1" s="64"/>
      <c r="OZA1" s="64"/>
      <c r="OZB1" s="64"/>
      <c r="OZC1" s="64"/>
      <c r="OZD1" s="64"/>
      <c r="OZE1" s="64"/>
      <c r="OZF1" s="64"/>
      <c r="OZG1" s="64"/>
      <c r="OZH1" s="64"/>
      <c r="OZI1" s="64"/>
      <c r="OZJ1" s="64"/>
      <c r="OZK1" s="64"/>
      <c r="OZL1" s="64"/>
      <c r="OZM1" s="64"/>
      <c r="OZN1" s="64"/>
      <c r="OZO1" s="64"/>
      <c r="OZP1" s="64"/>
      <c r="OZQ1" s="64"/>
      <c r="OZR1" s="64"/>
      <c r="OZS1" s="64"/>
      <c r="OZT1" s="64"/>
      <c r="OZU1" s="64"/>
      <c r="OZV1" s="64"/>
      <c r="OZW1" s="64"/>
      <c r="OZX1" s="64"/>
      <c r="OZY1" s="64"/>
      <c r="OZZ1" s="64"/>
      <c r="PAA1" s="64"/>
      <c r="PAB1" s="64"/>
      <c r="PAC1" s="64"/>
      <c r="PAD1" s="64"/>
      <c r="PAE1" s="64"/>
      <c r="PAF1" s="64"/>
      <c r="PAG1" s="64"/>
      <c r="PAH1" s="64"/>
      <c r="PAI1" s="64"/>
      <c r="PAJ1" s="64"/>
      <c r="PAK1" s="64"/>
      <c r="PAL1" s="64"/>
      <c r="PAM1" s="64"/>
      <c r="PAN1" s="64"/>
      <c r="PAO1" s="64"/>
      <c r="PAP1" s="64"/>
      <c r="PAQ1" s="64"/>
      <c r="PAR1" s="64"/>
      <c r="PAS1" s="64"/>
      <c r="PAT1" s="64"/>
      <c r="PAU1" s="64"/>
      <c r="PAV1" s="64"/>
      <c r="PAW1" s="64"/>
      <c r="PAX1" s="64"/>
      <c r="PAY1" s="64"/>
      <c r="PAZ1" s="64"/>
      <c r="PBA1" s="64"/>
      <c r="PBB1" s="64"/>
      <c r="PBC1" s="64"/>
      <c r="PBD1" s="64"/>
      <c r="PBE1" s="64"/>
      <c r="PBF1" s="64"/>
      <c r="PBG1" s="64"/>
      <c r="PBH1" s="64"/>
      <c r="PBI1" s="64"/>
      <c r="PBJ1" s="64"/>
      <c r="PBK1" s="64"/>
      <c r="PBL1" s="64"/>
      <c r="PBM1" s="64"/>
      <c r="PBN1" s="64"/>
      <c r="PBO1" s="64"/>
      <c r="PBP1" s="64"/>
      <c r="PBQ1" s="64"/>
      <c r="PBR1" s="64"/>
      <c r="PBS1" s="64"/>
      <c r="PBT1" s="64"/>
      <c r="PBU1" s="64"/>
      <c r="PBV1" s="64"/>
      <c r="PBW1" s="64"/>
      <c r="PBX1" s="64"/>
      <c r="PBY1" s="64"/>
      <c r="PBZ1" s="64"/>
      <c r="PCA1" s="64"/>
      <c r="PCB1" s="64"/>
      <c r="PCC1" s="64"/>
      <c r="PCD1" s="64"/>
      <c r="PCE1" s="64"/>
      <c r="PCF1" s="64"/>
      <c r="PCG1" s="64"/>
      <c r="PCH1" s="64"/>
      <c r="PCI1" s="64"/>
      <c r="PCJ1" s="64"/>
      <c r="PCK1" s="64"/>
      <c r="PCL1" s="64"/>
      <c r="PCM1" s="64"/>
      <c r="PCN1" s="64"/>
      <c r="PCO1" s="64"/>
      <c r="PCP1" s="64"/>
      <c r="PCQ1" s="64"/>
      <c r="PCR1" s="64"/>
      <c r="PCS1" s="64"/>
      <c r="PCT1" s="64"/>
      <c r="PCU1" s="64"/>
      <c r="PCV1" s="64"/>
      <c r="PCW1" s="64"/>
      <c r="PCX1" s="64"/>
      <c r="PCY1" s="64"/>
      <c r="PCZ1" s="64"/>
      <c r="PDA1" s="64"/>
      <c r="PDB1" s="64"/>
      <c r="PDC1" s="64"/>
      <c r="PDD1" s="64"/>
      <c r="PDE1" s="64"/>
      <c r="PDF1" s="64"/>
      <c r="PDG1" s="64"/>
      <c r="PDH1" s="64"/>
      <c r="PDI1" s="64"/>
      <c r="PDJ1" s="64"/>
      <c r="PDK1" s="64"/>
      <c r="PDL1" s="64"/>
      <c r="PDM1" s="64"/>
      <c r="PDN1" s="64"/>
      <c r="PDO1" s="64"/>
      <c r="PDP1" s="64"/>
      <c r="PDQ1" s="64"/>
      <c r="PDR1" s="64"/>
      <c r="PDS1" s="64"/>
      <c r="PDT1" s="64"/>
      <c r="PDU1" s="64"/>
      <c r="PDV1" s="64"/>
      <c r="PDW1" s="64"/>
      <c r="PDX1" s="64"/>
      <c r="PDY1" s="64"/>
      <c r="PDZ1" s="64"/>
      <c r="PEA1" s="64"/>
      <c r="PEB1" s="64"/>
      <c r="PEC1" s="64"/>
      <c r="PED1" s="64"/>
      <c r="PEE1" s="64"/>
      <c r="PEF1" s="64"/>
      <c r="PEG1" s="64"/>
      <c r="PEH1" s="64"/>
      <c r="PEI1" s="64"/>
      <c r="PEJ1" s="64"/>
      <c r="PEK1" s="64"/>
      <c r="PEL1" s="64"/>
      <c r="PEM1" s="64"/>
      <c r="PEN1" s="64"/>
      <c r="PEO1" s="64"/>
      <c r="PEP1" s="64"/>
      <c r="PEQ1" s="64"/>
      <c r="PER1" s="64"/>
      <c r="PES1" s="64"/>
      <c r="PET1" s="64"/>
      <c r="PEU1" s="64"/>
      <c r="PEV1" s="64"/>
      <c r="PEW1" s="64"/>
      <c r="PEX1" s="64"/>
      <c r="PEY1" s="64"/>
      <c r="PEZ1" s="64"/>
      <c r="PFA1" s="64"/>
      <c r="PFB1" s="64"/>
      <c r="PFC1" s="64"/>
      <c r="PFD1" s="64"/>
      <c r="PFE1" s="64"/>
      <c r="PFF1" s="64"/>
      <c r="PFG1" s="64"/>
      <c r="PFH1" s="64"/>
      <c r="PFI1" s="64"/>
      <c r="PFJ1" s="64"/>
      <c r="PFK1" s="64"/>
      <c r="PFL1" s="64"/>
      <c r="PFM1" s="64"/>
      <c r="PFN1" s="64"/>
      <c r="PFO1" s="64"/>
      <c r="PFP1" s="64"/>
      <c r="PFQ1" s="64"/>
      <c r="PFR1" s="64"/>
      <c r="PFS1" s="64"/>
      <c r="PFT1" s="64"/>
      <c r="PFU1" s="64"/>
      <c r="PFV1" s="64"/>
      <c r="PFW1" s="64"/>
      <c r="PFX1" s="64"/>
      <c r="PFY1" s="64"/>
      <c r="PFZ1" s="64"/>
      <c r="PGA1" s="64"/>
      <c r="PGB1" s="64"/>
      <c r="PGC1" s="64"/>
      <c r="PGD1" s="64"/>
      <c r="PGE1" s="64"/>
      <c r="PGF1" s="64"/>
      <c r="PGG1" s="64"/>
      <c r="PGH1" s="64"/>
      <c r="PGI1" s="64"/>
      <c r="PGJ1" s="64"/>
      <c r="PGK1" s="64"/>
      <c r="PGL1" s="64"/>
      <c r="PGM1" s="64"/>
      <c r="PGN1" s="64"/>
      <c r="PGO1" s="64"/>
      <c r="PGP1" s="64"/>
      <c r="PGQ1" s="64"/>
      <c r="PGR1" s="64"/>
      <c r="PGS1" s="64"/>
      <c r="PGT1" s="64"/>
      <c r="PGU1" s="64"/>
      <c r="PGV1" s="64"/>
      <c r="PGW1" s="64"/>
      <c r="PGX1" s="64"/>
      <c r="PGY1" s="64"/>
      <c r="PGZ1" s="64"/>
      <c r="PHA1" s="64"/>
      <c r="PHB1" s="64"/>
      <c r="PHC1" s="64"/>
      <c r="PHD1" s="64"/>
      <c r="PHE1" s="64"/>
      <c r="PHF1" s="64"/>
      <c r="PHG1" s="64"/>
      <c r="PHH1" s="64"/>
      <c r="PHI1" s="64"/>
      <c r="PHJ1" s="64"/>
      <c r="PHK1" s="64"/>
      <c r="PHL1" s="64"/>
      <c r="PHM1" s="64"/>
      <c r="PHN1" s="64"/>
      <c r="PHO1" s="64"/>
      <c r="PHP1" s="64"/>
      <c r="PHQ1" s="64"/>
      <c r="PHR1" s="64"/>
      <c r="PHS1" s="64"/>
      <c r="PHT1" s="64"/>
      <c r="PHU1" s="64"/>
      <c r="PHV1" s="64"/>
      <c r="PHW1" s="64"/>
      <c r="PHX1" s="64"/>
      <c r="PHY1" s="64"/>
      <c r="PHZ1" s="64"/>
      <c r="PIA1" s="64"/>
      <c r="PIB1" s="64"/>
      <c r="PIC1" s="64"/>
      <c r="PID1" s="64"/>
      <c r="PIE1" s="64"/>
      <c r="PIF1" s="64"/>
      <c r="PIG1" s="64"/>
      <c r="PIH1" s="64"/>
      <c r="PII1" s="64"/>
      <c r="PIJ1" s="64"/>
      <c r="PIK1" s="64"/>
      <c r="PIL1" s="64"/>
      <c r="PIM1" s="64"/>
      <c r="PIN1" s="64"/>
      <c r="PIO1" s="64"/>
      <c r="PIP1" s="64"/>
      <c r="PIQ1" s="64"/>
      <c r="PIR1" s="64"/>
      <c r="PIS1" s="64"/>
      <c r="PIT1" s="64"/>
      <c r="PIU1" s="64"/>
      <c r="PIV1" s="64"/>
      <c r="PIW1" s="64"/>
      <c r="PIX1" s="64"/>
      <c r="PIY1" s="64"/>
      <c r="PIZ1" s="64"/>
      <c r="PJA1" s="64"/>
      <c r="PJB1" s="64"/>
      <c r="PJC1" s="64"/>
      <c r="PJD1" s="64"/>
      <c r="PJE1" s="64"/>
      <c r="PJF1" s="64"/>
      <c r="PJG1" s="64"/>
      <c r="PJH1" s="64"/>
      <c r="PJI1" s="64"/>
      <c r="PJJ1" s="64"/>
      <c r="PJK1" s="64"/>
      <c r="PJL1" s="64"/>
      <c r="PJM1" s="64"/>
      <c r="PJN1" s="64"/>
      <c r="PJO1" s="64"/>
      <c r="PJP1" s="64"/>
      <c r="PJQ1" s="64"/>
      <c r="PJR1" s="64"/>
      <c r="PJS1" s="64"/>
      <c r="PJT1" s="64"/>
      <c r="PJU1" s="64"/>
      <c r="PJV1" s="64"/>
      <c r="PJW1" s="64"/>
      <c r="PJX1" s="64"/>
      <c r="PJY1" s="64"/>
      <c r="PJZ1" s="64"/>
      <c r="PKA1" s="64"/>
      <c r="PKB1" s="64"/>
      <c r="PKC1" s="64"/>
      <c r="PKD1" s="64"/>
      <c r="PKE1" s="64"/>
      <c r="PKF1" s="64"/>
      <c r="PKG1" s="64"/>
      <c r="PKH1" s="64"/>
      <c r="PKI1" s="64"/>
      <c r="PKJ1" s="64"/>
      <c r="PKK1" s="64"/>
      <c r="PKL1" s="64"/>
      <c r="PKM1" s="64"/>
      <c r="PKN1" s="64"/>
      <c r="PKO1" s="64"/>
      <c r="PKP1" s="64"/>
      <c r="PKQ1" s="64"/>
      <c r="PKR1" s="64"/>
      <c r="PKS1" s="64"/>
      <c r="PKT1" s="64"/>
      <c r="PKU1" s="64"/>
      <c r="PKV1" s="64"/>
      <c r="PKW1" s="64"/>
      <c r="PKX1" s="64"/>
      <c r="PKY1" s="64"/>
      <c r="PKZ1" s="64"/>
      <c r="PLA1" s="64"/>
      <c r="PLB1" s="64"/>
      <c r="PLC1" s="64"/>
      <c r="PLD1" s="64"/>
      <c r="PLE1" s="64"/>
      <c r="PLF1" s="64"/>
      <c r="PLG1" s="64"/>
      <c r="PLH1" s="64"/>
      <c r="PLI1" s="64"/>
      <c r="PLJ1" s="64"/>
      <c r="PLK1" s="64"/>
      <c r="PLL1" s="64"/>
      <c r="PLM1" s="64"/>
      <c r="PLN1" s="64"/>
      <c r="PLO1" s="64"/>
      <c r="PLP1" s="64"/>
      <c r="PLQ1" s="64"/>
      <c r="PLR1" s="64"/>
      <c r="PLS1" s="64"/>
      <c r="PLT1" s="64"/>
      <c r="PLU1" s="64"/>
      <c r="PLV1" s="64"/>
      <c r="PLW1" s="64"/>
      <c r="PLX1" s="64"/>
      <c r="PLY1" s="64"/>
      <c r="PLZ1" s="64"/>
      <c r="PMA1" s="64"/>
      <c r="PMB1" s="64"/>
      <c r="PMC1" s="64"/>
      <c r="PMD1" s="64"/>
      <c r="PME1" s="64"/>
      <c r="PMF1" s="64"/>
      <c r="PMG1" s="64"/>
      <c r="PMH1" s="64"/>
      <c r="PMI1" s="64"/>
      <c r="PMJ1" s="64"/>
      <c r="PMK1" s="64"/>
      <c r="PML1" s="64"/>
      <c r="PMM1" s="64"/>
      <c r="PMN1" s="64"/>
      <c r="PMO1" s="64"/>
      <c r="PMP1" s="64"/>
      <c r="PMQ1" s="64"/>
      <c r="PMR1" s="64"/>
      <c r="PMS1" s="64"/>
      <c r="PMT1" s="64"/>
      <c r="PMU1" s="64"/>
      <c r="PMV1" s="64"/>
      <c r="PMW1" s="64"/>
      <c r="PMX1" s="64"/>
      <c r="PMY1" s="64"/>
      <c r="PMZ1" s="64"/>
      <c r="PNA1" s="64"/>
      <c r="PNB1" s="64"/>
      <c r="PNC1" s="64"/>
      <c r="PND1" s="64"/>
      <c r="PNE1" s="64"/>
      <c r="PNF1" s="64"/>
      <c r="PNG1" s="64"/>
      <c r="PNH1" s="64"/>
      <c r="PNI1" s="64"/>
      <c r="PNJ1" s="64"/>
      <c r="PNK1" s="64"/>
      <c r="PNL1" s="64"/>
      <c r="PNM1" s="64"/>
      <c r="PNN1" s="64"/>
      <c r="PNO1" s="64"/>
      <c r="PNP1" s="64"/>
      <c r="PNQ1" s="64"/>
      <c r="PNR1" s="64"/>
      <c r="PNS1" s="64"/>
      <c r="PNT1" s="64"/>
      <c r="PNU1" s="64"/>
      <c r="PNV1" s="64"/>
      <c r="PNW1" s="64"/>
      <c r="PNX1" s="64"/>
      <c r="PNY1" s="64"/>
      <c r="PNZ1" s="64"/>
      <c r="POA1" s="64"/>
      <c r="POB1" s="64"/>
      <c r="POC1" s="64"/>
      <c r="POD1" s="64"/>
      <c r="POE1" s="64"/>
      <c r="POF1" s="64"/>
      <c r="POG1" s="64"/>
      <c r="POH1" s="64"/>
      <c r="POI1" s="64"/>
      <c r="POJ1" s="64"/>
      <c r="POK1" s="64"/>
      <c r="POL1" s="64"/>
      <c r="POM1" s="64"/>
      <c r="PON1" s="64"/>
      <c r="POO1" s="64"/>
      <c r="POP1" s="64"/>
      <c r="POQ1" s="64"/>
      <c r="POR1" s="64"/>
      <c r="POS1" s="64"/>
      <c r="POT1" s="64"/>
      <c r="POU1" s="64"/>
      <c r="POV1" s="64"/>
      <c r="POW1" s="64"/>
      <c r="POX1" s="64"/>
      <c r="POY1" s="64"/>
      <c r="POZ1" s="64"/>
      <c r="PPA1" s="64"/>
      <c r="PPB1" s="64"/>
      <c r="PPC1" s="64"/>
      <c r="PPD1" s="64"/>
      <c r="PPE1" s="64"/>
      <c r="PPF1" s="64"/>
      <c r="PPG1" s="64"/>
      <c r="PPH1" s="64"/>
      <c r="PPI1" s="64"/>
      <c r="PPJ1" s="64"/>
      <c r="PPK1" s="64"/>
      <c r="PPL1" s="64"/>
      <c r="PPM1" s="64"/>
      <c r="PPN1" s="64"/>
      <c r="PPO1" s="64"/>
      <c r="PPP1" s="64"/>
      <c r="PPQ1" s="64"/>
      <c r="PPR1" s="64"/>
      <c r="PPS1" s="64"/>
      <c r="PPT1" s="64"/>
      <c r="PPU1" s="64"/>
      <c r="PPV1" s="64"/>
      <c r="PPW1" s="64"/>
      <c r="PPX1" s="64"/>
      <c r="PPY1" s="64"/>
      <c r="PPZ1" s="64"/>
      <c r="PQA1" s="64"/>
      <c r="PQB1" s="64"/>
      <c r="PQC1" s="64"/>
      <c r="PQD1" s="64"/>
      <c r="PQE1" s="64"/>
      <c r="PQF1" s="64"/>
      <c r="PQG1" s="64"/>
      <c r="PQH1" s="64"/>
      <c r="PQI1" s="64"/>
      <c r="PQJ1" s="64"/>
      <c r="PQK1" s="64"/>
      <c r="PQL1" s="64"/>
      <c r="PQM1" s="64"/>
      <c r="PQN1" s="64"/>
      <c r="PQO1" s="64"/>
      <c r="PQP1" s="64"/>
      <c r="PQQ1" s="64"/>
      <c r="PQR1" s="64"/>
      <c r="PQS1" s="64"/>
      <c r="PQT1" s="64"/>
      <c r="PQU1" s="64"/>
      <c r="PQV1" s="64"/>
      <c r="PQW1" s="64"/>
      <c r="PQX1" s="64"/>
      <c r="PQY1" s="64"/>
      <c r="PQZ1" s="64"/>
      <c r="PRA1" s="64"/>
      <c r="PRB1" s="64"/>
      <c r="PRC1" s="64"/>
      <c r="PRD1" s="64"/>
      <c r="PRE1" s="64"/>
      <c r="PRF1" s="64"/>
      <c r="PRG1" s="64"/>
      <c r="PRH1" s="64"/>
      <c r="PRI1" s="64"/>
      <c r="PRJ1" s="64"/>
      <c r="PRK1" s="64"/>
      <c r="PRL1" s="64"/>
      <c r="PRM1" s="64"/>
      <c r="PRN1" s="64"/>
      <c r="PRO1" s="64"/>
      <c r="PRP1" s="64"/>
      <c r="PRQ1" s="64"/>
      <c r="PRR1" s="64"/>
      <c r="PRS1" s="64"/>
      <c r="PRT1" s="64"/>
      <c r="PRU1" s="64"/>
      <c r="PRV1" s="64"/>
      <c r="PRW1" s="64"/>
      <c r="PRX1" s="64"/>
      <c r="PRY1" s="64"/>
      <c r="PRZ1" s="64"/>
      <c r="PSA1" s="64"/>
      <c r="PSB1" s="64"/>
      <c r="PSC1" s="64"/>
      <c r="PSD1" s="64"/>
      <c r="PSE1" s="64"/>
      <c r="PSF1" s="64"/>
      <c r="PSG1" s="64"/>
      <c r="PSH1" s="64"/>
      <c r="PSI1" s="64"/>
      <c r="PSJ1" s="64"/>
      <c r="PSK1" s="64"/>
      <c r="PSL1" s="64"/>
      <c r="PSM1" s="64"/>
      <c r="PSN1" s="64"/>
      <c r="PSO1" s="64"/>
      <c r="PSP1" s="64"/>
      <c r="PSQ1" s="64"/>
      <c r="PSR1" s="64"/>
      <c r="PSS1" s="64"/>
      <c r="PST1" s="64"/>
      <c r="PSU1" s="64"/>
      <c r="PSV1" s="64"/>
      <c r="PSW1" s="64"/>
      <c r="PSX1" s="64"/>
      <c r="PSY1" s="64"/>
      <c r="PSZ1" s="64"/>
      <c r="PTA1" s="64"/>
      <c r="PTB1" s="64"/>
      <c r="PTC1" s="64"/>
      <c r="PTD1" s="64"/>
      <c r="PTE1" s="64"/>
      <c r="PTF1" s="64"/>
      <c r="PTG1" s="64"/>
      <c r="PTH1" s="64"/>
      <c r="PTI1" s="64"/>
      <c r="PTJ1" s="64"/>
      <c r="PTK1" s="64"/>
      <c r="PTL1" s="64"/>
      <c r="PTM1" s="64"/>
      <c r="PTN1" s="64"/>
      <c r="PTO1" s="64"/>
      <c r="PTP1" s="64"/>
      <c r="PTQ1" s="64"/>
      <c r="PTR1" s="64"/>
      <c r="PTS1" s="64"/>
      <c r="PTT1" s="64"/>
      <c r="PTU1" s="64"/>
      <c r="PTV1" s="64"/>
      <c r="PTW1" s="64"/>
      <c r="PTX1" s="64"/>
      <c r="PTY1" s="64"/>
      <c r="PTZ1" s="64"/>
      <c r="PUA1" s="64"/>
      <c r="PUB1" s="64"/>
      <c r="PUC1" s="64"/>
      <c r="PUD1" s="64"/>
      <c r="PUE1" s="64"/>
      <c r="PUF1" s="64"/>
      <c r="PUG1" s="64"/>
      <c r="PUH1" s="64"/>
      <c r="PUI1" s="64"/>
      <c r="PUJ1" s="64"/>
      <c r="PUK1" s="64"/>
      <c r="PUL1" s="64"/>
      <c r="PUM1" s="64"/>
      <c r="PUN1" s="64"/>
      <c r="PUO1" s="64"/>
      <c r="PUP1" s="64"/>
      <c r="PUQ1" s="64"/>
      <c r="PUR1" s="64"/>
      <c r="PUS1" s="64"/>
      <c r="PUT1" s="64"/>
      <c r="PUU1" s="64"/>
      <c r="PUV1" s="64"/>
      <c r="PUW1" s="64"/>
      <c r="PUX1" s="64"/>
      <c r="PUY1" s="64"/>
      <c r="PUZ1" s="64"/>
      <c r="PVA1" s="64"/>
      <c r="PVB1" s="64"/>
      <c r="PVC1" s="64"/>
      <c r="PVD1" s="64"/>
      <c r="PVE1" s="64"/>
      <c r="PVF1" s="64"/>
      <c r="PVG1" s="64"/>
      <c r="PVH1" s="64"/>
      <c r="PVI1" s="64"/>
      <c r="PVJ1" s="64"/>
      <c r="PVK1" s="64"/>
      <c r="PVL1" s="64"/>
      <c r="PVM1" s="64"/>
      <c r="PVN1" s="64"/>
      <c r="PVO1" s="64"/>
      <c r="PVP1" s="64"/>
      <c r="PVQ1" s="64"/>
      <c r="PVR1" s="64"/>
      <c r="PVS1" s="64"/>
      <c r="PVT1" s="64"/>
      <c r="PVU1" s="64"/>
      <c r="PVV1" s="64"/>
      <c r="PVW1" s="64"/>
      <c r="PVX1" s="64"/>
      <c r="PVY1" s="64"/>
      <c r="PVZ1" s="64"/>
      <c r="PWA1" s="64"/>
      <c r="PWB1" s="64"/>
      <c r="PWC1" s="64"/>
      <c r="PWD1" s="64"/>
      <c r="PWE1" s="64"/>
      <c r="PWF1" s="64"/>
      <c r="PWG1" s="64"/>
      <c r="PWH1" s="64"/>
      <c r="PWI1" s="64"/>
      <c r="PWJ1" s="64"/>
      <c r="PWK1" s="64"/>
      <c r="PWL1" s="64"/>
      <c r="PWM1" s="64"/>
      <c r="PWN1" s="64"/>
      <c r="PWO1" s="64"/>
      <c r="PWP1" s="64"/>
      <c r="PWQ1" s="64"/>
      <c r="PWR1" s="64"/>
      <c r="PWS1" s="64"/>
      <c r="PWT1" s="64"/>
      <c r="PWU1" s="64"/>
      <c r="PWV1" s="64"/>
      <c r="PWW1" s="64"/>
      <c r="PWX1" s="64"/>
      <c r="PWY1" s="64"/>
      <c r="PWZ1" s="64"/>
      <c r="PXA1" s="64"/>
      <c r="PXB1" s="64"/>
      <c r="PXC1" s="64"/>
      <c r="PXD1" s="64"/>
      <c r="PXE1" s="64"/>
      <c r="PXF1" s="64"/>
      <c r="PXG1" s="64"/>
      <c r="PXH1" s="64"/>
      <c r="PXI1" s="64"/>
      <c r="PXJ1" s="64"/>
      <c r="PXK1" s="64"/>
      <c r="PXL1" s="64"/>
      <c r="PXM1" s="64"/>
      <c r="PXN1" s="64"/>
      <c r="PXO1" s="64"/>
      <c r="PXP1" s="64"/>
      <c r="PXQ1" s="64"/>
      <c r="PXR1" s="64"/>
      <c r="PXS1" s="64"/>
      <c r="PXT1" s="64"/>
      <c r="PXU1" s="64"/>
      <c r="PXV1" s="64"/>
      <c r="PXW1" s="64"/>
      <c r="PXX1" s="64"/>
      <c r="PXY1" s="64"/>
      <c r="PXZ1" s="64"/>
      <c r="PYA1" s="64"/>
      <c r="PYB1" s="64"/>
      <c r="PYC1" s="64"/>
      <c r="PYD1" s="64"/>
      <c r="PYE1" s="64"/>
      <c r="PYF1" s="64"/>
      <c r="PYG1" s="64"/>
      <c r="PYH1" s="64"/>
      <c r="PYI1" s="64"/>
      <c r="PYJ1" s="64"/>
      <c r="PYK1" s="64"/>
      <c r="PYL1" s="64"/>
      <c r="PYM1" s="64"/>
      <c r="PYN1" s="64"/>
      <c r="PYO1" s="64"/>
      <c r="PYP1" s="64"/>
      <c r="PYQ1" s="64"/>
      <c r="PYR1" s="64"/>
      <c r="PYS1" s="64"/>
      <c r="PYT1" s="64"/>
      <c r="PYU1" s="64"/>
      <c r="PYV1" s="64"/>
      <c r="PYW1" s="64"/>
      <c r="PYX1" s="64"/>
      <c r="PYY1" s="64"/>
      <c r="PYZ1" s="64"/>
      <c r="PZA1" s="64"/>
      <c r="PZB1" s="64"/>
      <c r="PZC1" s="64"/>
      <c r="PZD1" s="64"/>
      <c r="PZE1" s="64"/>
      <c r="PZF1" s="64"/>
      <c r="PZG1" s="64"/>
      <c r="PZH1" s="64"/>
      <c r="PZI1" s="64"/>
      <c r="PZJ1" s="64"/>
      <c r="PZK1" s="64"/>
      <c r="PZL1" s="64"/>
      <c r="PZM1" s="64"/>
      <c r="PZN1" s="64"/>
      <c r="PZO1" s="64"/>
      <c r="PZP1" s="64"/>
      <c r="PZQ1" s="64"/>
      <c r="PZR1" s="64"/>
      <c r="PZS1" s="64"/>
      <c r="PZT1" s="64"/>
      <c r="PZU1" s="64"/>
      <c r="PZV1" s="64"/>
      <c r="PZW1" s="64"/>
      <c r="PZX1" s="64"/>
      <c r="PZY1" s="64"/>
      <c r="PZZ1" s="64"/>
      <c r="QAA1" s="64"/>
      <c r="QAB1" s="64"/>
      <c r="QAC1" s="64"/>
      <c r="QAD1" s="64"/>
      <c r="QAE1" s="64"/>
      <c r="QAF1" s="64"/>
      <c r="QAG1" s="64"/>
      <c r="QAH1" s="64"/>
      <c r="QAI1" s="64"/>
      <c r="QAJ1" s="64"/>
      <c r="QAK1" s="64"/>
      <c r="QAL1" s="64"/>
      <c r="QAM1" s="64"/>
      <c r="QAN1" s="64"/>
      <c r="QAO1" s="64"/>
      <c r="QAP1" s="64"/>
      <c r="QAQ1" s="64"/>
      <c r="QAR1" s="64"/>
      <c r="QAS1" s="64"/>
      <c r="QAT1" s="64"/>
      <c r="QAU1" s="64"/>
      <c r="QAV1" s="64"/>
      <c r="QAW1" s="64"/>
      <c r="QAX1" s="64"/>
      <c r="QAY1" s="64"/>
      <c r="QAZ1" s="64"/>
      <c r="QBA1" s="64"/>
      <c r="QBB1" s="64"/>
      <c r="QBC1" s="64"/>
      <c r="QBD1" s="64"/>
      <c r="QBE1" s="64"/>
      <c r="QBF1" s="64"/>
      <c r="QBG1" s="64"/>
      <c r="QBH1" s="64"/>
      <c r="QBI1" s="64"/>
      <c r="QBJ1" s="64"/>
      <c r="QBK1" s="64"/>
      <c r="QBL1" s="64"/>
      <c r="QBM1" s="64"/>
      <c r="QBN1" s="64"/>
      <c r="QBO1" s="64"/>
      <c r="QBP1" s="64"/>
      <c r="QBQ1" s="64"/>
      <c r="QBR1" s="64"/>
      <c r="QBS1" s="64"/>
      <c r="QBT1" s="64"/>
      <c r="QBU1" s="64"/>
      <c r="QBV1" s="64"/>
      <c r="QBW1" s="64"/>
      <c r="QBX1" s="64"/>
      <c r="QBY1" s="64"/>
      <c r="QBZ1" s="64"/>
      <c r="QCA1" s="64"/>
      <c r="QCB1" s="64"/>
      <c r="QCC1" s="64"/>
      <c r="QCD1" s="64"/>
      <c r="QCE1" s="64"/>
      <c r="QCF1" s="64"/>
      <c r="QCG1" s="64"/>
      <c r="QCH1" s="64"/>
      <c r="QCI1" s="64"/>
      <c r="QCJ1" s="64"/>
      <c r="QCK1" s="64"/>
      <c r="QCL1" s="64"/>
      <c r="QCM1" s="64"/>
      <c r="QCN1" s="64"/>
      <c r="QCO1" s="64"/>
      <c r="QCP1" s="64"/>
      <c r="QCQ1" s="64"/>
      <c r="QCR1" s="64"/>
      <c r="QCS1" s="64"/>
      <c r="QCT1" s="64"/>
      <c r="QCU1" s="64"/>
      <c r="QCV1" s="64"/>
      <c r="QCW1" s="64"/>
      <c r="QCX1" s="64"/>
      <c r="QCY1" s="64"/>
      <c r="QCZ1" s="64"/>
      <c r="QDA1" s="64"/>
      <c r="QDB1" s="64"/>
      <c r="QDC1" s="64"/>
      <c r="QDD1" s="64"/>
      <c r="QDE1" s="64"/>
      <c r="QDF1" s="64"/>
      <c r="QDG1" s="64"/>
      <c r="QDH1" s="64"/>
      <c r="QDI1" s="64"/>
      <c r="QDJ1" s="64"/>
      <c r="QDK1" s="64"/>
      <c r="QDL1" s="64"/>
      <c r="QDM1" s="64"/>
      <c r="QDN1" s="64"/>
      <c r="QDO1" s="64"/>
      <c r="QDP1" s="64"/>
      <c r="QDQ1" s="64"/>
      <c r="QDR1" s="64"/>
      <c r="QDS1" s="64"/>
      <c r="QDT1" s="64"/>
      <c r="QDU1" s="64"/>
      <c r="QDV1" s="64"/>
      <c r="QDW1" s="64"/>
      <c r="QDX1" s="64"/>
      <c r="QDY1" s="64"/>
      <c r="QDZ1" s="64"/>
      <c r="QEA1" s="64"/>
      <c r="QEB1" s="64"/>
      <c r="QEC1" s="64"/>
      <c r="QED1" s="64"/>
      <c r="QEE1" s="64"/>
      <c r="QEF1" s="64"/>
      <c r="QEG1" s="64"/>
      <c r="QEH1" s="64"/>
      <c r="QEI1" s="64"/>
      <c r="QEJ1" s="64"/>
      <c r="QEK1" s="64"/>
      <c r="QEL1" s="64"/>
      <c r="QEM1" s="64"/>
      <c r="QEN1" s="64"/>
      <c r="QEO1" s="64"/>
      <c r="QEP1" s="64"/>
      <c r="QEQ1" s="64"/>
      <c r="QER1" s="64"/>
      <c r="QES1" s="64"/>
      <c r="QET1" s="64"/>
      <c r="QEU1" s="64"/>
      <c r="QEV1" s="64"/>
      <c r="QEW1" s="64"/>
      <c r="QEX1" s="64"/>
      <c r="QEY1" s="64"/>
      <c r="QEZ1" s="64"/>
      <c r="QFA1" s="64"/>
      <c r="QFB1" s="64"/>
      <c r="QFC1" s="64"/>
      <c r="QFD1" s="64"/>
      <c r="QFE1" s="64"/>
      <c r="QFF1" s="64"/>
      <c r="QFG1" s="64"/>
      <c r="QFH1" s="64"/>
      <c r="QFI1" s="64"/>
      <c r="QFJ1" s="64"/>
      <c r="QFK1" s="64"/>
      <c r="QFL1" s="64"/>
      <c r="QFM1" s="64"/>
      <c r="QFN1" s="64"/>
      <c r="QFO1" s="64"/>
      <c r="QFP1" s="64"/>
      <c r="QFQ1" s="64"/>
      <c r="QFR1" s="64"/>
      <c r="QFS1" s="64"/>
      <c r="QFT1" s="64"/>
      <c r="QFU1" s="64"/>
      <c r="QFV1" s="64"/>
      <c r="QFW1" s="64"/>
      <c r="QFX1" s="64"/>
      <c r="QFY1" s="64"/>
      <c r="QFZ1" s="64"/>
      <c r="QGA1" s="64"/>
      <c r="QGB1" s="64"/>
      <c r="QGC1" s="64"/>
      <c r="QGD1" s="64"/>
      <c r="QGE1" s="64"/>
      <c r="QGF1" s="64"/>
      <c r="QGG1" s="64"/>
      <c r="QGH1" s="64"/>
      <c r="QGI1" s="64"/>
      <c r="QGJ1" s="64"/>
      <c r="QGK1" s="64"/>
      <c r="QGL1" s="64"/>
      <c r="QGM1" s="64"/>
      <c r="QGN1" s="64"/>
      <c r="QGO1" s="64"/>
      <c r="QGP1" s="64"/>
      <c r="QGQ1" s="64"/>
      <c r="QGR1" s="64"/>
      <c r="QGS1" s="64"/>
      <c r="QGT1" s="64"/>
      <c r="QGU1" s="64"/>
      <c r="QGV1" s="64"/>
      <c r="QGW1" s="64"/>
      <c r="QGX1" s="64"/>
      <c r="QGY1" s="64"/>
      <c r="QGZ1" s="64"/>
      <c r="QHA1" s="64"/>
      <c r="QHB1" s="64"/>
      <c r="QHC1" s="64"/>
      <c r="QHD1" s="64"/>
      <c r="QHE1" s="64"/>
      <c r="QHF1" s="64"/>
      <c r="QHG1" s="64"/>
      <c r="QHH1" s="64"/>
      <c r="QHI1" s="64"/>
      <c r="QHJ1" s="64"/>
      <c r="QHK1" s="64"/>
      <c r="QHL1" s="64"/>
      <c r="QHM1" s="64"/>
      <c r="QHN1" s="64"/>
      <c r="QHO1" s="64"/>
      <c r="QHP1" s="64"/>
      <c r="QHQ1" s="64"/>
      <c r="QHR1" s="64"/>
      <c r="QHS1" s="64"/>
      <c r="QHT1" s="64"/>
      <c r="QHU1" s="64"/>
      <c r="QHV1" s="64"/>
      <c r="QHW1" s="64"/>
      <c r="QHX1" s="64"/>
      <c r="QHY1" s="64"/>
      <c r="QHZ1" s="64"/>
      <c r="QIA1" s="64"/>
      <c r="QIB1" s="64"/>
      <c r="QIC1" s="64"/>
      <c r="QID1" s="64"/>
      <c r="QIE1" s="64"/>
      <c r="QIF1" s="64"/>
      <c r="QIG1" s="64"/>
      <c r="QIH1" s="64"/>
      <c r="QII1" s="64"/>
      <c r="QIJ1" s="64"/>
      <c r="QIK1" s="64"/>
      <c r="QIL1" s="64"/>
      <c r="QIM1" s="64"/>
      <c r="QIN1" s="64"/>
      <c r="QIO1" s="64"/>
      <c r="QIP1" s="64"/>
      <c r="QIQ1" s="64"/>
      <c r="QIR1" s="64"/>
      <c r="QIS1" s="64"/>
      <c r="QIT1" s="64"/>
      <c r="QIU1" s="64"/>
      <c r="QIV1" s="64"/>
      <c r="QIW1" s="64"/>
      <c r="QIX1" s="64"/>
      <c r="QIY1" s="64"/>
      <c r="QIZ1" s="64"/>
      <c r="QJA1" s="64"/>
      <c r="QJB1" s="64"/>
      <c r="QJC1" s="64"/>
      <c r="QJD1" s="64"/>
      <c r="QJE1" s="64"/>
      <c r="QJF1" s="64"/>
      <c r="QJG1" s="64"/>
      <c r="QJH1" s="64"/>
      <c r="QJI1" s="64"/>
      <c r="QJJ1" s="64"/>
      <c r="QJK1" s="64"/>
      <c r="QJL1" s="64"/>
      <c r="QJM1" s="64"/>
      <c r="QJN1" s="64"/>
      <c r="QJO1" s="64"/>
      <c r="QJP1" s="64"/>
      <c r="QJQ1" s="64"/>
      <c r="QJR1" s="64"/>
      <c r="QJS1" s="64"/>
      <c r="QJT1" s="64"/>
      <c r="QJU1" s="64"/>
      <c r="QJV1" s="64"/>
      <c r="QJW1" s="64"/>
      <c r="QJX1" s="64"/>
      <c r="QJY1" s="64"/>
      <c r="QJZ1" s="64"/>
      <c r="QKA1" s="64"/>
      <c r="QKB1" s="64"/>
      <c r="QKC1" s="64"/>
      <c r="QKD1" s="64"/>
      <c r="QKE1" s="64"/>
      <c r="QKF1" s="64"/>
      <c r="QKG1" s="64"/>
      <c r="QKH1" s="64"/>
      <c r="QKI1" s="64"/>
      <c r="QKJ1" s="64"/>
      <c r="QKK1" s="64"/>
      <c r="QKL1" s="64"/>
      <c r="QKM1" s="64"/>
      <c r="QKN1" s="64"/>
      <c r="QKO1" s="64"/>
      <c r="QKP1" s="64"/>
      <c r="QKQ1" s="64"/>
      <c r="QKR1" s="64"/>
      <c r="QKS1" s="64"/>
      <c r="QKT1" s="64"/>
      <c r="QKU1" s="64"/>
      <c r="QKV1" s="64"/>
      <c r="QKW1" s="64"/>
      <c r="QKX1" s="64"/>
      <c r="QKY1" s="64"/>
      <c r="QKZ1" s="64"/>
      <c r="QLA1" s="64"/>
      <c r="QLB1" s="64"/>
      <c r="QLC1" s="64"/>
      <c r="QLD1" s="64"/>
      <c r="QLE1" s="64"/>
      <c r="QLF1" s="64"/>
      <c r="QLG1" s="64"/>
      <c r="QLH1" s="64"/>
      <c r="QLI1" s="64"/>
      <c r="QLJ1" s="64"/>
      <c r="QLK1" s="64"/>
      <c r="QLL1" s="64"/>
      <c r="QLM1" s="64"/>
      <c r="QLN1" s="64"/>
      <c r="QLO1" s="64"/>
      <c r="QLP1" s="64"/>
      <c r="QLQ1" s="64"/>
      <c r="QLR1" s="64"/>
      <c r="QLS1" s="64"/>
      <c r="QLT1" s="64"/>
      <c r="QLU1" s="64"/>
      <c r="QLV1" s="64"/>
      <c r="QLW1" s="64"/>
      <c r="QLX1" s="64"/>
      <c r="QLY1" s="64"/>
      <c r="QLZ1" s="64"/>
      <c r="QMA1" s="64"/>
      <c r="QMB1" s="64"/>
      <c r="QMC1" s="64"/>
      <c r="QMD1" s="64"/>
      <c r="QME1" s="64"/>
      <c r="QMF1" s="64"/>
      <c r="QMG1" s="64"/>
      <c r="QMH1" s="64"/>
      <c r="QMI1" s="64"/>
      <c r="QMJ1" s="64"/>
      <c r="QMK1" s="64"/>
      <c r="QML1" s="64"/>
      <c r="QMM1" s="64"/>
      <c r="QMN1" s="64"/>
      <c r="QMO1" s="64"/>
      <c r="QMP1" s="64"/>
      <c r="QMQ1" s="64"/>
      <c r="QMR1" s="64"/>
      <c r="QMS1" s="64"/>
      <c r="QMT1" s="64"/>
      <c r="QMU1" s="64"/>
      <c r="QMV1" s="64"/>
      <c r="QMW1" s="64"/>
      <c r="QMX1" s="64"/>
      <c r="QMY1" s="64"/>
      <c r="QMZ1" s="64"/>
      <c r="QNA1" s="64"/>
      <c r="QNB1" s="64"/>
      <c r="QNC1" s="64"/>
      <c r="QND1" s="64"/>
      <c r="QNE1" s="64"/>
      <c r="QNF1" s="64"/>
      <c r="QNG1" s="64"/>
      <c r="QNH1" s="64"/>
      <c r="QNI1" s="64"/>
      <c r="QNJ1" s="64"/>
      <c r="QNK1" s="64"/>
      <c r="QNL1" s="64"/>
      <c r="QNM1" s="64"/>
      <c r="QNN1" s="64"/>
      <c r="QNO1" s="64"/>
      <c r="QNP1" s="64"/>
      <c r="QNQ1" s="64"/>
      <c r="QNR1" s="64"/>
      <c r="QNS1" s="64"/>
      <c r="QNT1" s="64"/>
      <c r="QNU1" s="64"/>
      <c r="QNV1" s="64"/>
      <c r="QNW1" s="64"/>
      <c r="QNX1" s="64"/>
      <c r="QNY1" s="64"/>
      <c r="QNZ1" s="64"/>
      <c r="QOA1" s="64"/>
      <c r="QOB1" s="64"/>
      <c r="QOC1" s="64"/>
      <c r="QOD1" s="64"/>
      <c r="QOE1" s="64"/>
      <c r="QOF1" s="64"/>
      <c r="QOG1" s="64"/>
      <c r="QOH1" s="64"/>
      <c r="QOI1" s="64"/>
      <c r="QOJ1" s="64"/>
      <c r="QOK1" s="64"/>
      <c r="QOL1" s="64"/>
      <c r="QOM1" s="64"/>
      <c r="QON1" s="64"/>
      <c r="QOO1" s="64"/>
      <c r="QOP1" s="64"/>
      <c r="QOQ1" s="64"/>
      <c r="QOR1" s="64"/>
      <c r="QOS1" s="64"/>
      <c r="QOT1" s="64"/>
      <c r="QOU1" s="64"/>
      <c r="QOV1" s="64"/>
      <c r="QOW1" s="64"/>
      <c r="QOX1" s="64"/>
      <c r="QOY1" s="64"/>
      <c r="QOZ1" s="64"/>
      <c r="QPA1" s="64"/>
      <c r="QPB1" s="64"/>
      <c r="QPC1" s="64"/>
      <c r="QPD1" s="64"/>
      <c r="QPE1" s="64"/>
      <c r="QPF1" s="64"/>
      <c r="QPG1" s="64"/>
      <c r="QPH1" s="64"/>
      <c r="QPI1" s="64"/>
      <c r="QPJ1" s="64"/>
      <c r="QPK1" s="64"/>
      <c r="QPL1" s="64"/>
      <c r="QPM1" s="64"/>
      <c r="QPN1" s="64"/>
      <c r="QPO1" s="64"/>
      <c r="QPP1" s="64"/>
      <c r="QPQ1" s="64"/>
      <c r="QPR1" s="64"/>
      <c r="QPS1" s="64"/>
      <c r="QPT1" s="64"/>
      <c r="QPU1" s="64"/>
      <c r="QPV1" s="64"/>
      <c r="QPW1" s="64"/>
      <c r="QPX1" s="64"/>
      <c r="QPY1" s="64"/>
      <c r="QPZ1" s="64"/>
      <c r="QQA1" s="64"/>
      <c r="QQB1" s="64"/>
      <c r="QQC1" s="64"/>
      <c r="QQD1" s="64"/>
      <c r="QQE1" s="64"/>
      <c r="QQF1" s="64"/>
      <c r="QQG1" s="64"/>
      <c r="QQH1" s="64"/>
      <c r="QQI1" s="64"/>
      <c r="QQJ1" s="64"/>
      <c r="QQK1" s="64"/>
      <c r="QQL1" s="64"/>
      <c r="QQM1" s="64"/>
      <c r="QQN1" s="64"/>
      <c r="QQO1" s="64"/>
      <c r="QQP1" s="64"/>
      <c r="QQQ1" s="64"/>
      <c r="QQR1" s="64"/>
      <c r="QQS1" s="64"/>
      <c r="QQT1" s="64"/>
      <c r="QQU1" s="64"/>
      <c r="QQV1" s="64"/>
      <c r="QQW1" s="64"/>
      <c r="QQX1" s="64"/>
      <c r="QQY1" s="64"/>
      <c r="QQZ1" s="64"/>
      <c r="QRA1" s="64"/>
      <c r="QRB1" s="64"/>
      <c r="QRC1" s="64"/>
      <c r="QRD1" s="64"/>
      <c r="QRE1" s="64"/>
      <c r="QRF1" s="64"/>
      <c r="QRG1" s="64"/>
      <c r="QRH1" s="64"/>
      <c r="QRI1" s="64"/>
      <c r="QRJ1" s="64"/>
      <c r="QRK1" s="64"/>
      <c r="QRL1" s="64"/>
      <c r="QRM1" s="64"/>
      <c r="QRN1" s="64"/>
      <c r="QRO1" s="64"/>
      <c r="QRP1" s="64"/>
      <c r="QRQ1" s="64"/>
      <c r="QRR1" s="64"/>
      <c r="QRS1" s="64"/>
      <c r="QRT1" s="64"/>
      <c r="QRU1" s="64"/>
      <c r="QRV1" s="64"/>
      <c r="QRW1" s="64"/>
      <c r="QRX1" s="64"/>
      <c r="QRY1" s="64"/>
      <c r="QRZ1" s="64"/>
      <c r="QSA1" s="64"/>
      <c r="QSB1" s="64"/>
      <c r="QSC1" s="64"/>
      <c r="QSD1" s="64"/>
      <c r="QSE1" s="64"/>
      <c r="QSF1" s="64"/>
      <c r="QSG1" s="64"/>
      <c r="QSH1" s="64"/>
      <c r="QSI1" s="64"/>
      <c r="QSJ1" s="64"/>
      <c r="QSK1" s="64"/>
      <c r="QSL1" s="64"/>
      <c r="QSM1" s="64"/>
      <c r="QSN1" s="64"/>
      <c r="QSO1" s="64"/>
      <c r="QSP1" s="64"/>
      <c r="QSQ1" s="64"/>
      <c r="QSR1" s="64"/>
      <c r="QSS1" s="64"/>
      <c r="QST1" s="64"/>
      <c r="QSU1" s="64"/>
      <c r="QSV1" s="64"/>
      <c r="QSW1" s="64"/>
      <c r="QSX1" s="64"/>
      <c r="QSY1" s="64"/>
      <c r="QSZ1" s="64"/>
      <c r="QTA1" s="64"/>
      <c r="QTB1" s="64"/>
      <c r="QTC1" s="64"/>
      <c r="QTD1" s="64"/>
      <c r="QTE1" s="64"/>
      <c r="QTF1" s="64"/>
      <c r="QTG1" s="64"/>
      <c r="QTH1" s="64"/>
      <c r="QTI1" s="64"/>
      <c r="QTJ1" s="64"/>
      <c r="QTK1" s="64"/>
      <c r="QTL1" s="64"/>
      <c r="QTM1" s="64"/>
      <c r="QTN1" s="64"/>
      <c r="QTO1" s="64"/>
      <c r="QTP1" s="64"/>
      <c r="QTQ1" s="64"/>
      <c r="QTR1" s="64"/>
      <c r="QTS1" s="64"/>
      <c r="QTT1" s="64"/>
      <c r="QTU1" s="64"/>
      <c r="QTV1" s="64"/>
      <c r="QTW1" s="64"/>
      <c r="QTX1" s="64"/>
      <c r="QTY1" s="64"/>
      <c r="QTZ1" s="64"/>
      <c r="QUA1" s="64"/>
      <c r="QUB1" s="64"/>
      <c r="QUC1" s="64"/>
      <c r="QUD1" s="64"/>
      <c r="QUE1" s="64"/>
      <c r="QUF1" s="64"/>
      <c r="QUG1" s="64"/>
      <c r="QUH1" s="64"/>
      <c r="QUI1" s="64"/>
      <c r="QUJ1" s="64"/>
      <c r="QUK1" s="64"/>
      <c r="QUL1" s="64"/>
      <c r="QUM1" s="64"/>
      <c r="QUN1" s="64"/>
      <c r="QUO1" s="64"/>
      <c r="QUP1" s="64"/>
      <c r="QUQ1" s="64"/>
      <c r="QUR1" s="64"/>
      <c r="QUS1" s="64"/>
      <c r="QUT1" s="64"/>
      <c r="QUU1" s="64"/>
      <c r="QUV1" s="64"/>
      <c r="QUW1" s="64"/>
      <c r="QUX1" s="64"/>
      <c r="QUY1" s="64"/>
      <c r="QUZ1" s="64"/>
      <c r="QVA1" s="64"/>
      <c r="QVB1" s="64"/>
      <c r="QVC1" s="64"/>
      <c r="QVD1" s="64"/>
      <c r="QVE1" s="64"/>
      <c r="QVF1" s="64"/>
      <c r="QVG1" s="64"/>
      <c r="QVH1" s="64"/>
      <c r="QVI1" s="64"/>
      <c r="QVJ1" s="64"/>
      <c r="QVK1" s="64"/>
      <c r="QVL1" s="64"/>
      <c r="QVM1" s="64"/>
      <c r="QVN1" s="64"/>
      <c r="QVO1" s="64"/>
      <c r="QVP1" s="64"/>
      <c r="QVQ1" s="64"/>
      <c r="QVR1" s="64"/>
      <c r="QVS1" s="64"/>
      <c r="QVT1" s="64"/>
      <c r="QVU1" s="64"/>
      <c r="QVV1" s="64"/>
      <c r="QVW1" s="64"/>
      <c r="QVX1" s="64"/>
      <c r="QVY1" s="64"/>
      <c r="QVZ1" s="64"/>
      <c r="QWA1" s="64"/>
      <c r="QWB1" s="64"/>
      <c r="QWC1" s="64"/>
      <c r="QWD1" s="64"/>
      <c r="QWE1" s="64"/>
      <c r="QWF1" s="64"/>
      <c r="QWG1" s="64"/>
      <c r="QWH1" s="64"/>
      <c r="QWI1" s="64"/>
      <c r="QWJ1" s="64"/>
      <c r="QWK1" s="64"/>
      <c r="QWL1" s="64"/>
      <c r="QWM1" s="64"/>
      <c r="QWN1" s="64"/>
      <c r="QWO1" s="64"/>
      <c r="QWP1" s="64"/>
      <c r="QWQ1" s="64"/>
      <c r="QWR1" s="64"/>
      <c r="QWS1" s="64"/>
      <c r="QWT1" s="64"/>
      <c r="QWU1" s="64"/>
      <c r="QWV1" s="64"/>
      <c r="QWW1" s="64"/>
      <c r="QWX1" s="64"/>
      <c r="QWY1" s="64"/>
      <c r="QWZ1" s="64"/>
      <c r="QXA1" s="64"/>
      <c r="QXB1" s="64"/>
      <c r="QXC1" s="64"/>
      <c r="QXD1" s="64"/>
      <c r="QXE1" s="64"/>
      <c r="QXF1" s="64"/>
      <c r="QXG1" s="64"/>
      <c r="QXH1" s="64"/>
      <c r="QXI1" s="64"/>
      <c r="QXJ1" s="64"/>
      <c r="QXK1" s="64"/>
      <c r="QXL1" s="64"/>
      <c r="QXM1" s="64"/>
      <c r="QXN1" s="64"/>
      <c r="QXO1" s="64"/>
      <c r="QXP1" s="64"/>
      <c r="QXQ1" s="64"/>
      <c r="QXR1" s="64"/>
      <c r="QXS1" s="64"/>
      <c r="QXT1" s="64"/>
      <c r="QXU1" s="64"/>
      <c r="QXV1" s="64"/>
      <c r="QXW1" s="64"/>
      <c r="QXX1" s="64"/>
      <c r="QXY1" s="64"/>
      <c r="QXZ1" s="64"/>
      <c r="QYA1" s="64"/>
      <c r="QYB1" s="64"/>
      <c r="QYC1" s="64"/>
      <c r="QYD1" s="64"/>
      <c r="QYE1" s="64"/>
      <c r="QYF1" s="64"/>
      <c r="QYG1" s="64"/>
      <c r="QYH1" s="64"/>
      <c r="QYI1" s="64"/>
      <c r="QYJ1" s="64"/>
      <c r="QYK1" s="64"/>
      <c r="QYL1" s="64"/>
      <c r="QYM1" s="64"/>
      <c r="QYN1" s="64"/>
      <c r="QYO1" s="64"/>
      <c r="QYP1" s="64"/>
      <c r="QYQ1" s="64"/>
      <c r="QYR1" s="64"/>
      <c r="QYS1" s="64"/>
      <c r="QYT1" s="64"/>
      <c r="QYU1" s="64"/>
      <c r="QYV1" s="64"/>
      <c r="QYW1" s="64"/>
      <c r="QYX1" s="64"/>
      <c r="QYY1" s="64"/>
      <c r="QYZ1" s="64"/>
      <c r="QZA1" s="64"/>
      <c r="QZB1" s="64"/>
      <c r="QZC1" s="64"/>
      <c r="QZD1" s="64"/>
      <c r="QZE1" s="64"/>
      <c r="QZF1" s="64"/>
      <c r="QZG1" s="64"/>
      <c r="QZH1" s="64"/>
      <c r="QZI1" s="64"/>
      <c r="QZJ1" s="64"/>
      <c r="QZK1" s="64"/>
      <c r="QZL1" s="64"/>
      <c r="QZM1" s="64"/>
      <c r="QZN1" s="64"/>
      <c r="QZO1" s="64"/>
      <c r="QZP1" s="64"/>
      <c r="QZQ1" s="64"/>
      <c r="QZR1" s="64"/>
      <c r="QZS1" s="64"/>
      <c r="QZT1" s="64"/>
      <c r="QZU1" s="64"/>
      <c r="QZV1" s="64"/>
      <c r="QZW1" s="64"/>
      <c r="QZX1" s="64"/>
      <c r="QZY1" s="64"/>
      <c r="QZZ1" s="64"/>
      <c r="RAA1" s="64"/>
      <c r="RAB1" s="64"/>
      <c r="RAC1" s="64"/>
      <c r="RAD1" s="64"/>
      <c r="RAE1" s="64"/>
      <c r="RAF1" s="64"/>
      <c r="RAG1" s="64"/>
      <c r="RAH1" s="64"/>
      <c r="RAI1" s="64"/>
      <c r="RAJ1" s="64"/>
      <c r="RAK1" s="64"/>
      <c r="RAL1" s="64"/>
      <c r="RAM1" s="64"/>
      <c r="RAN1" s="64"/>
      <c r="RAO1" s="64"/>
      <c r="RAP1" s="64"/>
      <c r="RAQ1" s="64"/>
      <c r="RAR1" s="64"/>
      <c r="RAS1" s="64"/>
      <c r="RAT1" s="64"/>
      <c r="RAU1" s="64"/>
      <c r="RAV1" s="64"/>
      <c r="RAW1" s="64"/>
      <c r="RAX1" s="64"/>
      <c r="RAY1" s="64"/>
      <c r="RAZ1" s="64"/>
      <c r="RBA1" s="64"/>
      <c r="RBB1" s="64"/>
      <c r="RBC1" s="64"/>
      <c r="RBD1" s="64"/>
      <c r="RBE1" s="64"/>
      <c r="RBF1" s="64"/>
      <c r="RBG1" s="64"/>
      <c r="RBH1" s="64"/>
      <c r="RBI1" s="64"/>
      <c r="RBJ1" s="64"/>
      <c r="RBK1" s="64"/>
      <c r="RBL1" s="64"/>
      <c r="RBM1" s="64"/>
      <c r="RBN1" s="64"/>
      <c r="RBO1" s="64"/>
      <c r="RBP1" s="64"/>
      <c r="RBQ1" s="64"/>
      <c r="RBR1" s="64"/>
      <c r="RBS1" s="64"/>
      <c r="RBT1" s="64"/>
      <c r="RBU1" s="64"/>
      <c r="RBV1" s="64"/>
      <c r="RBW1" s="64"/>
      <c r="RBX1" s="64"/>
      <c r="RBY1" s="64"/>
      <c r="RBZ1" s="64"/>
      <c r="RCA1" s="64"/>
      <c r="RCB1" s="64"/>
      <c r="RCC1" s="64"/>
      <c r="RCD1" s="64"/>
      <c r="RCE1" s="64"/>
      <c r="RCF1" s="64"/>
      <c r="RCG1" s="64"/>
      <c r="RCH1" s="64"/>
      <c r="RCI1" s="64"/>
      <c r="RCJ1" s="64"/>
      <c r="RCK1" s="64"/>
      <c r="RCL1" s="64"/>
      <c r="RCM1" s="64"/>
      <c r="RCN1" s="64"/>
      <c r="RCO1" s="64"/>
      <c r="RCP1" s="64"/>
      <c r="RCQ1" s="64"/>
      <c r="RCR1" s="64"/>
      <c r="RCS1" s="64"/>
      <c r="RCT1" s="64"/>
      <c r="RCU1" s="64"/>
      <c r="RCV1" s="64"/>
      <c r="RCW1" s="64"/>
      <c r="RCX1" s="64"/>
      <c r="RCY1" s="64"/>
      <c r="RCZ1" s="64"/>
      <c r="RDA1" s="64"/>
      <c r="RDB1" s="64"/>
      <c r="RDC1" s="64"/>
      <c r="RDD1" s="64"/>
      <c r="RDE1" s="64"/>
      <c r="RDF1" s="64"/>
      <c r="RDG1" s="64"/>
      <c r="RDH1" s="64"/>
      <c r="RDI1" s="64"/>
      <c r="RDJ1" s="64"/>
      <c r="RDK1" s="64"/>
      <c r="RDL1" s="64"/>
      <c r="RDM1" s="64"/>
      <c r="RDN1" s="64"/>
      <c r="RDO1" s="64"/>
      <c r="RDP1" s="64"/>
      <c r="RDQ1" s="64"/>
      <c r="RDR1" s="64"/>
      <c r="RDS1" s="64"/>
      <c r="RDT1" s="64"/>
      <c r="RDU1" s="64"/>
      <c r="RDV1" s="64"/>
      <c r="RDW1" s="64"/>
      <c r="RDX1" s="64"/>
      <c r="RDY1" s="64"/>
      <c r="RDZ1" s="64"/>
      <c r="REA1" s="64"/>
      <c r="REB1" s="64"/>
      <c r="REC1" s="64"/>
      <c r="RED1" s="64"/>
      <c r="REE1" s="64"/>
      <c r="REF1" s="64"/>
      <c r="REG1" s="64"/>
      <c r="REH1" s="64"/>
      <c r="REI1" s="64"/>
      <c r="REJ1" s="64"/>
      <c r="REK1" s="64"/>
      <c r="REL1" s="64"/>
      <c r="REM1" s="64"/>
      <c r="REN1" s="64"/>
      <c r="REO1" s="64"/>
      <c r="REP1" s="64"/>
      <c r="REQ1" s="64"/>
      <c r="RER1" s="64"/>
      <c r="RES1" s="64"/>
      <c r="RET1" s="64"/>
      <c r="REU1" s="64"/>
      <c r="REV1" s="64"/>
      <c r="REW1" s="64"/>
      <c r="REX1" s="64"/>
      <c r="REY1" s="64"/>
      <c r="REZ1" s="64"/>
      <c r="RFA1" s="64"/>
      <c r="RFB1" s="64"/>
      <c r="RFC1" s="64"/>
      <c r="RFD1" s="64"/>
      <c r="RFE1" s="64"/>
      <c r="RFF1" s="64"/>
      <c r="RFG1" s="64"/>
      <c r="RFH1" s="64"/>
      <c r="RFI1" s="64"/>
      <c r="RFJ1" s="64"/>
      <c r="RFK1" s="64"/>
      <c r="RFL1" s="64"/>
      <c r="RFM1" s="64"/>
      <c r="RFN1" s="64"/>
      <c r="RFO1" s="64"/>
      <c r="RFP1" s="64"/>
      <c r="RFQ1" s="64"/>
      <c r="RFR1" s="64"/>
      <c r="RFS1" s="64"/>
      <c r="RFT1" s="64"/>
      <c r="RFU1" s="64"/>
      <c r="RFV1" s="64"/>
      <c r="RFW1" s="64"/>
      <c r="RFX1" s="64"/>
      <c r="RFY1" s="64"/>
      <c r="RFZ1" s="64"/>
      <c r="RGA1" s="64"/>
      <c r="RGB1" s="64"/>
      <c r="RGC1" s="64"/>
      <c r="RGD1" s="64"/>
      <c r="RGE1" s="64"/>
      <c r="RGF1" s="64"/>
      <c r="RGG1" s="64"/>
      <c r="RGH1" s="64"/>
      <c r="RGI1" s="64"/>
      <c r="RGJ1" s="64"/>
      <c r="RGK1" s="64"/>
      <c r="RGL1" s="64"/>
      <c r="RGM1" s="64"/>
      <c r="RGN1" s="64"/>
      <c r="RGO1" s="64"/>
      <c r="RGP1" s="64"/>
      <c r="RGQ1" s="64"/>
      <c r="RGR1" s="64"/>
      <c r="RGS1" s="64"/>
      <c r="RGT1" s="64"/>
      <c r="RGU1" s="64"/>
      <c r="RGV1" s="64"/>
      <c r="RGW1" s="64"/>
      <c r="RGX1" s="64"/>
      <c r="RGY1" s="64"/>
      <c r="RGZ1" s="64"/>
      <c r="RHA1" s="64"/>
      <c r="RHB1" s="64"/>
      <c r="RHC1" s="64"/>
      <c r="RHD1" s="64"/>
      <c r="RHE1" s="64"/>
      <c r="RHF1" s="64"/>
      <c r="RHG1" s="64"/>
      <c r="RHH1" s="64"/>
      <c r="RHI1" s="64"/>
      <c r="RHJ1" s="64"/>
      <c r="RHK1" s="64"/>
      <c r="RHL1" s="64"/>
      <c r="RHM1" s="64"/>
      <c r="RHN1" s="64"/>
      <c r="RHO1" s="64"/>
      <c r="RHP1" s="64"/>
      <c r="RHQ1" s="64"/>
      <c r="RHR1" s="64"/>
      <c r="RHS1" s="64"/>
      <c r="RHT1" s="64"/>
      <c r="RHU1" s="64"/>
      <c r="RHV1" s="64"/>
      <c r="RHW1" s="64"/>
      <c r="RHX1" s="64"/>
      <c r="RHY1" s="64"/>
      <c r="RHZ1" s="64"/>
      <c r="RIA1" s="64"/>
      <c r="RIB1" s="64"/>
      <c r="RIC1" s="64"/>
      <c r="RID1" s="64"/>
      <c r="RIE1" s="64"/>
      <c r="RIF1" s="64"/>
      <c r="RIG1" s="64"/>
      <c r="RIH1" s="64"/>
      <c r="RII1" s="64"/>
      <c r="RIJ1" s="64"/>
      <c r="RIK1" s="64"/>
      <c r="RIL1" s="64"/>
      <c r="RIM1" s="64"/>
      <c r="RIN1" s="64"/>
      <c r="RIO1" s="64"/>
      <c r="RIP1" s="64"/>
      <c r="RIQ1" s="64"/>
      <c r="RIR1" s="64"/>
      <c r="RIS1" s="64"/>
      <c r="RIT1" s="64"/>
      <c r="RIU1" s="64"/>
      <c r="RIV1" s="64"/>
      <c r="RIW1" s="64"/>
      <c r="RIX1" s="64"/>
      <c r="RIY1" s="64"/>
      <c r="RIZ1" s="64"/>
      <c r="RJA1" s="64"/>
      <c r="RJB1" s="64"/>
      <c r="RJC1" s="64"/>
      <c r="RJD1" s="64"/>
      <c r="RJE1" s="64"/>
      <c r="RJF1" s="64"/>
      <c r="RJG1" s="64"/>
      <c r="RJH1" s="64"/>
      <c r="RJI1" s="64"/>
      <c r="RJJ1" s="64"/>
      <c r="RJK1" s="64"/>
      <c r="RJL1" s="64"/>
      <c r="RJM1" s="64"/>
      <c r="RJN1" s="64"/>
      <c r="RJO1" s="64"/>
      <c r="RJP1" s="64"/>
      <c r="RJQ1" s="64"/>
      <c r="RJR1" s="64"/>
      <c r="RJS1" s="64"/>
      <c r="RJT1" s="64"/>
      <c r="RJU1" s="64"/>
      <c r="RJV1" s="64"/>
      <c r="RJW1" s="64"/>
      <c r="RJX1" s="64"/>
      <c r="RJY1" s="64"/>
      <c r="RJZ1" s="64"/>
      <c r="RKA1" s="64"/>
      <c r="RKB1" s="64"/>
      <c r="RKC1" s="64"/>
      <c r="RKD1" s="64"/>
      <c r="RKE1" s="64"/>
      <c r="RKF1" s="64"/>
      <c r="RKG1" s="64"/>
      <c r="RKH1" s="64"/>
      <c r="RKI1" s="64"/>
      <c r="RKJ1" s="64"/>
      <c r="RKK1" s="64"/>
      <c r="RKL1" s="64"/>
      <c r="RKM1" s="64"/>
      <c r="RKN1" s="64"/>
      <c r="RKO1" s="64"/>
      <c r="RKP1" s="64"/>
      <c r="RKQ1" s="64"/>
      <c r="RKR1" s="64"/>
      <c r="RKS1" s="64"/>
      <c r="RKT1" s="64"/>
      <c r="RKU1" s="64"/>
      <c r="RKV1" s="64"/>
      <c r="RKW1" s="64"/>
      <c r="RKX1" s="64"/>
      <c r="RKY1" s="64"/>
      <c r="RKZ1" s="64"/>
      <c r="RLA1" s="64"/>
      <c r="RLB1" s="64"/>
      <c r="RLC1" s="64"/>
      <c r="RLD1" s="64"/>
      <c r="RLE1" s="64"/>
      <c r="RLF1" s="64"/>
      <c r="RLG1" s="64"/>
      <c r="RLH1" s="64"/>
      <c r="RLI1" s="64"/>
      <c r="RLJ1" s="64"/>
      <c r="RLK1" s="64"/>
      <c r="RLL1" s="64"/>
      <c r="RLM1" s="64"/>
      <c r="RLN1" s="64"/>
      <c r="RLO1" s="64"/>
      <c r="RLP1" s="64"/>
      <c r="RLQ1" s="64"/>
      <c r="RLR1" s="64"/>
      <c r="RLS1" s="64"/>
      <c r="RLT1" s="64"/>
      <c r="RLU1" s="64"/>
      <c r="RLV1" s="64"/>
      <c r="RLW1" s="64"/>
      <c r="RLX1" s="64"/>
      <c r="RLY1" s="64"/>
      <c r="RLZ1" s="64"/>
      <c r="RMA1" s="64"/>
      <c r="RMB1" s="64"/>
      <c r="RMC1" s="64"/>
      <c r="RMD1" s="64"/>
      <c r="RME1" s="64"/>
      <c r="RMF1" s="64"/>
      <c r="RMG1" s="64"/>
      <c r="RMH1" s="64"/>
      <c r="RMI1" s="64"/>
      <c r="RMJ1" s="64"/>
      <c r="RMK1" s="64"/>
      <c r="RML1" s="64"/>
      <c r="RMM1" s="64"/>
      <c r="RMN1" s="64"/>
      <c r="RMO1" s="64"/>
      <c r="RMP1" s="64"/>
      <c r="RMQ1" s="64"/>
      <c r="RMR1" s="64"/>
      <c r="RMS1" s="64"/>
      <c r="RMT1" s="64"/>
      <c r="RMU1" s="64"/>
      <c r="RMV1" s="64"/>
      <c r="RMW1" s="64"/>
      <c r="RMX1" s="64"/>
      <c r="RMY1" s="64"/>
      <c r="RMZ1" s="64"/>
      <c r="RNA1" s="64"/>
      <c r="RNB1" s="64"/>
      <c r="RNC1" s="64"/>
      <c r="RND1" s="64"/>
      <c r="RNE1" s="64"/>
      <c r="RNF1" s="64"/>
      <c r="RNG1" s="64"/>
      <c r="RNH1" s="64"/>
      <c r="RNI1" s="64"/>
      <c r="RNJ1" s="64"/>
      <c r="RNK1" s="64"/>
      <c r="RNL1" s="64"/>
      <c r="RNM1" s="64"/>
      <c r="RNN1" s="64"/>
      <c r="RNO1" s="64"/>
      <c r="RNP1" s="64"/>
      <c r="RNQ1" s="64"/>
      <c r="RNR1" s="64"/>
      <c r="RNS1" s="64"/>
      <c r="RNT1" s="64"/>
      <c r="RNU1" s="64"/>
      <c r="RNV1" s="64"/>
      <c r="RNW1" s="64"/>
      <c r="RNX1" s="64"/>
      <c r="RNY1" s="64"/>
      <c r="RNZ1" s="64"/>
      <c r="ROA1" s="64"/>
      <c r="ROB1" s="64"/>
      <c r="ROC1" s="64"/>
      <c r="ROD1" s="64"/>
      <c r="ROE1" s="64"/>
      <c r="ROF1" s="64"/>
      <c r="ROG1" s="64"/>
      <c r="ROH1" s="64"/>
      <c r="ROI1" s="64"/>
      <c r="ROJ1" s="64"/>
      <c r="ROK1" s="64"/>
      <c r="ROL1" s="64"/>
      <c r="ROM1" s="64"/>
      <c r="RON1" s="64"/>
      <c r="ROO1" s="64"/>
      <c r="ROP1" s="64"/>
      <c r="ROQ1" s="64"/>
      <c r="ROR1" s="64"/>
      <c r="ROS1" s="64"/>
      <c r="ROT1" s="64"/>
      <c r="ROU1" s="64"/>
      <c r="ROV1" s="64"/>
      <c r="ROW1" s="64"/>
      <c r="ROX1" s="64"/>
      <c r="ROY1" s="64"/>
      <c r="ROZ1" s="64"/>
      <c r="RPA1" s="64"/>
      <c r="RPB1" s="64"/>
      <c r="RPC1" s="64"/>
      <c r="RPD1" s="64"/>
      <c r="RPE1" s="64"/>
      <c r="RPF1" s="64"/>
      <c r="RPG1" s="64"/>
      <c r="RPH1" s="64"/>
      <c r="RPI1" s="64"/>
      <c r="RPJ1" s="64"/>
      <c r="RPK1" s="64"/>
      <c r="RPL1" s="64"/>
      <c r="RPM1" s="64"/>
      <c r="RPN1" s="64"/>
      <c r="RPO1" s="64"/>
      <c r="RPP1" s="64"/>
      <c r="RPQ1" s="64"/>
      <c r="RPR1" s="64"/>
      <c r="RPS1" s="64"/>
      <c r="RPT1" s="64"/>
      <c r="RPU1" s="64"/>
      <c r="RPV1" s="64"/>
      <c r="RPW1" s="64"/>
      <c r="RPX1" s="64"/>
      <c r="RPY1" s="64"/>
      <c r="RPZ1" s="64"/>
      <c r="RQA1" s="64"/>
      <c r="RQB1" s="64"/>
      <c r="RQC1" s="64"/>
      <c r="RQD1" s="64"/>
      <c r="RQE1" s="64"/>
      <c r="RQF1" s="64"/>
      <c r="RQG1" s="64"/>
      <c r="RQH1" s="64"/>
      <c r="RQI1" s="64"/>
      <c r="RQJ1" s="64"/>
      <c r="RQK1" s="64"/>
      <c r="RQL1" s="64"/>
      <c r="RQM1" s="64"/>
      <c r="RQN1" s="64"/>
      <c r="RQO1" s="64"/>
      <c r="RQP1" s="64"/>
      <c r="RQQ1" s="64"/>
      <c r="RQR1" s="64"/>
      <c r="RQS1" s="64"/>
      <c r="RQT1" s="64"/>
      <c r="RQU1" s="64"/>
      <c r="RQV1" s="64"/>
      <c r="RQW1" s="64"/>
      <c r="RQX1" s="64"/>
      <c r="RQY1" s="64"/>
      <c r="RQZ1" s="64"/>
      <c r="RRA1" s="64"/>
      <c r="RRB1" s="64"/>
      <c r="RRC1" s="64"/>
      <c r="RRD1" s="64"/>
      <c r="RRE1" s="64"/>
      <c r="RRF1" s="64"/>
      <c r="RRG1" s="64"/>
      <c r="RRH1" s="64"/>
      <c r="RRI1" s="64"/>
      <c r="RRJ1" s="64"/>
      <c r="RRK1" s="64"/>
      <c r="RRL1" s="64"/>
      <c r="RRM1" s="64"/>
      <c r="RRN1" s="64"/>
      <c r="RRO1" s="64"/>
      <c r="RRP1" s="64"/>
      <c r="RRQ1" s="64"/>
      <c r="RRR1" s="64"/>
      <c r="RRS1" s="64"/>
      <c r="RRT1" s="64"/>
      <c r="RRU1" s="64"/>
      <c r="RRV1" s="64"/>
      <c r="RRW1" s="64"/>
      <c r="RRX1" s="64"/>
      <c r="RRY1" s="64"/>
      <c r="RRZ1" s="64"/>
      <c r="RSA1" s="64"/>
      <c r="RSB1" s="64"/>
      <c r="RSC1" s="64"/>
      <c r="RSD1" s="64"/>
      <c r="RSE1" s="64"/>
      <c r="RSF1" s="64"/>
      <c r="RSG1" s="64"/>
      <c r="RSH1" s="64"/>
      <c r="RSI1" s="64"/>
      <c r="RSJ1" s="64"/>
      <c r="RSK1" s="64"/>
      <c r="RSL1" s="64"/>
      <c r="RSM1" s="64"/>
      <c r="RSN1" s="64"/>
      <c r="RSO1" s="64"/>
      <c r="RSP1" s="64"/>
      <c r="RSQ1" s="64"/>
      <c r="RSR1" s="64"/>
      <c r="RSS1" s="64"/>
      <c r="RST1" s="64"/>
      <c r="RSU1" s="64"/>
      <c r="RSV1" s="64"/>
      <c r="RSW1" s="64"/>
      <c r="RSX1" s="64"/>
      <c r="RSY1" s="64"/>
      <c r="RSZ1" s="64"/>
      <c r="RTA1" s="64"/>
      <c r="RTB1" s="64"/>
      <c r="RTC1" s="64"/>
      <c r="RTD1" s="64"/>
      <c r="RTE1" s="64"/>
      <c r="RTF1" s="64"/>
      <c r="RTG1" s="64"/>
      <c r="RTH1" s="64"/>
      <c r="RTI1" s="64"/>
      <c r="RTJ1" s="64"/>
      <c r="RTK1" s="64"/>
      <c r="RTL1" s="64"/>
      <c r="RTM1" s="64"/>
      <c r="RTN1" s="64"/>
      <c r="RTO1" s="64"/>
      <c r="RTP1" s="64"/>
      <c r="RTQ1" s="64"/>
      <c r="RTR1" s="64"/>
      <c r="RTS1" s="64"/>
      <c r="RTT1" s="64"/>
      <c r="RTU1" s="64"/>
      <c r="RTV1" s="64"/>
      <c r="RTW1" s="64"/>
      <c r="RTX1" s="64"/>
      <c r="RTY1" s="64"/>
      <c r="RTZ1" s="64"/>
      <c r="RUA1" s="64"/>
      <c r="RUB1" s="64"/>
      <c r="RUC1" s="64"/>
      <c r="RUD1" s="64"/>
      <c r="RUE1" s="64"/>
      <c r="RUF1" s="64"/>
      <c r="RUG1" s="64"/>
      <c r="RUH1" s="64"/>
      <c r="RUI1" s="64"/>
      <c r="RUJ1" s="64"/>
      <c r="RUK1" s="64"/>
      <c r="RUL1" s="64"/>
      <c r="RUM1" s="64"/>
      <c r="RUN1" s="64"/>
      <c r="RUO1" s="64"/>
      <c r="RUP1" s="64"/>
      <c r="RUQ1" s="64"/>
      <c r="RUR1" s="64"/>
      <c r="RUS1" s="64"/>
      <c r="RUT1" s="64"/>
      <c r="RUU1" s="64"/>
      <c r="RUV1" s="64"/>
      <c r="RUW1" s="64"/>
      <c r="RUX1" s="64"/>
      <c r="RUY1" s="64"/>
      <c r="RUZ1" s="64"/>
      <c r="RVA1" s="64"/>
      <c r="RVB1" s="64"/>
      <c r="RVC1" s="64"/>
      <c r="RVD1" s="64"/>
      <c r="RVE1" s="64"/>
      <c r="RVF1" s="64"/>
      <c r="RVG1" s="64"/>
      <c r="RVH1" s="64"/>
      <c r="RVI1" s="64"/>
      <c r="RVJ1" s="64"/>
      <c r="RVK1" s="64"/>
      <c r="RVL1" s="64"/>
      <c r="RVM1" s="64"/>
      <c r="RVN1" s="64"/>
      <c r="RVO1" s="64"/>
      <c r="RVP1" s="64"/>
      <c r="RVQ1" s="64"/>
      <c r="RVR1" s="64"/>
      <c r="RVS1" s="64"/>
      <c r="RVT1" s="64"/>
      <c r="RVU1" s="64"/>
      <c r="RVV1" s="64"/>
      <c r="RVW1" s="64"/>
      <c r="RVX1" s="64"/>
      <c r="RVY1" s="64"/>
      <c r="RVZ1" s="64"/>
      <c r="RWA1" s="64"/>
      <c r="RWB1" s="64"/>
      <c r="RWC1" s="64"/>
      <c r="RWD1" s="64"/>
      <c r="RWE1" s="64"/>
      <c r="RWF1" s="64"/>
      <c r="RWG1" s="64"/>
      <c r="RWH1" s="64"/>
      <c r="RWI1" s="64"/>
      <c r="RWJ1" s="64"/>
      <c r="RWK1" s="64"/>
      <c r="RWL1" s="64"/>
      <c r="RWM1" s="64"/>
      <c r="RWN1" s="64"/>
      <c r="RWO1" s="64"/>
      <c r="RWP1" s="64"/>
      <c r="RWQ1" s="64"/>
      <c r="RWR1" s="64"/>
      <c r="RWS1" s="64"/>
      <c r="RWT1" s="64"/>
      <c r="RWU1" s="64"/>
      <c r="RWV1" s="64"/>
      <c r="RWW1" s="64"/>
      <c r="RWX1" s="64"/>
      <c r="RWY1" s="64"/>
      <c r="RWZ1" s="64"/>
      <c r="RXA1" s="64"/>
      <c r="RXB1" s="64"/>
      <c r="RXC1" s="64"/>
      <c r="RXD1" s="64"/>
      <c r="RXE1" s="64"/>
      <c r="RXF1" s="64"/>
      <c r="RXG1" s="64"/>
      <c r="RXH1" s="64"/>
      <c r="RXI1" s="64"/>
      <c r="RXJ1" s="64"/>
      <c r="RXK1" s="64"/>
      <c r="RXL1" s="64"/>
      <c r="RXM1" s="64"/>
      <c r="RXN1" s="64"/>
      <c r="RXO1" s="64"/>
      <c r="RXP1" s="64"/>
      <c r="RXQ1" s="64"/>
      <c r="RXR1" s="64"/>
      <c r="RXS1" s="64"/>
      <c r="RXT1" s="64"/>
      <c r="RXU1" s="64"/>
      <c r="RXV1" s="64"/>
      <c r="RXW1" s="64"/>
      <c r="RXX1" s="64"/>
      <c r="RXY1" s="64"/>
      <c r="RXZ1" s="64"/>
      <c r="RYA1" s="64"/>
      <c r="RYB1" s="64"/>
      <c r="RYC1" s="64"/>
      <c r="RYD1" s="64"/>
      <c r="RYE1" s="64"/>
      <c r="RYF1" s="64"/>
      <c r="RYG1" s="64"/>
      <c r="RYH1" s="64"/>
      <c r="RYI1" s="64"/>
      <c r="RYJ1" s="64"/>
      <c r="RYK1" s="64"/>
      <c r="RYL1" s="64"/>
      <c r="RYM1" s="64"/>
      <c r="RYN1" s="64"/>
      <c r="RYO1" s="64"/>
      <c r="RYP1" s="64"/>
      <c r="RYQ1" s="64"/>
      <c r="RYR1" s="64"/>
      <c r="RYS1" s="64"/>
      <c r="RYT1" s="64"/>
      <c r="RYU1" s="64"/>
      <c r="RYV1" s="64"/>
      <c r="RYW1" s="64"/>
      <c r="RYX1" s="64"/>
      <c r="RYY1" s="64"/>
      <c r="RYZ1" s="64"/>
      <c r="RZA1" s="64"/>
      <c r="RZB1" s="64"/>
      <c r="RZC1" s="64"/>
      <c r="RZD1" s="64"/>
      <c r="RZE1" s="64"/>
      <c r="RZF1" s="64"/>
      <c r="RZG1" s="64"/>
      <c r="RZH1" s="64"/>
      <c r="RZI1" s="64"/>
      <c r="RZJ1" s="64"/>
      <c r="RZK1" s="64"/>
      <c r="RZL1" s="64"/>
      <c r="RZM1" s="64"/>
      <c r="RZN1" s="64"/>
      <c r="RZO1" s="64"/>
      <c r="RZP1" s="64"/>
      <c r="RZQ1" s="64"/>
      <c r="RZR1" s="64"/>
      <c r="RZS1" s="64"/>
      <c r="RZT1" s="64"/>
      <c r="RZU1" s="64"/>
      <c r="RZV1" s="64"/>
      <c r="RZW1" s="64"/>
      <c r="RZX1" s="64"/>
      <c r="RZY1" s="64"/>
      <c r="RZZ1" s="64"/>
      <c r="SAA1" s="64"/>
      <c r="SAB1" s="64"/>
      <c r="SAC1" s="64"/>
      <c r="SAD1" s="64"/>
      <c r="SAE1" s="64"/>
      <c r="SAF1" s="64"/>
      <c r="SAG1" s="64"/>
      <c r="SAH1" s="64"/>
      <c r="SAI1" s="64"/>
      <c r="SAJ1" s="64"/>
      <c r="SAK1" s="64"/>
      <c r="SAL1" s="64"/>
      <c r="SAM1" s="64"/>
      <c r="SAN1" s="64"/>
      <c r="SAO1" s="64"/>
      <c r="SAP1" s="64"/>
      <c r="SAQ1" s="64"/>
      <c r="SAR1" s="64"/>
      <c r="SAS1" s="64"/>
      <c r="SAT1" s="64"/>
      <c r="SAU1" s="64"/>
      <c r="SAV1" s="64"/>
      <c r="SAW1" s="64"/>
      <c r="SAX1" s="64"/>
      <c r="SAY1" s="64"/>
      <c r="SAZ1" s="64"/>
      <c r="SBA1" s="64"/>
      <c r="SBB1" s="64"/>
      <c r="SBC1" s="64"/>
      <c r="SBD1" s="64"/>
      <c r="SBE1" s="64"/>
      <c r="SBF1" s="64"/>
      <c r="SBG1" s="64"/>
      <c r="SBH1" s="64"/>
      <c r="SBI1" s="64"/>
      <c r="SBJ1" s="64"/>
      <c r="SBK1" s="64"/>
      <c r="SBL1" s="64"/>
      <c r="SBM1" s="64"/>
      <c r="SBN1" s="64"/>
      <c r="SBO1" s="64"/>
      <c r="SBP1" s="64"/>
      <c r="SBQ1" s="64"/>
      <c r="SBR1" s="64"/>
      <c r="SBS1" s="64"/>
      <c r="SBT1" s="64"/>
      <c r="SBU1" s="64"/>
      <c r="SBV1" s="64"/>
      <c r="SBW1" s="64"/>
      <c r="SBX1" s="64"/>
      <c r="SBY1" s="64"/>
      <c r="SBZ1" s="64"/>
      <c r="SCA1" s="64"/>
      <c r="SCB1" s="64"/>
      <c r="SCC1" s="64"/>
      <c r="SCD1" s="64"/>
      <c r="SCE1" s="64"/>
      <c r="SCF1" s="64"/>
      <c r="SCG1" s="64"/>
      <c r="SCH1" s="64"/>
      <c r="SCI1" s="64"/>
      <c r="SCJ1" s="64"/>
      <c r="SCK1" s="64"/>
      <c r="SCL1" s="64"/>
      <c r="SCM1" s="64"/>
      <c r="SCN1" s="64"/>
      <c r="SCO1" s="64"/>
      <c r="SCP1" s="64"/>
      <c r="SCQ1" s="64"/>
      <c r="SCR1" s="64"/>
      <c r="SCS1" s="64"/>
      <c r="SCT1" s="64"/>
      <c r="SCU1" s="64"/>
      <c r="SCV1" s="64"/>
      <c r="SCW1" s="64"/>
      <c r="SCX1" s="64"/>
      <c r="SCY1" s="64"/>
      <c r="SCZ1" s="64"/>
      <c r="SDA1" s="64"/>
      <c r="SDB1" s="64"/>
      <c r="SDC1" s="64"/>
      <c r="SDD1" s="64"/>
      <c r="SDE1" s="64"/>
      <c r="SDF1" s="64"/>
      <c r="SDG1" s="64"/>
      <c r="SDH1" s="64"/>
      <c r="SDI1" s="64"/>
      <c r="SDJ1" s="64"/>
      <c r="SDK1" s="64"/>
      <c r="SDL1" s="64"/>
      <c r="SDM1" s="64"/>
      <c r="SDN1" s="64"/>
      <c r="SDO1" s="64"/>
      <c r="SDP1" s="64"/>
      <c r="SDQ1" s="64"/>
      <c r="SDR1" s="64"/>
      <c r="SDS1" s="64"/>
      <c r="SDT1" s="64"/>
      <c r="SDU1" s="64"/>
      <c r="SDV1" s="64"/>
      <c r="SDW1" s="64"/>
      <c r="SDX1" s="64"/>
      <c r="SDY1" s="64"/>
      <c r="SDZ1" s="64"/>
      <c r="SEA1" s="64"/>
      <c r="SEB1" s="64"/>
      <c r="SEC1" s="64"/>
      <c r="SED1" s="64"/>
      <c r="SEE1" s="64"/>
      <c r="SEF1" s="64"/>
      <c r="SEG1" s="64"/>
      <c r="SEH1" s="64"/>
      <c r="SEI1" s="64"/>
      <c r="SEJ1" s="64"/>
      <c r="SEK1" s="64"/>
      <c r="SEL1" s="64"/>
      <c r="SEM1" s="64"/>
      <c r="SEN1" s="64"/>
      <c r="SEO1" s="64"/>
      <c r="SEP1" s="64"/>
      <c r="SEQ1" s="64"/>
      <c r="SER1" s="64"/>
      <c r="SES1" s="64"/>
      <c r="SET1" s="64"/>
      <c r="SEU1" s="64"/>
      <c r="SEV1" s="64"/>
      <c r="SEW1" s="64"/>
      <c r="SEX1" s="64"/>
      <c r="SEY1" s="64"/>
      <c r="SEZ1" s="64"/>
      <c r="SFA1" s="64"/>
      <c r="SFB1" s="64"/>
      <c r="SFC1" s="64"/>
      <c r="SFD1" s="64"/>
      <c r="SFE1" s="64"/>
      <c r="SFF1" s="64"/>
      <c r="SFG1" s="64"/>
      <c r="SFH1" s="64"/>
      <c r="SFI1" s="64"/>
      <c r="SFJ1" s="64"/>
      <c r="SFK1" s="64"/>
      <c r="SFL1" s="64"/>
      <c r="SFM1" s="64"/>
      <c r="SFN1" s="64"/>
      <c r="SFO1" s="64"/>
      <c r="SFP1" s="64"/>
      <c r="SFQ1" s="64"/>
      <c r="SFR1" s="64"/>
      <c r="SFS1" s="64"/>
      <c r="SFT1" s="64"/>
      <c r="SFU1" s="64"/>
      <c r="SFV1" s="64"/>
      <c r="SFW1" s="64"/>
      <c r="SFX1" s="64"/>
      <c r="SFY1" s="64"/>
      <c r="SFZ1" s="64"/>
      <c r="SGA1" s="64"/>
      <c r="SGB1" s="64"/>
      <c r="SGC1" s="64"/>
      <c r="SGD1" s="64"/>
      <c r="SGE1" s="64"/>
      <c r="SGF1" s="64"/>
      <c r="SGG1" s="64"/>
      <c r="SGH1" s="64"/>
      <c r="SGI1" s="64"/>
      <c r="SGJ1" s="64"/>
      <c r="SGK1" s="64"/>
      <c r="SGL1" s="64"/>
      <c r="SGM1" s="64"/>
      <c r="SGN1" s="64"/>
      <c r="SGO1" s="64"/>
      <c r="SGP1" s="64"/>
      <c r="SGQ1" s="64"/>
      <c r="SGR1" s="64"/>
      <c r="SGS1" s="64"/>
      <c r="SGT1" s="64"/>
      <c r="SGU1" s="64"/>
      <c r="SGV1" s="64"/>
      <c r="SGW1" s="64"/>
      <c r="SGX1" s="64"/>
      <c r="SGY1" s="64"/>
      <c r="SGZ1" s="64"/>
      <c r="SHA1" s="64"/>
      <c r="SHB1" s="64"/>
      <c r="SHC1" s="64"/>
      <c r="SHD1" s="64"/>
      <c r="SHE1" s="64"/>
      <c r="SHF1" s="64"/>
      <c r="SHG1" s="64"/>
      <c r="SHH1" s="64"/>
      <c r="SHI1" s="64"/>
      <c r="SHJ1" s="64"/>
      <c r="SHK1" s="64"/>
      <c r="SHL1" s="64"/>
      <c r="SHM1" s="64"/>
      <c r="SHN1" s="64"/>
      <c r="SHO1" s="64"/>
      <c r="SHP1" s="64"/>
      <c r="SHQ1" s="64"/>
      <c r="SHR1" s="64"/>
      <c r="SHS1" s="64"/>
      <c r="SHT1" s="64"/>
      <c r="SHU1" s="64"/>
      <c r="SHV1" s="64"/>
      <c r="SHW1" s="64"/>
      <c r="SHX1" s="64"/>
      <c r="SHY1" s="64"/>
      <c r="SHZ1" s="64"/>
      <c r="SIA1" s="64"/>
      <c r="SIB1" s="64"/>
      <c r="SIC1" s="64"/>
      <c r="SID1" s="64"/>
      <c r="SIE1" s="64"/>
      <c r="SIF1" s="64"/>
      <c r="SIG1" s="64"/>
      <c r="SIH1" s="64"/>
      <c r="SII1" s="64"/>
      <c r="SIJ1" s="64"/>
      <c r="SIK1" s="64"/>
      <c r="SIL1" s="64"/>
      <c r="SIM1" s="64"/>
      <c r="SIN1" s="64"/>
      <c r="SIO1" s="64"/>
      <c r="SIP1" s="64"/>
      <c r="SIQ1" s="64"/>
      <c r="SIR1" s="64"/>
      <c r="SIS1" s="64"/>
      <c r="SIT1" s="64"/>
      <c r="SIU1" s="64"/>
      <c r="SIV1" s="64"/>
      <c r="SIW1" s="64"/>
      <c r="SIX1" s="64"/>
      <c r="SIY1" s="64"/>
      <c r="SIZ1" s="64"/>
      <c r="SJA1" s="64"/>
      <c r="SJB1" s="64"/>
      <c r="SJC1" s="64"/>
      <c r="SJD1" s="64"/>
      <c r="SJE1" s="64"/>
      <c r="SJF1" s="64"/>
      <c r="SJG1" s="64"/>
      <c r="SJH1" s="64"/>
      <c r="SJI1" s="64"/>
      <c r="SJJ1" s="64"/>
      <c r="SJK1" s="64"/>
      <c r="SJL1" s="64"/>
      <c r="SJM1" s="64"/>
      <c r="SJN1" s="64"/>
      <c r="SJO1" s="64"/>
      <c r="SJP1" s="64"/>
      <c r="SJQ1" s="64"/>
      <c r="SJR1" s="64"/>
      <c r="SJS1" s="64"/>
      <c r="SJT1" s="64"/>
      <c r="SJU1" s="64"/>
      <c r="SJV1" s="64"/>
      <c r="SJW1" s="64"/>
      <c r="SJX1" s="64"/>
      <c r="SJY1" s="64"/>
      <c r="SJZ1" s="64"/>
      <c r="SKA1" s="64"/>
      <c r="SKB1" s="64"/>
      <c r="SKC1" s="64"/>
      <c r="SKD1" s="64"/>
      <c r="SKE1" s="64"/>
      <c r="SKF1" s="64"/>
      <c r="SKG1" s="64"/>
      <c r="SKH1" s="64"/>
      <c r="SKI1" s="64"/>
      <c r="SKJ1" s="64"/>
      <c r="SKK1" s="64"/>
      <c r="SKL1" s="64"/>
      <c r="SKM1" s="64"/>
      <c r="SKN1" s="64"/>
      <c r="SKO1" s="64"/>
      <c r="SKP1" s="64"/>
      <c r="SKQ1" s="64"/>
      <c r="SKR1" s="64"/>
      <c r="SKS1" s="64"/>
      <c r="SKT1" s="64"/>
      <c r="SKU1" s="64"/>
      <c r="SKV1" s="64"/>
      <c r="SKW1" s="64"/>
      <c r="SKX1" s="64"/>
      <c r="SKY1" s="64"/>
      <c r="SKZ1" s="64"/>
      <c r="SLA1" s="64"/>
      <c r="SLB1" s="64"/>
      <c r="SLC1" s="64"/>
      <c r="SLD1" s="64"/>
      <c r="SLE1" s="64"/>
      <c r="SLF1" s="64"/>
      <c r="SLG1" s="64"/>
      <c r="SLH1" s="64"/>
      <c r="SLI1" s="64"/>
      <c r="SLJ1" s="64"/>
      <c r="SLK1" s="64"/>
      <c r="SLL1" s="64"/>
      <c r="SLM1" s="64"/>
      <c r="SLN1" s="64"/>
      <c r="SLO1" s="64"/>
      <c r="SLP1" s="64"/>
      <c r="SLQ1" s="64"/>
      <c r="SLR1" s="64"/>
      <c r="SLS1" s="64"/>
      <c r="SLT1" s="64"/>
      <c r="SLU1" s="64"/>
      <c r="SLV1" s="64"/>
      <c r="SLW1" s="64"/>
      <c r="SLX1" s="64"/>
      <c r="SLY1" s="64"/>
      <c r="SLZ1" s="64"/>
      <c r="SMA1" s="64"/>
      <c r="SMB1" s="64"/>
      <c r="SMC1" s="64"/>
      <c r="SMD1" s="64"/>
      <c r="SME1" s="64"/>
      <c r="SMF1" s="64"/>
      <c r="SMG1" s="64"/>
      <c r="SMH1" s="64"/>
      <c r="SMI1" s="64"/>
      <c r="SMJ1" s="64"/>
      <c r="SMK1" s="64"/>
      <c r="SML1" s="64"/>
      <c r="SMM1" s="64"/>
      <c r="SMN1" s="64"/>
      <c r="SMO1" s="64"/>
      <c r="SMP1" s="64"/>
      <c r="SMQ1" s="64"/>
      <c r="SMR1" s="64"/>
      <c r="SMS1" s="64"/>
      <c r="SMT1" s="64"/>
      <c r="SMU1" s="64"/>
      <c r="SMV1" s="64"/>
      <c r="SMW1" s="64"/>
      <c r="SMX1" s="64"/>
      <c r="SMY1" s="64"/>
      <c r="SMZ1" s="64"/>
      <c r="SNA1" s="64"/>
      <c r="SNB1" s="64"/>
      <c r="SNC1" s="64"/>
      <c r="SND1" s="64"/>
      <c r="SNE1" s="64"/>
      <c r="SNF1" s="64"/>
      <c r="SNG1" s="64"/>
      <c r="SNH1" s="64"/>
      <c r="SNI1" s="64"/>
      <c r="SNJ1" s="64"/>
      <c r="SNK1" s="64"/>
      <c r="SNL1" s="64"/>
      <c r="SNM1" s="64"/>
      <c r="SNN1" s="64"/>
      <c r="SNO1" s="64"/>
      <c r="SNP1" s="64"/>
      <c r="SNQ1" s="64"/>
      <c r="SNR1" s="64"/>
      <c r="SNS1" s="64"/>
      <c r="SNT1" s="64"/>
      <c r="SNU1" s="64"/>
      <c r="SNV1" s="64"/>
      <c r="SNW1" s="64"/>
      <c r="SNX1" s="64"/>
      <c r="SNY1" s="64"/>
      <c r="SNZ1" s="64"/>
      <c r="SOA1" s="64"/>
      <c r="SOB1" s="64"/>
      <c r="SOC1" s="64"/>
      <c r="SOD1" s="64"/>
      <c r="SOE1" s="64"/>
      <c r="SOF1" s="64"/>
      <c r="SOG1" s="64"/>
      <c r="SOH1" s="64"/>
      <c r="SOI1" s="64"/>
      <c r="SOJ1" s="64"/>
      <c r="SOK1" s="64"/>
      <c r="SOL1" s="64"/>
      <c r="SOM1" s="64"/>
      <c r="SON1" s="64"/>
      <c r="SOO1" s="64"/>
      <c r="SOP1" s="64"/>
      <c r="SOQ1" s="64"/>
      <c r="SOR1" s="64"/>
      <c r="SOS1" s="64"/>
      <c r="SOT1" s="64"/>
      <c r="SOU1" s="64"/>
      <c r="SOV1" s="64"/>
      <c r="SOW1" s="64"/>
      <c r="SOX1" s="64"/>
      <c r="SOY1" s="64"/>
      <c r="SOZ1" s="64"/>
      <c r="SPA1" s="64"/>
      <c r="SPB1" s="64"/>
      <c r="SPC1" s="64"/>
      <c r="SPD1" s="64"/>
      <c r="SPE1" s="64"/>
      <c r="SPF1" s="64"/>
      <c r="SPG1" s="64"/>
      <c r="SPH1" s="64"/>
      <c r="SPI1" s="64"/>
      <c r="SPJ1" s="64"/>
      <c r="SPK1" s="64"/>
      <c r="SPL1" s="64"/>
      <c r="SPM1" s="64"/>
      <c r="SPN1" s="64"/>
      <c r="SPO1" s="64"/>
      <c r="SPP1" s="64"/>
      <c r="SPQ1" s="64"/>
      <c r="SPR1" s="64"/>
      <c r="SPS1" s="64"/>
      <c r="SPT1" s="64"/>
      <c r="SPU1" s="64"/>
      <c r="SPV1" s="64"/>
      <c r="SPW1" s="64"/>
      <c r="SPX1" s="64"/>
      <c r="SPY1" s="64"/>
      <c r="SPZ1" s="64"/>
      <c r="SQA1" s="64"/>
      <c r="SQB1" s="64"/>
      <c r="SQC1" s="64"/>
      <c r="SQD1" s="64"/>
      <c r="SQE1" s="64"/>
      <c r="SQF1" s="64"/>
      <c r="SQG1" s="64"/>
      <c r="SQH1" s="64"/>
      <c r="SQI1" s="64"/>
      <c r="SQJ1" s="64"/>
      <c r="SQK1" s="64"/>
      <c r="SQL1" s="64"/>
      <c r="SQM1" s="64"/>
      <c r="SQN1" s="64"/>
      <c r="SQO1" s="64"/>
      <c r="SQP1" s="64"/>
      <c r="SQQ1" s="64"/>
      <c r="SQR1" s="64"/>
      <c r="SQS1" s="64"/>
      <c r="SQT1" s="64"/>
      <c r="SQU1" s="64"/>
      <c r="SQV1" s="64"/>
      <c r="SQW1" s="64"/>
      <c r="SQX1" s="64"/>
      <c r="SQY1" s="64"/>
      <c r="SQZ1" s="64"/>
      <c r="SRA1" s="64"/>
      <c r="SRB1" s="64"/>
      <c r="SRC1" s="64"/>
      <c r="SRD1" s="64"/>
      <c r="SRE1" s="64"/>
      <c r="SRF1" s="64"/>
      <c r="SRG1" s="64"/>
      <c r="SRH1" s="64"/>
      <c r="SRI1" s="64"/>
      <c r="SRJ1" s="64"/>
      <c r="SRK1" s="64"/>
      <c r="SRL1" s="64"/>
      <c r="SRM1" s="64"/>
      <c r="SRN1" s="64"/>
      <c r="SRO1" s="64"/>
      <c r="SRP1" s="64"/>
      <c r="SRQ1" s="64"/>
      <c r="SRR1" s="64"/>
      <c r="SRS1" s="64"/>
      <c r="SRT1" s="64"/>
      <c r="SRU1" s="64"/>
      <c r="SRV1" s="64"/>
      <c r="SRW1" s="64"/>
      <c r="SRX1" s="64"/>
      <c r="SRY1" s="64"/>
      <c r="SRZ1" s="64"/>
      <c r="SSA1" s="64"/>
      <c r="SSB1" s="64"/>
      <c r="SSC1" s="64"/>
      <c r="SSD1" s="64"/>
      <c r="SSE1" s="64"/>
      <c r="SSF1" s="64"/>
      <c r="SSG1" s="64"/>
      <c r="SSH1" s="64"/>
      <c r="SSI1" s="64"/>
      <c r="SSJ1" s="64"/>
      <c r="SSK1" s="64"/>
      <c r="SSL1" s="64"/>
      <c r="SSM1" s="64"/>
      <c r="SSN1" s="64"/>
      <c r="SSO1" s="64"/>
      <c r="SSP1" s="64"/>
      <c r="SSQ1" s="64"/>
      <c r="SSR1" s="64"/>
      <c r="SSS1" s="64"/>
      <c r="SST1" s="64"/>
      <c r="SSU1" s="64"/>
      <c r="SSV1" s="64"/>
      <c r="SSW1" s="64"/>
      <c r="SSX1" s="64"/>
      <c r="SSY1" s="64"/>
      <c r="SSZ1" s="64"/>
      <c r="STA1" s="64"/>
      <c r="STB1" s="64"/>
      <c r="STC1" s="64"/>
      <c r="STD1" s="64"/>
      <c r="STE1" s="64"/>
      <c r="STF1" s="64"/>
      <c r="STG1" s="64"/>
      <c r="STH1" s="64"/>
      <c r="STI1" s="64"/>
      <c r="STJ1" s="64"/>
      <c r="STK1" s="64"/>
      <c r="STL1" s="64"/>
      <c r="STM1" s="64"/>
      <c r="STN1" s="64"/>
      <c r="STO1" s="64"/>
      <c r="STP1" s="64"/>
      <c r="STQ1" s="64"/>
      <c r="STR1" s="64"/>
      <c r="STS1" s="64"/>
      <c r="STT1" s="64"/>
      <c r="STU1" s="64"/>
      <c r="STV1" s="64"/>
      <c r="STW1" s="64"/>
      <c r="STX1" s="64"/>
      <c r="STY1" s="64"/>
      <c r="STZ1" s="64"/>
      <c r="SUA1" s="64"/>
      <c r="SUB1" s="64"/>
      <c r="SUC1" s="64"/>
      <c r="SUD1" s="64"/>
      <c r="SUE1" s="64"/>
      <c r="SUF1" s="64"/>
      <c r="SUG1" s="64"/>
      <c r="SUH1" s="64"/>
      <c r="SUI1" s="64"/>
      <c r="SUJ1" s="64"/>
      <c r="SUK1" s="64"/>
      <c r="SUL1" s="64"/>
      <c r="SUM1" s="64"/>
      <c r="SUN1" s="64"/>
      <c r="SUO1" s="64"/>
      <c r="SUP1" s="64"/>
      <c r="SUQ1" s="64"/>
      <c r="SUR1" s="64"/>
      <c r="SUS1" s="64"/>
      <c r="SUT1" s="64"/>
      <c r="SUU1" s="64"/>
      <c r="SUV1" s="64"/>
      <c r="SUW1" s="64"/>
      <c r="SUX1" s="64"/>
      <c r="SUY1" s="64"/>
      <c r="SUZ1" s="64"/>
      <c r="SVA1" s="64"/>
      <c r="SVB1" s="64"/>
      <c r="SVC1" s="64"/>
      <c r="SVD1" s="64"/>
      <c r="SVE1" s="64"/>
      <c r="SVF1" s="64"/>
      <c r="SVG1" s="64"/>
      <c r="SVH1" s="64"/>
      <c r="SVI1" s="64"/>
      <c r="SVJ1" s="64"/>
      <c r="SVK1" s="64"/>
      <c r="SVL1" s="64"/>
      <c r="SVM1" s="64"/>
      <c r="SVN1" s="64"/>
      <c r="SVO1" s="64"/>
      <c r="SVP1" s="64"/>
      <c r="SVQ1" s="64"/>
      <c r="SVR1" s="64"/>
      <c r="SVS1" s="64"/>
      <c r="SVT1" s="64"/>
      <c r="SVU1" s="64"/>
      <c r="SVV1" s="64"/>
      <c r="SVW1" s="64"/>
      <c r="SVX1" s="64"/>
      <c r="SVY1" s="64"/>
      <c r="SVZ1" s="64"/>
      <c r="SWA1" s="64"/>
      <c r="SWB1" s="64"/>
      <c r="SWC1" s="64"/>
      <c r="SWD1" s="64"/>
      <c r="SWE1" s="64"/>
      <c r="SWF1" s="64"/>
      <c r="SWG1" s="64"/>
      <c r="SWH1" s="64"/>
      <c r="SWI1" s="64"/>
      <c r="SWJ1" s="64"/>
      <c r="SWK1" s="64"/>
      <c r="SWL1" s="64"/>
      <c r="SWM1" s="64"/>
      <c r="SWN1" s="64"/>
      <c r="SWO1" s="64"/>
      <c r="SWP1" s="64"/>
      <c r="SWQ1" s="64"/>
      <c r="SWR1" s="64"/>
      <c r="SWS1" s="64"/>
      <c r="SWT1" s="64"/>
      <c r="SWU1" s="64"/>
      <c r="SWV1" s="64"/>
      <c r="SWW1" s="64"/>
      <c r="SWX1" s="64"/>
      <c r="SWY1" s="64"/>
      <c r="SWZ1" s="64"/>
      <c r="SXA1" s="64"/>
      <c r="SXB1" s="64"/>
      <c r="SXC1" s="64"/>
      <c r="SXD1" s="64"/>
      <c r="SXE1" s="64"/>
      <c r="SXF1" s="64"/>
      <c r="SXG1" s="64"/>
      <c r="SXH1" s="64"/>
      <c r="SXI1" s="64"/>
      <c r="SXJ1" s="64"/>
      <c r="SXK1" s="64"/>
      <c r="SXL1" s="64"/>
      <c r="SXM1" s="64"/>
      <c r="SXN1" s="64"/>
      <c r="SXO1" s="64"/>
      <c r="SXP1" s="64"/>
      <c r="SXQ1" s="64"/>
      <c r="SXR1" s="64"/>
      <c r="SXS1" s="64"/>
      <c r="SXT1" s="64"/>
      <c r="SXU1" s="64"/>
      <c r="SXV1" s="64"/>
      <c r="SXW1" s="64"/>
      <c r="SXX1" s="64"/>
      <c r="SXY1" s="64"/>
      <c r="SXZ1" s="64"/>
      <c r="SYA1" s="64"/>
      <c r="SYB1" s="64"/>
      <c r="SYC1" s="64"/>
      <c r="SYD1" s="64"/>
      <c r="SYE1" s="64"/>
      <c r="SYF1" s="64"/>
      <c r="SYG1" s="64"/>
      <c r="SYH1" s="64"/>
      <c r="SYI1" s="64"/>
      <c r="SYJ1" s="64"/>
      <c r="SYK1" s="64"/>
      <c r="SYL1" s="64"/>
      <c r="SYM1" s="64"/>
      <c r="SYN1" s="64"/>
      <c r="SYO1" s="64"/>
      <c r="SYP1" s="64"/>
      <c r="SYQ1" s="64"/>
      <c r="SYR1" s="64"/>
      <c r="SYS1" s="64"/>
      <c r="SYT1" s="64"/>
      <c r="SYU1" s="64"/>
      <c r="SYV1" s="64"/>
      <c r="SYW1" s="64"/>
      <c r="SYX1" s="64"/>
      <c r="SYY1" s="64"/>
      <c r="SYZ1" s="64"/>
      <c r="SZA1" s="64"/>
      <c r="SZB1" s="64"/>
      <c r="SZC1" s="64"/>
      <c r="SZD1" s="64"/>
      <c r="SZE1" s="64"/>
      <c r="SZF1" s="64"/>
      <c r="SZG1" s="64"/>
      <c r="SZH1" s="64"/>
      <c r="SZI1" s="64"/>
      <c r="SZJ1" s="64"/>
      <c r="SZK1" s="64"/>
      <c r="SZL1" s="64"/>
      <c r="SZM1" s="64"/>
      <c r="SZN1" s="64"/>
      <c r="SZO1" s="64"/>
      <c r="SZP1" s="64"/>
      <c r="SZQ1" s="64"/>
      <c r="SZR1" s="64"/>
      <c r="SZS1" s="64"/>
      <c r="SZT1" s="64"/>
      <c r="SZU1" s="64"/>
      <c r="SZV1" s="64"/>
      <c r="SZW1" s="64"/>
      <c r="SZX1" s="64"/>
      <c r="SZY1" s="64"/>
      <c r="SZZ1" s="64"/>
      <c r="TAA1" s="64"/>
      <c r="TAB1" s="64"/>
      <c r="TAC1" s="64"/>
      <c r="TAD1" s="64"/>
      <c r="TAE1" s="64"/>
      <c r="TAF1" s="64"/>
      <c r="TAG1" s="64"/>
      <c r="TAH1" s="64"/>
      <c r="TAI1" s="64"/>
      <c r="TAJ1" s="64"/>
      <c r="TAK1" s="64"/>
      <c r="TAL1" s="64"/>
      <c r="TAM1" s="64"/>
      <c r="TAN1" s="64"/>
      <c r="TAO1" s="64"/>
      <c r="TAP1" s="64"/>
      <c r="TAQ1" s="64"/>
      <c r="TAR1" s="64"/>
      <c r="TAS1" s="64"/>
      <c r="TAT1" s="64"/>
      <c r="TAU1" s="64"/>
      <c r="TAV1" s="64"/>
      <c r="TAW1" s="64"/>
      <c r="TAX1" s="64"/>
      <c r="TAY1" s="64"/>
      <c r="TAZ1" s="64"/>
      <c r="TBA1" s="64"/>
      <c r="TBB1" s="64"/>
      <c r="TBC1" s="64"/>
      <c r="TBD1" s="64"/>
      <c r="TBE1" s="64"/>
      <c r="TBF1" s="64"/>
      <c r="TBG1" s="64"/>
      <c r="TBH1" s="64"/>
      <c r="TBI1" s="64"/>
      <c r="TBJ1" s="64"/>
      <c r="TBK1" s="64"/>
      <c r="TBL1" s="64"/>
      <c r="TBM1" s="64"/>
      <c r="TBN1" s="64"/>
      <c r="TBO1" s="64"/>
      <c r="TBP1" s="64"/>
      <c r="TBQ1" s="64"/>
      <c r="TBR1" s="64"/>
      <c r="TBS1" s="64"/>
      <c r="TBT1" s="64"/>
      <c r="TBU1" s="64"/>
      <c r="TBV1" s="64"/>
      <c r="TBW1" s="64"/>
      <c r="TBX1" s="64"/>
      <c r="TBY1" s="64"/>
      <c r="TBZ1" s="64"/>
      <c r="TCA1" s="64"/>
      <c r="TCB1" s="64"/>
      <c r="TCC1" s="64"/>
      <c r="TCD1" s="64"/>
      <c r="TCE1" s="64"/>
      <c r="TCF1" s="64"/>
      <c r="TCG1" s="64"/>
      <c r="TCH1" s="64"/>
      <c r="TCI1" s="64"/>
      <c r="TCJ1" s="64"/>
      <c r="TCK1" s="64"/>
      <c r="TCL1" s="64"/>
      <c r="TCM1" s="64"/>
      <c r="TCN1" s="64"/>
      <c r="TCO1" s="64"/>
      <c r="TCP1" s="64"/>
      <c r="TCQ1" s="64"/>
      <c r="TCR1" s="64"/>
      <c r="TCS1" s="64"/>
      <c r="TCT1" s="64"/>
      <c r="TCU1" s="64"/>
      <c r="TCV1" s="64"/>
      <c r="TCW1" s="64"/>
      <c r="TCX1" s="64"/>
      <c r="TCY1" s="64"/>
      <c r="TCZ1" s="64"/>
      <c r="TDA1" s="64"/>
      <c r="TDB1" s="64"/>
      <c r="TDC1" s="64"/>
      <c r="TDD1" s="64"/>
      <c r="TDE1" s="64"/>
      <c r="TDF1" s="64"/>
      <c r="TDG1" s="64"/>
      <c r="TDH1" s="64"/>
      <c r="TDI1" s="64"/>
      <c r="TDJ1" s="64"/>
      <c r="TDK1" s="64"/>
      <c r="TDL1" s="64"/>
      <c r="TDM1" s="64"/>
      <c r="TDN1" s="64"/>
      <c r="TDO1" s="64"/>
      <c r="TDP1" s="64"/>
      <c r="TDQ1" s="64"/>
      <c r="TDR1" s="64"/>
      <c r="TDS1" s="64"/>
      <c r="TDT1" s="64"/>
      <c r="TDU1" s="64"/>
      <c r="TDV1" s="64"/>
      <c r="TDW1" s="64"/>
      <c r="TDX1" s="64"/>
      <c r="TDY1" s="64"/>
      <c r="TDZ1" s="64"/>
      <c r="TEA1" s="64"/>
      <c r="TEB1" s="64"/>
      <c r="TEC1" s="64"/>
      <c r="TED1" s="64"/>
      <c r="TEE1" s="64"/>
      <c r="TEF1" s="64"/>
      <c r="TEG1" s="64"/>
      <c r="TEH1" s="64"/>
      <c r="TEI1" s="64"/>
      <c r="TEJ1" s="64"/>
      <c r="TEK1" s="64"/>
      <c r="TEL1" s="64"/>
      <c r="TEM1" s="64"/>
      <c r="TEN1" s="64"/>
      <c r="TEO1" s="64"/>
      <c r="TEP1" s="64"/>
      <c r="TEQ1" s="64"/>
      <c r="TER1" s="64"/>
      <c r="TES1" s="64"/>
      <c r="TET1" s="64"/>
      <c r="TEU1" s="64"/>
      <c r="TEV1" s="64"/>
      <c r="TEW1" s="64"/>
      <c r="TEX1" s="64"/>
      <c r="TEY1" s="64"/>
      <c r="TEZ1" s="64"/>
      <c r="TFA1" s="64"/>
      <c r="TFB1" s="64"/>
      <c r="TFC1" s="64"/>
      <c r="TFD1" s="64"/>
      <c r="TFE1" s="64"/>
      <c r="TFF1" s="64"/>
      <c r="TFG1" s="64"/>
      <c r="TFH1" s="64"/>
      <c r="TFI1" s="64"/>
      <c r="TFJ1" s="64"/>
      <c r="TFK1" s="64"/>
      <c r="TFL1" s="64"/>
      <c r="TFM1" s="64"/>
      <c r="TFN1" s="64"/>
      <c r="TFO1" s="64"/>
      <c r="TFP1" s="64"/>
      <c r="TFQ1" s="64"/>
      <c r="TFR1" s="64"/>
      <c r="TFS1" s="64"/>
      <c r="TFT1" s="64"/>
      <c r="TFU1" s="64"/>
      <c r="TFV1" s="64"/>
      <c r="TFW1" s="64"/>
      <c r="TFX1" s="64"/>
      <c r="TFY1" s="64"/>
      <c r="TFZ1" s="64"/>
      <c r="TGA1" s="64"/>
      <c r="TGB1" s="64"/>
      <c r="TGC1" s="64"/>
      <c r="TGD1" s="64"/>
      <c r="TGE1" s="64"/>
      <c r="TGF1" s="64"/>
      <c r="TGG1" s="64"/>
      <c r="TGH1" s="64"/>
      <c r="TGI1" s="64"/>
      <c r="TGJ1" s="64"/>
      <c r="TGK1" s="64"/>
      <c r="TGL1" s="64"/>
      <c r="TGM1" s="64"/>
      <c r="TGN1" s="64"/>
      <c r="TGO1" s="64"/>
      <c r="TGP1" s="64"/>
      <c r="TGQ1" s="64"/>
      <c r="TGR1" s="64"/>
      <c r="TGS1" s="64"/>
      <c r="TGT1" s="64"/>
      <c r="TGU1" s="64"/>
      <c r="TGV1" s="64"/>
      <c r="TGW1" s="64"/>
      <c r="TGX1" s="64"/>
      <c r="TGY1" s="64"/>
      <c r="TGZ1" s="64"/>
      <c r="THA1" s="64"/>
      <c r="THB1" s="64"/>
      <c r="THC1" s="64"/>
      <c r="THD1" s="64"/>
      <c r="THE1" s="64"/>
      <c r="THF1" s="64"/>
      <c r="THG1" s="64"/>
      <c r="THH1" s="64"/>
      <c r="THI1" s="64"/>
      <c r="THJ1" s="64"/>
      <c r="THK1" s="64"/>
      <c r="THL1" s="64"/>
      <c r="THM1" s="64"/>
      <c r="THN1" s="64"/>
      <c r="THO1" s="64"/>
      <c r="THP1" s="64"/>
      <c r="THQ1" s="64"/>
      <c r="THR1" s="64"/>
      <c r="THS1" s="64"/>
      <c r="THT1" s="64"/>
      <c r="THU1" s="64"/>
      <c r="THV1" s="64"/>
      <c r="THW1" s="64"/>
      <c r="THX1" s="64"/>
      <c r="THY1" s="64"/>
      <c r="THZ1" s="64"/>
      <c r="TIA1" s="64"/>
      <c r="TIB1" s="64"/>
      <c r="TIC1" s="64"/>
      <c r="TID1" s="64"/>
      <c r="TIE1" s="64"/>
      <c r="TIF1" s="64"/>
      <c r="TIG1" s="64"/>
      <c r="TIH1" s="64"/>
      <c r="TII1" s="64"/>
      <c r="TIJ1" s="64"/>
      <c r="TIK1" s="64"/>
      <c r="TIL1" s="64"/>
      <c r="TIM1" s="64"/>
      <c r="TIN1" s="64"/>
      <c r="TIO1" s="64"/>
      <c r="TIP1" s="64"/>
      <c r="TIQ1" s="64"/>
      <c r="TIR1" s="64"/>
      <c r="TIS1" s="64"/>
      <c r="TIT1" s="64"/>
      <c r="TIU1" s="64"/>
      <c r="TIV1" s="64"/>
      <c r="TIW1" s="64"/>
      <c r="TIX1" s="64"/>
      <c r="TIY1" s="64"/>
      <c r="TIZ1" s="64"/>
      <c r="TJA1" s="64"/>
      <c r="TJB1" s="64"/>
      <c r="TJC1" s="64"/>
      <c r="TJD1" s="64"/>
      <c r="TJE1" s="64"/>
      <c r="TJF1" s="64"/>
      <c r="TJG1" s="64"/>
      <c r="TJH1" s="64"/>
      <c r="TJI1" s="64"/>
      <c r="TJJ1" s="64"/>
      <c r="TJK1" s="64"/>
      <c r="TJL1" s="64"/>
      <c r="TJM1" s="64"/>
      <c r="TJN1" s="64"/>
      <c r="TJO1" s="64"/>
      <c r="TJP1" s="64"/>
      <c r="TJQ1" s="64"/>
      <c r="TJR1" s="64"/>
      <c r="TJS1" s="64"/>
      <c r="TJT1" s="64"/>
      <c r="TJU1" s="64"/>
      <c r="TJV1" s="64"/>
      <c r="TJW1" s="64"/>
      <c r="TJX1" s="64"/>
      <c r="TJY1" s="64"/>
      <c r="TJZ1" s="64"/>
      <c r="TKA1" s="64"/>
      <c r="TKB1" s="64"/>
      <c r="TKC1" s="64"/>
      <c r="TKD1" s="64"/>
      <c r="TKE1" s="64"/>
      <c r="TKF1" s="64"/>
      <c r="TKG1" s="64"/>
      <c r="TKH1" s="64"/>
      <c r="TKI1" s="64"/>
      <c r="TKJ1" s="64"/>
      <c r="TKK1" s="64"/>
      <c r="TKL1" s="64"/>
      <c r="TKM1" s="64"/>
      <c r="TKN1" s="64"/>
      <c r="TKO1" s="64"/>
      <c r="TKP1" s="64"/>
      <c r="TKQ1" s="64"/>
      <c r="TKR1" s="64"/>
      <c r="TKS1" s="64"/>
      <c r="TKT1" s="64"/>
      <c r="TKU1" s="64"/>
      <c r="TKV1" s="64"/>
      <c r="TKW1" s="64"/>
      <c r="TKX1" s="64"/>
      <c r="TKY1" s="64"/>
      <c r="TKZ1" s="64"/>
      <c r="TLA1" s="64"/>
      <c r="TLB1" s="64"/>
      <c r="TLC1" s="64"/>
      <c r="TLD1" s="64"/>
      <c r="TLE1" s="64"/>
      <c r="TLF1" s="64"/>
      <c r="TLG1" s="64"/>
      <c r="TLH1" s="64"/>
      <c r="TLI1" s="64"/>
      <c r="TLJ1" s="64"/>
      <c r="TLK1" s="64"/>
      <c r="TLL1" s="64"/>
      <c r="TLM1" s="64"/>
      <c r="TLN1" s="64"/>
      <c r="TLO1" s="64"/>
      <c r="TLP1" s="64"/>
      <c r="TLQ1" s="64"/>
      <c r="TLR1" s="64"/>
      <c r="TLS1" s="64"/>
      <c r="TLT1" s="64"/>
      <c r="TLU1" s="64"/>
      <c r="TLV1" s="64"/>
      <c r="TLW1" s="64"/>
      <c r="TLX1" s="64"/>
      <c r="TLY1" s="64"/>
      <c r="TLZ1" s="64"/>
      <c r="TMA1" s="64"/>
      <c r="TMB1" s="64"/>
      <c r="TMC1" s="64"/>
      <c r="TMD1" s="64"/>
      <c r="TME1" s="64"/>
      <c r="TMF1" s="64"/>
      <c r="TMG1" s="64"/>
      <c r="TMH1" s="64"/>
      <c r="TMI1" s="64"/>
      <c r="TMJ1" s="64"/>
      <c r="TMK1" s="64"/>
      <c r="TML1" s="64"/>
      <c r="TMM1" s="64"/>
      <c r="TMN1" s="64"/>
      <c r="TMO1" s="64"/>
      <c r="TMP1" s="64"/>
      <c r="TMQ1" s="64"/>
      <c r="TMR1" s="64"/>
      <c r="TMS1" s="64"/>
      <c r="TMT1" s="64"/>
      <c r="TMU1" s="64"/>
      <c r="TMV1" s="64"/>
      <c r="TMW1" s="64"/>
      <c r="TMX1" s="64"/>
      <c r="TMY1" s="64"/>
      <c r="TMZ1" s="64"/>
      <c r="TNA1" s="64"/>
      <c r="TNB1" s="64"/>
      <c r="TNC1" s="64"/>
      <c r="TND1" s="64"/>
      <c r="TNE1" s="64"/>
      <c r="TNF1" s="64"/>
      <c r="TNG1" s="64"/>
      <c r="TNH1" s="64"/>
      <c r="TNI1" s="64"/>
      <c r="TNJ1" s="64"/>
      <c r="TNK1" s="64"/>
      <c r="TNL1" s="64"/>
      <c r="TNM1" s="64"/>
      <c r="TNN1" s="64"/>
      <c r="TNO1" s="64"/>
      <c r="TNP1" s="64"/>
      <c r="TNQ1" s="64"/>
      <c r="TNR1" s="64"/>
      <c r="TNS1" s="64"/>
      <c r="TNT1" s="64"/>
      <c r="TNU1" s="64"/>
      <c r="TNV1" s="64"/>
      <c r="TNW1" s="64"/>
      <c r="TNX1" s="64"/>
      <c r="TNY1" s="64"/>
      <c r="TNZ1" s="64"/>
      <c r="TOA1" s="64"/>
      <c r="TOB1" s="64"/>
      <c r="TOC1" s="64"/>
      <c r="TOD1" s="64"/>
      <c r="TOE1" s="64"/>
      <c r="TOF1" s="64"/>
      <c r="TOG1" s="64"/>
      <c r="TOH1" s="64"/>
      <c r="TOI1" s="64"/>
      <c r="TOJ1" s="64"/>
      <c r="TOK1" s="64"/>
      <c r="TOL1" s="64"/>
      <c r="TOM1" s="64"/>
      <c r="TON1" s="64"/>
      <c r="TOO1" s="64"/>
      <c r="TOP1" s="64"/>
      <c r="TOQ1" s="64"/>
      <c r="TOR1" s="64"/>
      <c r="TOS1" s="64"/>
      <c r="TOT1" s="64"/>
      <c r="TOU1" s="64"/>
      <c r="TOV1" s="64"/>
      <c r="TOW1" s="64"/>
      <c r="TOX1" s="64"/>
      <c r="TOY1" s="64"/>
      <c r="TOZ1" s="64"/>
      <c r="TPA1" s="64"/>
      <c r="TPB1" s="64"/>
      <c r="TPC1" s="64"/>
      <c r="TPD1" s="64"/>
      <c r="TPE1" s="64"/>
      <c r="TPF1" s="64"/>
      <c r="TPG1" s="64"/>
      <c r="TPH1" s="64"/>
      <c r="TPI1" s="64"/>
      <c r="TPJ1" s="64"/>
      <c r="TPK1" s="64"/>
      <c r="TPL1" s="64"/>
      <c r="TPM1" s="64"/>
      <c r="TPN1" s="64"/>
      <c r="TPO1" s="64"/>
      <c r="TPP1" s="64"/>
      <c r="TPQ1" s="64"/>
      <c r="TPR1" s="64"/>
      <c r="TPS1" s="64"/>
      <c r="TPT1" s="64"/>
      <c r="TPU1" s="64"/>
      <c r="TPV1" s="64"/>
      <c r="TPW1" s="64"/>
      <c r="TPX1" s="64"/>
      <c r="TPY1" s="64"/>
      <c r="TPZ1" s="64"/>
      <c r="TQA1" s="64"/>
      <c r="TQB1" s="64"/>
      <c r="TQC1" s="64"/>
      <c r="TQD1" s="64"/>
      <c r="TQE1" s="64"/>
      <c r="TQF1" s="64"/>
      <c r="TQG1" s="64"/>
      <c r="TQH1" s="64"/>
      <c r="TQI1" s="64"/>
      <c r="TQJ1" s="64"/>
      <c r="TQK1" s="64"/>
      <c r="TQL1" s="64"/>
      <c r="TQM1" s="64"/>
      <c r="TQN1" s="64"/>
      <c r="TQO1" s="64"/>
      <c r="TQP1" s="64"/>
      <c r="TQQ1" s="64"/>
      <c r="TQR1" s="64"/>
      <c r="TQS1" s="64"/>
      <c r="TQT1" s="64"/>
      <c r="TQU1" s="64"/>
      <c r="TQV1" s="64"/>
      <c r="TQW1" s="64"/>
      <c r="TQX1" s="64"/>
      <c r="TQY1" s="64"/>
      <c r="TQZ1" s="64"/>
      <c r="TRA1" s="64"/>
      <c r="TRB1" s="64"/>
      <c r="TRC1" s="64"/>
      <c r="TRD1" s="64"/>
      <c r="TRE1" s="64"/>
      <c r="TRF1" s="64"/>
      <c r="TRG1" s="64"/>
      <c r="TRH1" s="64"/>
      <c r="TRI1" s="64"/>
      <c r="TRJ1" s="64"/>
      <c r="TRK1" s="64"/>
      <c r="TRL1" s="64"/>
      <c r="TRM1" s="64"/>
      <c r="TRN1" s="64"/>
      <c r="TRO1" s="64"/>
      <c r="TRP1" s="64"/>
      <c r="TRQ1" s="64"/>
      <c r="TRR1" s="64"/>
      <c r="TRS1" s="64"/>
      <c r="TRT1" s="64"/>
      <c r="TRU1" s="64"/>
      <c r="TRV1" s="64"/>
      <c r="TRW1" s="64"/>
      <c r="TRX1" s="64"/>
      <c r="TRY1" s="64"/>
      <c r="TRZ1" s="64"/>
      <c r="TSA1" s="64"/>
      <c r="TSB1" s="64"/>
      <c r="TSC1" s="64"/>
      <c r="TSD1" s="64"/>
      <c r="TSE1" s="64"/>
      <c r="TSF1" s="64"/>
      <c r="TSG1" s="64"/>
      <c r="TSH1" s="64"/>
      <c r="TSI1" s="64"/>
      <c r="TSJ1" s="64"/>
      <c r="TSK1" s="64"/>
      <c r="TSL1" s="64"/>
      <c r="TSM1" s="64"/>
      <c r="TSN1" s="64"/>
      <c r="TSO1" s="64"/>
      <c r="TSP1" s="64"/>
      <c r="TSQ1" s="64"/>
      <c r="TSR1" s="64"/>
      <c r="TSS1" s="64"/>
      <c r="TST1" s="64"/>
      <c r="TSU1" s="64"/>
      <c r="TSV1" s="64"/>
      <c r="TSW1" s="64"/>
      <c r="TSX1" s="64"/>
      <c r="TSY1" s="64"/>
      <c r="TSZ1" s="64"/>
      <c r="TTA1" s="64"/>
      <c r="TTB1" s="64"/>
      <c r="TTC1" s="64"/>
      <c r="TTD1" s="64"/>
      <c r="TTE1" s="64"/>
      <c r="TTF1" s="64"/>
      <c r="TTG1" s="64"/>
      <c r="TTH1" s="64"/>
      <c r="TTI1" s="64"/>
      <c r="TTJ1" s="64"/>
      <c r="TTK1" s="64"/>
      <c r="TTL1" s="64"/>
      <c r="TTM1" s="64"/>
      <c r="TTN1" s="64"/>
      <c r="TTO1" s="64"/>
      <c r="TTP1" s="64"/>
      <c r="TTQ1" s="64"/>
      <c r="TTR1" s="64"/>
      <c r="TTS1" s="64"/>
      <c r="TTT1" s="64"/>
      <c r="TTU1" s="64"/>
      <c r="TTV1" s="64"/>
      <c r="TTW1" s="64"/>
      <c r="TTX1" s="64"/>
      <c r="TTY1" s="64"/>
      <c r="TTZ1" s="64"/>
      <c r="TUA1" s="64"/>
      <c r="TUB1" s="64"/>
      <c r="TUC1" s="64"/>
      <c r="TUD1" s="64"/>
      <c r="TUE1" s="64"/>
      <c r="TUF1" s="64"/>
      <c r="TUG1" s="64"/>
      <c r="TUH1" s="64"/>
      <c r="TUI1" s="64"/>
      <c r="TUJ1" s="64"/>
      <c r="TUK1" s="64"/>
      <c r="TUL1" s="64"/>
      <c r="TUM1" s="64"/>
      <c r="TUN1" s="64"/>
      <c r="TUO1" s="64"/>
      <c r="TUP1" s="64"/>
      <c r="TUQ1" s="64"/>
      <c r="TUR1" s="64"/>
      <c r="TUS1" s="64"/>
      <c r="TUT1" s="64"/>
      <c r="TUU1" s="64"/>
      <c r="TUV1" s="64"/>
      <c r="TUW1" s="64"/>
      <c r="TUX1" s="64"/>
      <c r="TUY1" s="64"/>
      <c r="TUZ1" s="64"/>
      <c r="TVA1" s="64"/>
      <c r="TVB1" s="64"/>
      <c r="TVC1" s="64"/>
      <c r="TVD1" s="64"/>
      <c r="TVE1" s="64"/>
      <c r="TVF1" s="64"/>
      <c r="TVG1" s="64"/>
      <c r="TVH1" s="64"/>
      <c r="TVI1" s="64"/>
      <c r="TVJ1" s="64"/>
      <c r="TVK1" s="64"/>
      <c r="TVL1" s="64"/>
      <c r="TVM1" s="64"/>
      <c r="TVN1" s="64"/>
      <c r="TVO1" s="64"/>
      <c r="TVP1" s="64"/>
      <c r="TVQ1" s="64"/>
      <c r="TVR1" s="64"/>
      <c r="TVS1" s="64"/>
      <c r="TVT1" s="64"/>
      <c r="TVU1" s="64"/>
      <c r="TVV1" s="64"/>
      <c r="TVW1" s="64"/>
      <c r="TVX1" s="64"/>
      <c r="TVY1" s="64"/>
      <c r="TVZ1" s="64"/>
      <c r="TWA1" s="64"/>
      <c r="TWB1" s="64"/>
      <c r="TWC1" s="64"/>
      <c r="TWD1" s="64"/>
      <c r="TWE1" s="64"/>
      <c r="TWF1" s="64"/>
      <c r="TWG1" s="64"/>
      <c r="TWH1" s="64"/>
      <c r="TWI1" s="64"/>
      <c r="TWJ1" s="64"/>
      <c r="TWK1" s="64"/>
      <c r="TWL1" s="64"/>
      <c r="TWM1" s="64"/>
      <c r="TWN1" s="64"/>
      <c r="TWO1" s="64"/>
      <c r="TWP1" s="64"/>
      <c r="TWQ1" s="64"/>
      <c r="TWR1" s="64"/>
      <c r="TWS1" s="64"/>
      <c r="TWT1" s="64"/>
      <c r="TWU1" s="64"/>
      <c r="TWV1" s="64"/>
      <c r="TWW1" s="64"/>
      <c r="TWX1" s="64"/>
      <c r="TWY1" s="64"/>
      <c r="TWZ1" s="64"/>
      <c r="TXA1" s="64"/>
      <c r="TXB1" s="64"/>
      <c r="TXC1" s="64"/>
      <c r="TXD1" s="64"/>
      <c r="TXE1" s="64"/>
      <c r="TXF1" s="64"/>
      <c r="TXG1" s="64"/>
      <c r="TXH1" s="64"/>
      <c r="TXI1" s="64"/>
      <c r="TXJ1" s="64"/>
      <c r="TXK1" s="64"/>
      <c r="TXL1" s="64"/>
      <c r="TXM1" s="64"/>
      <c r="TXN1" s="64"/>
      <c r="TXO1" s="64"/>
      <c r="TXP1" s="64"/>
      <c r="TXQ1" s="64"/>
      <c r="TXR1" s="64"/>
      <c r="TXS1" s="64"/>
      <c r="TXT1" s="64"/>
      <c r="TXU1" s="64"/>
      <c r="TXV1" s="64"/>
      <c r="TXW1" s="64"/>
      <c r="TXX1" s="64"/>
      <c r="TXY1" s="64"/>
      <c r="TXZ1" s="64"/>
      <c r="TYA1" s="64"/>
      <c r="TYB1" s="64"/>
      <c r="TYC1" s="64"/>
      <c r="TYD1" s="64"/>
      <c r="TYE1" s="64"/>
      <c r="TYF1" s="64"/>
      <c r="TYG1" s="64"/>
      <c r="TYH1" s="64"/>
      <c r="TYI1" s="64"/>
      <c r="TYJ1" s="64"/>
      <c r="TYK1" s="64"/>
      <c r="TYL1" s="64"/>
      <c r="TYM1" s="64"/>
      <c r="TYN1" s="64"/>
      <c r="TYO1" s="64"/>
      <c r="TYP1" s="64"/>
      <c r="TYQ1" s="64"/>
      <c r="TYR1" s="64"/>
      <c r="TYS1" s="64"/>
      <c r="TYT1" s="64"/>
      <c r="TYU1" s="64"/>
      <c r="TYV1" s="64"/>
      <c r="TYW1" s="64"/>
      <c r="TYX1" s="64"/>
      <c r="TYY1" s="64"/>
      <c r="TYZ1" s="64"/>
      <c r="TZA1" s="64"/>
      <c r="TZB1" s="64"/>
      <c r="TZC1" s="64"/>
      <c r="TZD1" s="64"/>
      <c r="TZE1" s="64"/>
      <c r="TZF1" s="64"/>
      <c r="TZG1" s="64"/>
      <c r="TZH1" s="64"/>
      <c r="TZI1" s="64"/>
      <c r="TZJ1" s="64"/>
      <c r="TZK1" s="64"/>
      <c r="TZL1" s="64"/>
      <c r="TZM1" s="64"/>
      <c r="TZN1" s="64"/>
      <c r="TZO1" s="64"/>
      <c r="TZP1" s="64"/>
      <c r="TZQ1" s="64"/>
      <c r="TZR1" s="64"/>
      <c r="TZS1" s="64"/>
      <c r="TZT1" s="64"/>
      <c r="TZU1" s="64"/>
      <c r="TZV1" s="64"/>
      <c r="TZW1" s="64"/>
      <c r="TZX1" s="64"/>
      <c r="TZY1" s="64"/>
      <c r="TZZ1" s="64"/>
      <c r="UAA1" s="64"/>
      <c r="UAB1" s="64"/>
      <c r="UAC1" s="64"/>
      <c r="UAD1" s="64"/>
      <c r="UAE1" s="64"/>
      <c r="UAF1" s="64"/>
      <c r="UAG1" s="64"/>
      <c r="UAH1" s="64"/>
      <c r="UAI1" s="64"/>
      <c r="UAJ1" s="64"/>
      <c r="UAK1" s="64"/>
      <c r="UAL1" s="64"/>
      <c r="UAM1" s="64"/>
      <c r="UAN1" s="64"/>
      <c r="UAO1" s="64"/>
      <c r="UAP1" s="64"/>
      <c r="UAQ1" s="64"/>
      <c r="UAR1" s="64"/>
      <c r="UAS1" s="64"/>
      <c r="UAT1" s="64"/>
      <c r="UAU1" s="64"/>
      <c r="UAV1" s="64"/>
      <c r="UAW1" s="64"/>
      <c r="UAX1" s="64"/>
      <c r="UAY1" s="64"/>
      <c r="UAZ1" s="64"/>
      <c r="UBA1" s="64"/>
      <c r="UBB1" s="64"/>
      <c r="UBC1" s="64"/>
      <c r="UBD1" s="64"/>
      <c r="UBE1" s="64"/>
      <c r="UBF1" s="64"/>
      <c r="UBG1" s="64"/>
      <c r="UBH1" s="64"/>
      <c r="UBI1" s="64"/>
      <c r="UBJ1" s="64"/>
      <c r="UBK1" s="64"/>
      <c r="UBL1" s="64"/>
      <c r="UBM1" s="64"/>
      <c r="UBN1" s="64"/>
      <c r="UBO1" s="64"/>
      <c r="UBP1" s="64"/>
      <c r="UBQ1" s="64"/>
      <c r="UBR1" s="64"/>
      <c r="UBS1" s="64"/>
      <c r="UBT1" s="64"/>
      <c r="UBU1" s="64"/>
      <c r="UBV1" s="64"/>
      <c r="UBW1" s="64"/>
      <c r="UBX1" s="64"/>
      <c r="UBY1" s="64"/>
      <c r="UBZ1" s="64"/>
      <c r="UCA1" s="64"/>
      <c r="UCB1" s="64"/>
      <c r="UCC1" s="64"/>
      <c r="UCD1" s="64"/>
      <c r="UCE1" s="64"/>
      <c r="UCF1" s="64"/>
      <c r="UCG1" s="64"/>
      <c r="UCH1" s="64"/>
      <c r="UCI1" s="64"/>
      <c r="UCJ1" s="64"/>
      <c r="UCK1" s="64"/>
      <c r="UCL1" s="64"/>
      <c r="UCM1" s="64"/>
      <c r="UCN1" s="64"/>
      <c r="UCO1" s="64"/>
      <c r="UCP1" s="64"/>
      <c r="UCQ1" s="64"/>
      <c r="UCR1" s="64"/>
      <c r="UCS1" s="64"/>
      <c r="UCT1" s="64"/>
      <c r="UCU1" s="64"/>
      <c r="UCV1" s="64"/>
      <c r="UCW1" s="64"/>
      <c r="UCX1" s="64"/>
      <c r="UCY1" s="64"/>
      <c r="UCZ1" s="64"/>
      <c r="UDA1" s="64"/>
      <c r="UDB1" s="64"/>
      <c r="UDC1" s="64"/>
      <c r="UDD1" s="64"/>
      <c r="UDE1" s="64"/>
      <c r="UDF1" s="64"/>
      <c r="UDG1" s="64"/>
      <c r="UDH1" s="64"/>
      <c r="UDI1" s="64"/>
      <c r="UDJ1" s="64"/>
      <c r="UDK1" s="64"/>
      <c r="UDL1" s="64"/>
      <c r="UDM1" s="64"/>
      <c r="UDN1" s="64"/>
      <c r="UDO1" s="64"/>
      <c r="UDP1" s="64"/>
      <c r="UDQ1" s="64"/>
      <c r="UDR1" s="64"/>
      <c r="UDS1" s="64"/>
      <c r="UDT1" s="64"/>
      <c r="UDU1" s="64"/>
      <c r="UDV1" s="64"/>
      <c r="UDW1" s="64"/>
      <c r="UDX1" s="64"/>
      <c r="UDY1" s="64"/>
      <c r="UDZ1" s="64"/>
      <c r="UEA1" s="64"/>
      <c r="UEB1" s="64"/>
      <c r="UEC1" s="64"/>
      <c r="UED1" s="64"/>
      <c r="UEE1" s="64"/>
      <c r="UEF1" s="64"/>
      <c r="UEG1" s="64"/>
      <c r="UEH1" s="64"/>
      <c r="UEI1" s="64"/>
      <c r="UEJ1" s="64"/>
      <c r="UEK1" s="64"/>
      <c r="UEL1" s="64"/>
      <c r="UEM1" s="64"/>
      <c r="UEN1" s="64"/>
      <c r="UEO1" s="64"/>
      <c r="UEP1" s="64"/>
      <c r="UEQ1" s="64"/>
      <c r="UER1" s="64"/>
      <c r="UES1" s="64"/>
      <c r="UET1" s="64"/>
      <c r="UEU1" s="64"/>
      <c r="UEV1" s="64"/>
      <c r="UEW1" s="64"/>
      <c r="UEX1" s="64"/>
      <c r="UEY1" s="64"/>
      <c r="UEZ1" s="64"/>
      <c r="UFA1" s="64"/>
      <c r="UFB1" s="64"/>
      <c r="UFC1" s="64"/>
      <c r="UFD1" s="64"/>
      <c r="UFE1" s="64"/>
      <c r="UFF1" s="64"/>
      <c r="UFG1" s="64"/>
      <c r="UFH1" s="64"/>
      <c r="UFI1" s="64"/>
      <c r="UFJ1" s="64"/>
      <c r="UFK1" s="64"/>
      <c r="UFL1" s="64"/>
      <c r="UFM1" s="64"/>
      <c r="UFN1" s="64"/>
      <c r="UFO1" s="64"/>
      <c r="UFP1" s="64"/>
      <c r="UFQ1" s="64"/>
      <c r="UFR1" s="64"/>
      <c r="UFS1" s="64"/>
      <c r="UFT1" s="64"/>
      <c r="UFU1" s="64"/>
      <c r="UFV1" s="64"/>
      <c r="UFW1" s="64"/>
      <c r="UFX1" s="64"/>
      <c r="UFY1" s="64"/>
      <c r="UFZ1" s="64"/>
      <c r="UGA1" s="64"/>
      <c r="UGB1" s="64"/>
      <c r="UGC1" s="64"/>
      <c r="UGD1" s="64"/>
      <c r="UGE1" s="64"/>
      <c r="UGF1" s="64"/>
      <c r="UGG1" s="64"/>
      <c r="UGH1" s="64"/>
      <c r="UGI1" s="64"/>
      <c r="UGJ1" s="64"/>
      <c r="UGK1" s="64"/>
      <c r="UGL1" s="64"/>
      <c r="UGM1" s="64"/>
      <c r="UGN1" s="64"/>
      <c r="UGO1" s="64"/>
      <c r="UGP1" s="64"/>
      <c r="UGQ1" s="64"/>
      <c r="UGR1" s="64"/>
      <c r="UGS1" s="64"/>
      <c r="UGT1" s="64"/>
      <c r="UGU1" s="64"/>
      <c r="UGV1" s="64"/>
      <c r="UGW1" s="64"/>
      <c r="UGX1" s="64"/>
      <c r="UGY1" s="64"/>
      <c r="UGZ1" s="64"/>
      <c r="UHA1" s="64"/>
      <c r="UHB1" s="64"/>
      <c r="UHC1" s="64"/>
      <c r="UHD1" s="64"/>
      <c r="UHE1" s="64"/>
      <c r="UHF1" s="64"/>
      <c r="UHG1" s="64"/>
      <c r="UHH1" s="64"/>
      <c r="UHI1" s="64"/>
      <c r="UHJ1" s="64"/>
      <c r="UHK1" s="64"/>
      <c r="UHL1" s="64"/>
      <c r="UHM1" s="64"/>
      <c r="UHN1" s="64"/>
      <c r="UHO1" s="64"/>
      <c r="UHP1" s="64"/>
      <c r="UHQ1" s="64"/>
      <c r="UHR1" s="64"/>
      <c r="UHS1" s="64"/>
      <c r="UHT1" s="64"/>
      <c r="UHU1" s="64"/>
      <c r="UHV1" s="64"/>
      <c r="UHW1" s="64"/>
      <c r="UHX1" s="64"/>
      <c r="UHY1" s="64"/>
      <c r="UHZ1" s="64"/>
      <c r="UIA1" s="64"/>
      <c r="UIB1" s="64"/>
      <c r="UIC1" s="64"/>
      <c r="UID1" s="64"/>
      <c r="UIE1" s="64"/>
      <c r="UIF1" s="64"/>
      <c r="UIG1" s="64"/>
      <c r="UIH1" s="64"/>
      <c r="UII1" s="64"/>
      <c r="UIJ1" s="64"/>
      <c r="UIK1" s="64"/>
      <c r="UIL1" s="64"/>
      <c r="UIM1" s="64"/>
      <c r="UIN1" s="64"/>
      <c r="UIO1" s="64"/>
      <c r="UIP1" s="64"/>
      <c r="UIQ1" s="64"/>
      <c r="UIR1" s="64"/>
      <c r="UIS1" s="64"/>
      <c r="UIT1" s="64"/>
      <c r="UIU1" s="64"/>
      <c r="UIV1" s="64"/>
      <c r="UIW1" s="64"/>
      <c r="UIX1" s="64"/>
      <c r="UIY1" s="64"/>
      <c r="UIZ1" s="64"/>
      <c r="UJA1" s="64"/>
      <c r="UJB1" s="64"/>
      <c r="UJC1" s="64"/>
      <c r="UJD1" s="64"/>
      <c r="UJE1" s="64"/>
      <c r="UJF1" s="64"/>
      <c r="UJG1" s="64"/>
      <c r="UJH1" s="64"/>
      <c r="UJI1" s="64"/>
      <c r="UJJ1" s="64"/>
      <c r="UJK1" s="64"/>
      <c r="UJL1" s="64"/>
      <c r="UJM1" s="64"/>
      <c r="UJN1" s="64"/>
      <c r="UJO1" s="64"/>
      <c r="UJP1" s="64"/>
      <c r="UJQ1" s="64"/>
      <c r="UJR1" s="64"/>
      <c r="UJS1" s="64"/>
      <c r="UJT1" s="64"/>
      <c r="UJU1" s="64"/>
      <c r="UJV1" s="64"/>
      <c r="UJW1" s="64"/>
      <c r="UJX1" s="64"/>
      <c r="UJY1" s="64"/>
      <c r="UJZ1" s="64"/>
      <c r="UKA1" s="64"/>
      <c r="UKB1" s="64"/>
      <c r="UKC1" s="64"/>
      <c r="UKD1" s="64"/>
      <c r="UKE1" s="64"/>
      <c r="UKF1" s="64"/>
      <c r="UKG1" s="64"/>
      <c r="UKH1" s="64"/>
      <c r="UKI1" s="64"/>
      <c r="UKJ1" s="64"/>
      <c r="UKK1" s="64"/>
      <c r="UKL1" s="64"/>
      <c r="UKM1" s="64"/>
      <c r="UKN1" s="64"/>
      <c r="UKO1" s="64"/>
      <c r="UKP1" s="64"/>
      <c r="UKQ1" s="64"/>
      <c r="UKR1" s="64"/>
      <c r="UKS1" s="64"/>
      <c r="UKT1" s="64"/>
      <c r="UKU1" s="64"/>
      <c r="UKV1" s="64"/>
      <c r="UKW1" s="64"/>
      <c r="UKX1" s="64"/>
      <c r="UKY1" s="64"/>
      <c r="UKZ1" s="64"/>
      <c r="ULA1" s="64"/>
      <c r="ULB1" s="64"/>
      <c r="ULC1" s="64"/>
      <c r="ULD1" s="64"/>
      <c r="ULE1" s="64"/>
      <c r="ULF1" s="64"/>
      <c r="ULG1" s="64"/>
      <c r="ULH1" s="64"/>
      <c r="ULI1" s="64"/>
      <c r="ULJ1" s="64"/>
      <c r="ULK1" s="64"/>
      <c r="ULL1" s="64"/>
      <c r="ULM1" s="64"/>
      <c r="ULN1" s="64"/>
      <c r="ULO1" s="64"/>
      <c r="ULP1" s="64"/>
      <c r="ULQ1" s="64"/>
      <c r="ULR1" s="64"/>
      <c r="ULS1" s="64"/>
      <c r="ULT1" s="64"/>
      <c r="ULU1" s="64"/>
      <c r="ULV1" s="64"/>
      <c r="ULW1" s="64"/>
      <c r="ULX1" s="64"/>
      <c r="ULY1" s="64"/>
      <c r="ULZ1" s="64"/>
      <c r="UMA1" s="64"/>
      <c r="UMB1" s="64"/>
      <c r="UMC1" s="64"/>
      <c r="UMD1" s="64"/>
      <c r="UME1" s="64"/>
      <c r="UMF1" s="64"/>
      <c r="UMG1" s="64"/>
      <c r="UMH1" s="64"/>
      <c r="UMI1" s="64"/>
      <c r="UMJ1" s="64"/>
      <c r="UMK1" s="64"/>
      <c r="UML1" s="64"/>
      <c r="UMM1" s="64"/>
      <c r="UMN1" s="64"/>
      <c r="UMO1" s="64"/>
      <c r="UMP1" s="64"/>
      <c r="UMQ1" s="64"/>
      <c r="UMR1" s="64"/>
      <c r="UMS1" s="64"/>
      <c r="UMT1" s="64"/>
      <c r="UMU1" s="64"/>
      <c r="UMV1" s="64"/>
      <c r="UMW1" s="64"/>
      <c r="UMX1" s="64"/>
      <c r="UMY1" s="64"/>
      <c r="UMZ1" s="64"/>
      <c r="UNA1" s="64"/>
      <c r="UNB1" s="64"/>
      <c r="UNC1" s="64"/>
      <c r="UND1" s="64"/>
      <c r="UNE1" s="64"/>
      <c r="UNF1" s="64"/>
      <c r="UNG1" s="64"/>
      <c r="UNH1" s="64"/>
      <c r="UNI1" s="64"/>
      <c r="UNJ1" s="64"/>
      <c r="UNK1" s="64"/>
      <c r="UNL1" s="64"/>
      <c r="UNM1" s="64"/>
      <c r="UNN1" s="64"/>
      <c r="UNO1" s="64"/>
      <c r="UNP1" s="64"/>
      <c r="UNQ1" s="64"/>
      <c r="UNR1" s="64"/>
      <c r="UNS1" s="64"/>
      <c r="UNT1" s="64"/>
      <c r="UNU1" s="64"/>
      <c r="UNV1" s="64"/>
      <c r="UNW1" s="64"/>
      <c r="UNX1" s="64"/>
      <c r="UNY1" s="64"/>
      <c r="UNZ1" s="64"/>
      <c r="UOA1" s="64"/>
      <c r="UOB1" s="64"/>
      <c r="UOC1" s="64"/>
      <c r="UOD1" s="64"/>
      <c r="UOE1" s="64"/>
      <c r="UOF1" s="64"/>
      <c r="UOG1" s="64"/>
      <c r="UOH1" s="64"/>
      <c r="UOI1" s="64"/>
      <c r="UOJ1" s="64"/>
      <c r="UOK1" s="64"/>
      <c r="UOL1" s="64"/>
      <c r="UOM1" s="64"/>
      <c r="UON1" s="64"/>
      <c r="UOO1" s="64"/>
      <c r="UOP1" s="64"/>
      <c r="UOQ1" s="64"/>
      <c r="UOR1" s="64"/>
      <c r="UOS1" s="64"/>
      <c r="UOT1" s="64"/>
      <c r="UOU1" s="64"/>
      <c r="UOV1" s="64"/>
      <c r="UOW1" s="64"/>
      <c r="UOX1" s="64"/>
      <c r="UOY1" s="64"/>
      <c r="UOZ1" s="64"/>
      <c r="UPA1" s="64"/>
      <c r="UPB1" s="64"/>
      <c r="UPC1" s="64"/>
      <c r="UPD1" s="64"/>
      <c r="UPE1" s="64"/>
      <c r="UPF1" s="64"/>
      <c r="UPG1" s="64"/>
      <c r="UPH1" s="64"/>
      <c r="UPI1" s="64"/>
      <c r="UPJ1" s="64"/>
      <c r="UPK1" s="64"/>
      <c r="UPL1" s="64"/>
      <c r="UPM1" s="64"/>
      <c r="UPN1" s="64"/>
      <c r="UPO1" s="64"/>
      <c r="UPP1" s="64"/>
      <c r="UPQ1" s="64"/>
      <c r="UPR1" s="64"/>
      <c r="UPS1" s="64"/>
      <c r="UPT1" s="64"/>
      <c r="UPU1" s="64"/>
      <c r="UPV1" s="64"/>
      <c r="UPW1" s="64"/>
      <c r="UPX1" s="64"/>
      <c r="UPY1" s="64"/>
      <c r="UPZ1" s="64"/>
      <c r="UQA1" s="64"/>
      <c r="UQB1" s="64"/>
      <c r="UQC1" s="64"/>
      <c r="UQD1" s="64"/>
      <c r="UQE1" s="64"/>
      <c r="UQF1" s="64"/>
      <c r="UQG1" s="64"/>
      <c r="UQH1" s="64"/>
      <c r="UQI1" s="64"/>
      <c r="UQJ1" s="64"/>
      <c r="UQK1" s="64"/>
      <c r="UQL1" s="64"/>
      <c r="UQM1" s="64"/>
      <c r="UQN1" s="64"/>
      <c r="UQO1" s="64"/>
      <c r="UQP1" s="64"/>
      <c r="UQQ1" s="64"/>
      <c r="UQR1" s="64"/>
      <c r="UQS1" s="64"/>
      <c r="UQT1" s="64"/>
      <c r="UQU1" s="64"/>
      <c r="UQV1" s="64"/>
      <c r="UQW1" s="64"/>
      <c r="UQX1" s="64"/>
      <c r="UQY1" s="64"/>
      <c r="UQZ1" s="64"/>
      <c r="URA1" s="64"/>
      <c r="URB1" s="64"/>
      <c r="URC1" s="64"/>
      <c r="URD1" s="64"/>
      <c r="URE1" s="64"/>
      <c r="URF1" s="64"/>
      <c r="URG1" s="64"/>
      <c r="URH1" s="64"/>
      <c r="URI1" s="64"/>
      <c r="URJ1" s="64"/>
      <c r="URK1" s="64"/>
      <c r="URL1" s="64"/>
      <c r="URM1" s="64"/>
      <c r="URN1" s="64"/>
      <c r="URO1" s="64"/>
      <c r="URP1" s="64"/>
      <c r="URQ1" s="64"/>
      <c r="URR1" s="64"/>
      <c r="URS1" s="64"/>
      <c r="URT1" s="64"/>
      <c r="URU1" s="64"/>
      <c r="URV1" s="64"/>
      <c r="URW1" s="64"/>
      <c r="URX1" s="64"/>
      <c r="URY1" s="64"/>
      <c r="URZ1" s="64"/>
      <c r="USA1" s="64"/>
      <c r="USB1" s="64"/>
      <c r="USC1" s="64"/>
      <c r="USD1" s="64"/>
      <c r="USE1" s="64"/>
      <c r="USF1" s="64"/>
      <c r="USG1" s="64"/>
      <c r="USH1" s="64"/>
      <c r="USI1" s="64"/>
      <c r="USJ1" s="64"/>
      <c r="USK1" s="64"/>
      <c r="USL1" s="64"/>
      <c r="USM1" s="64"/>
      <c r="USN1" s="64"/>
      <c r="USO1" s="64"/>
      <c r="USP1" s="64"/>
      <c r="USQ1" s="64"/>
      <c r="USR1" s="64"/>
      <c r="USS1" s="64"/>
      <c r="UST1" s="64"/>
      <c r="USU1" s="64"/>
      <c r="USV1" s="64"/>
      <c r="USW1" s="64"/>
      <c r="USX1" s="64"/>
      <c r="USY1" s="64"/>
      <c r="USZ1" s="64"/>
      <c r="UTA1" s="64"/>
      <c r="UTB1" s="64"/>
      <c r="UTC1" s="64"/>
      <c r="UTD1" s="64"/>
      <c r="UTE1" s="64"/>
      <c r="UTF1" s="64"/>
      <c r="UTG1" s="64"/>
      <c r="UTH1" s="64"/>
      <c r="UTI1" s="64"/>
      <c r="UTJ1" s="64"/>
      <c r="UTK1" s="64"/>
      <c r="UTL1" s="64"/>
      <c r="UTM1" s="64"/>
      <c r="UTN1" s="64"/>
      <c r="UTO1" s="64"/>
      <c r="UTP1" s="64"/>
      <c r="UTQ1" s="64"/>
      <c r="UTR1" s="64"/>
      <c r="UTS1" s="64"/>
      <c r="UTT1" s="64"/>
      <c r="UTU1" s="64"/>
      <c r="UTV1" s="64"/>
      <c r="UTW1" s="64"/>
      <c r="UTX1" s="64"/>
      <c r="UTY1" s="64"/>
      <c r="UTZ1" s="64"/>
      <c r="UUA1" s="64"/>
      <c r="UUB1" s="64"/>
      <c r="UUC1" s="64"/>
      <c r="UUD1" s="64"/>
      <c r="UUE1" s="64"/>
      <c r="UUF1" s="64"/>
      <c r="UUG1" s="64"/>
      <c r="UUH1" s="64"/>
      <c r="UUI1" s="64"/>
      <c r="UUJ1" s="64"/>
      <c r="UUK1" s="64"/>
      <c r="UUL1" s="64"/>
      <c r="UUM1" s="64"/>
      <c r="UUN1" s="64"/>
      <c r="UUO1" s="64"/>
      <c r="UUP1" s="64"/>
      <c r="UUQ1" s="64"/>
      <c r="UUR1" s="64"/>
      <c r="UUS1" s="64"/>
      <c r="UUT1" s="64"/>
      <c r="UUU1" s="64"/>
      <c r="UUV1" s="64"/>
      <c r="UUW1" s="64"/>
      <c r="UUX1" s="64"/>
      <c r="UUY1" s="64"/>
      <c r="UUZ1" s="64"/>
      <c r="UVA1" s="64"/>
      <c r="UVB1" s="64"/>
      <c r="UVC1" s="64"/>
      <c r="UVD1" s="64"/>
      <c r="UVE1" s="64"/>
      <c r="UVF1" s="64"/>
      <c r="UVG1" s="64"/>
      <c r="UVH1" s="64"/>
      <c r="UVI1" s="64"/>
      <c r="UVJ1" s="64"/>
      <c r="UVK1" s="64"/>
      <c r="UVL1" s="64"/>
      <c r="UVM1" s="64"/>
      <c r="UVN1" s="64"/>
      <c r="UVO1" s="64"/>
      <c r="UVP1" s="64"/>
      <c r="UVQ1" s="64"/>
      <c r="UVR1" s="64"/>
      <c r="UVS1" s="64"/>
      <c r="UVT1" s="64"/>
      <c r="UVU1" s="64"/>
      <c r="UVV1" s="64"/>
      <c r="UVW1" s="64"/>
      <c r="UVX1" s="64"/>
      <c r="UVY1" s="64"/>
      <c r="UVZ1" s="64"/>
      <c r="UWA1" s="64"/>
      <c r="UWB1" s="64"/>
      <c r="UWC1" s="64"/>
      <c r="UWD1" s="64"/>
      <c r="UWE1" s="64"/>
      <c r="UWF1" s="64"/>
      <c r="UWG1" s="64"/>
      <c r="UWH1" s="64"/>
      <c r="UWI1" s="64"/>
      <c r="UWJ1" s="64"/>
      <c r="UWK1" s="64"/>
      <c r="UWL1" s="64"/>
      <c r="UWM1" s="64"/>
      <c r="UWN1" s="64"/>
      <c r="UWO1" s="64"/>
      <c r="UWP1" s="64"/>
      <c r="UWQ1" s="64"/>
      <c r="UWR1" s="64"/>
      <c r="UWS1" s="64"/>
      <c r="UWT1" s="64"/>
      <c r="UWU1" s="64"/>
      <c r="UWV1" s="64"/>
      <c r="UWW1" s="64"/>
      <c r="UWX1" s="64"/>
      <c r="UWY1" s="64"/>
      <c r="UWZ1" s="64"/>
      <c r="UXA1" s="64"/>
      <c r="UXB1" s="64"/>
      <c r="UXC1" s="64"/>
      <c r="UXD1" s="64"/>
      <c r="UXE1" s="64"/>
      <c r="UXF1" s="64"/>
      <c r="UXG1" s="64"/>
      <c r="UXH1" s="64"/>
      <c r="UXI1" s="64"/>
      <c r="UXJ1" s="64"/>
      <c r="UXK1" s="64"/>
      <c r="UXL1" s="64"/>
      <c r="UXM1" s="64"/>
      <c r="UXN1" s="64"/>
      <c r="UXO1" s="64"/>
      <c r="UXP1" s="64"/>
      <c r="UXQ1" s="64"/>
      <c r="UXR1" s="64"/>
      <c r="UXS1" s="64"/>
      <c r="UXT1" s="64"/>
      <c r="UXU1" s="64"/>
      <c r="UXV1" s="64"/>
      <c r="UXW1" s="64"/>
      <c r="UXX1" s="64"/>
      <c r="UXY1" s="64"/>
      <c r="UXZ1" s="64"/>
      <c r="UYA1" s="64"/>
      <c r="UYB1" s="64"/>
      <c r="UYC1" s="64"/>
      <c r="UYD1" s="64"/>
      <c r="UYE1" s="64"/>
      <c r="UYF1" s="64"/>
      <c r="UYG1" s="64"/>
      <c r="UYH1" s="64"/>
      <c r="UYI1" s="64"/>
      <c r="UYJ1" s="64"/>
      <c r="UYK1" s="64"/>
      <c r="UYL1" s="64"/>
      <c r="UYM1" s="64"/>
      <c r="UYN1" s="64"/>
      <c r="UYO1" s="64"/>
      <c r="UYP1" s="64"/>
      <c r="UYQ1" s="64"/>
      <c r="UYR1" s="64"/>
      <c r="UYS1" s="64"/>
      <c r="UYT1" s="64"/>
      <c r="UYU1" s="64"/>
      <c r="UYV1" s="64"/>
      <c r="UYW1" s="64"/>
      <c r="UYX1" s="64"/>
      <c r="UYY1" s="64"/>
      <c r="UYZ1" s="64"/>
      <c r="UZA1" s="64"/>
      <c r="UZB1" s="64"/>
      <c r="UZC1" s="64"/>
      <c r="UZD1" s="64"/>
      <c r="UZE1" s="64"/>
      <c r="UZF1" s="64"/>
      <c r="UZG1" s="64"/>
      <c r="UZH1" s="64"/>
      <c r="UZI1" s="64"/>
      <c r="UZJ1" s="64"/>
      <c r="UZK1" s="64"/>
      <c r="UZL1" s="64"/>
      <c r="UZM1" s="64"/>
      <c r="UZN1" s="64"/>
      <c r="UZO1" s="64"/>
      <c r="UZP1" s="64"/>
      <c r="UZQ1" s="64"/>
      <c r="UZR1" s="64"/>
      <c r="UZS1" s="64"/>
      <c r="UZT1" s="64"/>
      <c r="UZU1" s="64"/>
      <c r="UZV1" s="64"/>
      <c r="UZW1" s="64"/>
      <c r="UZX1" s="64"/>
      <c r="UZY1" s="64"/>
      <c r="UZZ1" s="64"/>
      <c r="VAA1" s="64"/>
      <c r="VAB1" s="64"/>
      <c r="VAC1" s="64"/>
      <c r="VAD1" s="64"/>
      <c r="VAE1" s="64"/>
      <c r="VAF1" s="64"/>
      <c r="VAG1" s="64"/>
      <c r="VAH1" s="64"/>
      <c r="VAI1" s="64"/>
      <c r="VAJ1" s="64"/>
      <c r="VAK1" s="64"/>
      <c r="VAL1" s="64"/>
      <c r="VAM1" s="64"/>
      <c r="VAN1" s="64"/>
      <c r="VAO1" s="64"/>
      <c r="VAP1" s="64"/>
      <c r="VAQ1" s="64"/>
      <c r="VAR1" s="64"/>
      <c r="VAS1" s="64"/>
      <c r="VAT1" s="64"/>
      <c r="VAU1" s="64"/>
      <c r="VAV1" s="64"/>
      <c r="VAW1" s="64"/>
      <c r="VAX1" s="64"/>
      <c r="VAY1" s="64"/>
      <c r="VAZ1" s="64"/>
      <c r="VBA1" s="64"/>
      <c r="VBB1" s="64"/>
      <c r="VBC1" s="64"/>
      <c r="VBD1" s="64"/>
      <c r="VBE1" s="64"/>
      <c r="VBF1" s="64"/>
      <c r="VBG1" s="64"/>
      <c r="VBH1" s="64"/>
      <c r="VBI1" s="64"/>
      <c r="VBJ1" s="64"/>
      <c r="VBK1" s="64"/>
      <c r="VBL1" s="64"/>
      <c r="VBM1" s="64"/>
      <c r="VBN1" s="64"/>
      <c r="VBO1" s="64"/>
      <c r="VBP1" s="64"/>
      <c r="VBQ1" s="64"/>
      <c r="VBR1" s="64"/>
      <c r="VBS1" s="64"/>
      <c r="VBT1" s="64"/>
      <c r="VBU1" s="64"/>
      <c r="VBV1" s="64"/>
      <c r="VBW1" s="64"/>
      <c r="VBX1" s="64"/>
      <c r="VBY1" s="64"/>
      <c r="VBZ1" s="64"/>
      <c r="VCA1" s="64"/>
      <c r="VCB1" s="64"/>
      <c r="VCC1" s="64"/>
      <c r="VCD1" s="64"/>
      <c r="VCE1" s="64"/>
      <c r="VCF1" s="64"/>
      <c r="VCG1" s="64"/>
      <c r="VCH1" s="64"/>
      <c r="VCI1" s="64"/>
      <c r="VCJ1" s="64"/>
      <c r="VCK1" s="64"/>
      <c r="VCL1" s="64"/>
      <c r="VCM1" s="64"/>
      <c r="VCN1" s="64"/>
      <c r="VCO1" s="64"/>
      <c r="VCP1" s="64"/>
      <c r="VCQ1" s="64"/>
      <c r="VCR1" s="64"/>
      <c r="VCS1" s="64"/>
      <c r="VCT1" s="64"/>
      <c r="VCU1" s="64"/>
      <c r="VCV1" s="64"/>
      <c r="VCW1" s="64"/>
      <c r="VCX1" s="64"/>
      <c r="VCY1" s="64"/>
      <c r="VCZ1" s="64"/>
      <c r="VDA1" s="64"/>
      <c r="VDB1" s="64"/>
      <c r="VDC1" s="64"/>
      <c r="VDD1" s="64"/>
      <c r="VDE1" s="64"/>
      <c r="VDF1" s="64"/>
      <c r="VDG1" s="64"/>
      <c r="VDH1" s="64"/>
      <c r="VDI1" s="64"/>
      <c r="VDJ1" s="64"/>
      <c r="VDK1" s="64"/>
      <c r="VDL1" s="64"/>
      <c r="VDM1" s="64"/>
      <c r="VDN1" s="64"/>
      <c r="VDO1" s="64"/>
      <c r="VDP1" s="64"/>
      <c r="VDQ1" s="64"/>
      <c r="VDR1" s="64"/>
      <c r="VDS1" s="64"/>
      <c r="VDT1" s="64"/>
      <c r="VDU1" s="64"/>
      <c r="VDV1" s="64"/>
      <c r="VDW1" s="64"/>
      <c r="VDX1" s="64"/>
      <c r="VDY1" s="64"/>
      <c r="VDZ1" s="64"/>
      <c r="VEA1" s="64"/>
      <c r="VEB1" s="64"/>
      <c r="VEC1" s="64"/>
      <c r="VED1" s="64"/>
      <c r="VEE1" s="64"/>
      <c r="VEF1" s="64"/>
      <c r="VEG1" s="64"/>
      <c r="VEH1" s="64"/>
      <c r="VEI1" s="64"/>
      <c r="VEJ1" s="64"/>
      <c r="VEK1" s="64"/>
      <c r="VEL1" s="64"/>
      <c r="VEM1" s="64"/>
      <c r="VEN1" s="64"/>
      <c r="VEO1" s="64"/>
      <c r="VEP1" s="64"/>
      <c r="VEQ1" s="64"/>
      <c r="VER1" s="64"/>
      <c r="VES1" s="64"/>
      <c r="VET1" s="64"/>
      <c r="VEU1" s="64"/>
      <c r="VEV1" s="64"/>
      <c r="VEW1" s="64"/>
      <c r="VEX1" s="64"/>
      <c r="VEY1" s="64"/>
      <c r="VEZ1" s="64"/>
      <c r="VFA1" s="64"/>
      <c r="VFB1" s="64"/>
      <c r="VFC1" s="64"/>
      <c r="VFD1" s="64"/>
      <c r="VFE1" s="64"/>
      <c r="VFF1" s="64"/>
      <c r="VFG1" s="64"/>
      <c r="VFH1" s="64"/>
      <c r="VFI1" s="64"/>
      <c r="VFJ1" s="64"/>
      <c r="VFK1" s="64"/>
      <c r="VFL1" s="64"/>
      <c r="VFM1" s="64"/>
      <c r="VFN1" s="64"/>
      <c r="VFO1" s="64"/>
      <c r="VFP1" s="64"/>
      <c r="VFQ1" s="64"/>
      <c r="VFR1" s="64"/>
      <c r="VFS1" s="64"/>
      <c r="VFT1" s="64"/>
      <c r="VFU1" s="64"/>
      <c r="VFV1" s="64"/>
      <c r="VFW1" s="64"/>
      <c r="VFX1" s="64"/>
      <c r="VFY1" s="64"/>
      <c r="VFZ1" s="64"/>
      <c r="VGA1" s="64"/>
      <c r="VGB1" s="64"/>
      <c r="VGC1" s="64"/>
      <c r="VGD1" s="64"/>
      <c r="VGE1" s="64"/>
      <c r="VGF1" s="64"/>
      <c r="VGG1" s="64"/>
      <c r="VGH1" s="64"/>
      <c r="VGI1" s="64"/>
      <c r="VGJ1" s="64"/>
      <c r="VGK1" s="64"/>
      <c r="VGL1" s="64"/>
      <c r="VGM1" s="64"/>
      <c r="VGN1" s="64"/>
      <c r="VGO1" s="64"/>
      <c r="VGP1" s="64"/>
      <c r="VGQ1" s="64"/>
      <c r="VGR1" s="64"/>
      <c r="VGS1" s="64"/>
      <c r="VGT1" s="64"/>
      <c r="VGU1" s="64"/>
      <c r="VGV1" s="64"/>
      <c r="VGW1" s="64"/>
      <c r="VGX1" s="64"/>
      <c r="VGY1" s="64"/>
      <c r="VGZ1" s="64"/>
      <c r="VHA1" s="64"/>
      <c r="VHB1" s="64"/>
      <c r="VHC1" s="64"/>
      <c r="VHD1" s="64"/>
      <c r="VHE1" s="64"/>
      <c r="VHF1" s="64"/>
      <c r="VHG1" s="64"/>
      <c r="VHH1" s="64"/>
      <c r="VHI1" s="64"/>
      <c r="VHJ1" s="64"/>
      <c r="VHK1" s="64"/>
      <c r="VHL1" s="64"/>
      <c r="VHM1" s="64"/>
      <c r="VHN1" s="64"/>
      <c r="VHO1" s="64"/>
      <c r="VHP1" s="64"/>
      <c r="VHQ1" s="64"/>
      <c r="VHR1" s="64"/>
      <c r="VHS1" s="64"/>
      <c r="VHT1" s="64"/>
      <c r="VHU1" s="64"/>
      <c r="VHV1" s="64"/>
      <c r="VHW1" s="64"/>
      <c r="VHX1" s="64"/>
      <c r="VHY1" s="64"/>
      <c r="VHZ1" s="64"/>
      <c r="VIA1" s="64"/>
      <c r="VIB1" s="64"/>
      <c r="VIC1" s="64"/>
      <c r="VID1" s="64"/>
      <c r="VIE1" s="64"/>
      <c r="VIF1" s="64"/>
      <c r="VIG1" s="64"/>
      <c r="VIH1" s="64"/>
      <c r="VII1" s="64"/>
      <c r="VIJ1" s="64"/>
      <c r="VIK1" s="64"/>
      <c r="VIL1" s="64"/>
      <c r="VIM1" s="64"/>
      <c r="VIN1" s="64"/>
      <c r="VIO1" s="64"/>
      <c r="VIP1" s="64"/>
      <c r="VIQ1" s="64"/>
      <c r="VIR1" s="64"/>
      <c r="VIS1" s="64"/>
      <c r="VIT1" s="64"/>
      <c r="VIU1" s="64"/>
      <c r="VIV1" s="64"/>
      <c r="VIW1" s="64"/>
      <c r="VIX1" s="64"/>
      <c r="VIY1" s="64"/>
      <c r="VIZ1" s="64"/>
      <c r="VJA1" s="64"/>
      <c r="VJB1" s="64"/>
      <c r="VJC1" s="64"/>
      <c r="VJD1" s="64"/>
      <c r="VJE1" s="64"/>
      <c r="VJF1" s="64"/>
      <c r="VJG1" s="64"/>
      <c r="VJH1" s="64"/>
      <c r="VJI1" s="64"/>
      <c r="VJJ1" s="64"/>
      <c r="VJK1" s="64"/>
      <c r="VJL1" s="64"/>
      <c r="VJM1" s="64"/>
      <c r="VJN1" s="64"/>
      <c r="VJO1" s="64"/>
      <c r="VJP1" s="64"/>
      <c r="VJQ1" s="64"/>
      <c r="VJR1" s="64"/>
      <c r="VJS1" s="64"/>
      <c r="VJT1" s="64"/>
      <c r="VJU1" s="64"/>
      <c r="VJV1" s="64"/>
      <c r="VJW1" s="64"/>
      <c r="VJX1" s="64"/>
      <c r="VJY1" s="64"/>
      <c r="VJZ1" s="64"/>
      <c r="VKA1" s="64"/>
      <c r="VKB1" s="64"/>
      <c r="VKC1" s="64"/>
      <c r="VKD1" s="64"/>
      <c r="VKE1" s="64"/>
      <c r="VKF1" s="64"/>
      <c r="VKG1" s="64"/>
      <c r="VKH1" s="64"/>
      <c r="VKI1" s="64"/>
      <c r="VKJ1" s="64"/>
      <c r="VKK1" s="64"/>
      <c r="VKL1" s="64"/>
      <c r="VKM1" s="64"/>
      <c r="VKN1" s="64"/>
      <c r="VKO1" s="64"/>
      <c r="VKP1" s="64"/>
      <c r="VKQ1" s="64"/>
      <c r="VKR1" s="64"/>
      <c r="VKS1" s="64"/>
      <c r="VKT1" s="64"/>
      <c r="VKU1" s="64"/>
      <c r="VKV1" s="64"/>
      <c r="VKW1" s="64"/>
      <c r="VKX1" s="64"/>
      <c r="VKY1" s="64"/>
      <c r="VKZ1" s="64"/>
      <c r="VLA1" s="64"/>
      <c r="VLB1" s="64"/>
      <c r="VLC1" s="64"/>
      <c r="VLD1" s="64"/>
      <c r="VLE1" s="64"/>
      <c r="VLF1" s="64"/>
      <c r="VLG1" s="64"/>
      <c r="VLH1" s="64"/>
      <c r="VLI1" s="64"/>
      <c r="VLJ1" s="64"/>
      <c r="VLK1" s="64"/>
      <c r="VLL1" s="64"/>
      <c r="VLM1" s="64"/>
      <c r="VLN1" s="64"/>
      <c r="VLO1" s="64"/>
      <c r="VLP1" s="64"/>
      <c r="VLQ1" s="64"/>
      <c r="VLR1" s="64"/>
      <c r="VLS1" s="64"/>
      <c r="VLT1" s="64"/>
      <c r="VLU1" s="64"/>
      <c r="VLV1" s="64"/>
      <c r="VLW1" s="64"/>
      <c r="VLX1" s="64"/>
      <c r="VLY1" s="64"/>
      <c r="VLZ1" s="64"/>
      <c r="VMA1" s="64"/>
      <c r="VMB1" s="64"/>
      <c r="VMC1" s="64"/>
      <c r="VMD1" s="64"/>
      <c r="VME1" s="64"/>
      <c r="VMF1" s="64"/>
      <c r="VMG1" s="64"/>
      <c r="VMH1" s="64"/>
      <c r="VMI1" s="64"/>
      <c r="VMJ1" s="64"/>
      <c r="VMK1" s="64"/>
      <c r="VML1" s="64"/>
      <c r="VMM1" s="64"/>
      <c r="VMN1" s="64"/>
      <c r="VMO1" s="64"/>
      <c r="VMP1" s="64"/>
      <c r="VMQ1" s="64"/>
      <c r="VMR1" s="64"/>
      <c r="VMS1" s="64"/>
      <c r="VMT1" s="64"/>
      <c r="VMU1" s="64"/>
      <c r="VMV1" s="64"/>
      <c r="VMW1" s="64"/>
      <c r="VMX1" s="64"/>
      <c r="VMY1" s="64"/>
      <c r="VMZ1" s="64"/>
      <c r="VNA1" s="64"/>
      <c r="VNB1" s="64"/>
      <c r="VNC1" s="64"/>
      <c r="VND1" s="64"/>
      <c r="VNE1" s="64"/>
      <c r="VNF1" s="64"/>
      <c r="VNG1" s="64"/>
      <c r="VNH1" s="64"/>
      <c r="VNI1" s="64"/>
      <c r="VNJ1" s="64"/>
      <c r="VNK1" s="64"/>
      <c r="VNL1" s="64"/>
      <c r="VNM1" s="64"/>
      <c r="VNN1" s="64"/>
      <c r="VNO1" s="64"/>
      <c r="VNP1" s="64"/>
      <c r="VNQ1" s="64"/>
      <c r="VNR1" s="64"/>
      <c r="VNS1" s="64"/>
      <c r="VNT1" s="64"/>
      <c r="VNU1" s="64"/>
      <c r="VNV1" s="64"/>
      <c r="VNW1" s="64"/>
      <c r="VNX1" s="64"/>
      <c r="VNY1" s="64"/>
      <c r="VNZ1" s="64"/>
      <c r="VOA1" s="64"/>
      <c r="VOB1" s="64"/>
      <c r="VOC1" s="64"/>
      <c r="VOD1" s="64"/>
      <c r="VOE1" s="64"/>
      <c r="VOF1" s="64"/>
      <c r="VOG1" s="64"/>
      <c r="VOH1" s="64"/>
      <c r="VOI1" s="64"/>
      <c r="VOJ1" s="64"/>
      <c r="VOK1" s="64"/>
      <c r="VOL1" s="64"/>
      <c r="VOM1" s="64"/>
      <c r="VON1" s="64"/>
      <c r="VOO1" s="64"/>
      <c r="VOP1" s="64"/>
      <c r="VOQ1" s="64"/>
      <c r="VOR1" s="64"/>
      <c r="VOS1" s="64"/>
      <c r="VOT1" s="64"/>
      <c r="VOU1" s="64"/>
      <c r="VOV1" s="64"/>
      <c r="VOW1" s="64"/>
      <c r="VOX1" s="64"/>
      <c r="VOY1" s="64"/>
      <c r="VOZ1" s="64"/>
      <c r="VPA1" s="64"/>
      <c r="VPB1" s="64"/>
      <c r="VPC1" s="64"/>
      <c r="VPD1" s="64"/>
      <c r="VPE1" s="64"/>
      <c r="VPF1" s="64"/>
      <c r="VPG1" s="64"/>
      <c r="VPH1" s="64"/>
      <c r="VPI1" s="64"/>
      <c r="VPJ1" s="64"/>
      <c r="VPK1" s="64"/>
      <c r="VPL1" s="64"/>
      <c r="VPM1" s="64"/>
      <c r="VPN1" s="64"/>
      <c r="VPO1" s="64"/>
      <c r="VPP1" s="64"/>
      <c r="VPQ1" s="64"/>
      <c r="VPR1" s="64"/>
      <c r="VPS1" s="64"/>
      <c r="VPT1" s="64"/>
      <c r="VPU1" s="64"/>
      <c r="VPV1" s="64"/>
      <c r="VPW1" s="64"/>
      <c r="VPX1" s="64"/>
      <c r="VPY1" s="64"/>
      <c r="VPZ1" s="64"/>
      <c r="VQA1" s="64"/>
      <c r="VQB1" s="64"/>
      <c r="VQC1" s="64"/>
      <c r="VQD1" s="64"/>
      <c r="VQE1" s="64"/>
      <c r="VQF1" s="64"/>
      <c r="VQG1" s="64"/>
      <c r="VQH1" s="64"/>
      <c r="VQI1" s="64"/>
      <c r="VQJ1" s="64"/>
      <c r="VQK1" s="64"/>
      <c r="VQL1" s="64"/>
      <c r="VQM1" s="64"/>
      <c r="VQN1" s="64"/>
      <c r="VQO1" s="64"/>
      <c r="VQP1" s="64"/>
      <c r="VQQ1" s="64"/>
      <c r="VQR1" s="64"/>
      <c r="VQS1" s="64"/>
      <c r="VQT1" s="64"/>
      <c r="VQU1" s="64"/>
      <c r="VQV1" s="64"/>
      <c r="VQW1" s="64"/>
      <c r="VQX1" s="64"/>
      <c r="VQY1" s="64"/>
      <c r="VQZ1" s="64"/>
      <c r="VRA1" s="64"/>
      <c r="VRB1" s="64"/>
      <c r="VRC1" s="64"/>
      <c r="VRD1" s="64"/>
      <c r="VRE1" s="64"/>
      <c r="VRF1" s="64"/>
      <c r="VRG1" s="64"/>
      <c r="VRH1" s="64"/>
      <c r="VRI1" s="64"/>
      <c r="VRJ1" s="64"/>
      <c r="VRK1" s="64"/>
      <c r="VRL1" s="64"/>
      <c r="VRM1" s="64"/>
      <c r="VRN1" s="64"/>
      <c r="VRO1" s="64"/>
      <c r="VRP1" s="64"/>
      <c r="VRQ1" s="64"/>
      <c r="VRR1" s="64"/>
      <c r="VRS1" s="64"/>
      <c r="VRT1" s="64"/>
      <c r="VRU1" s="64"/>
      <c r="VRV1" s="64"/>
      <c r="VRW1" s="64"/>
      <c r="VRX1" s="64"/>
      <c r="VRY1" s="64"/>
      <c r="VRZ1" s="64"/>
      <c r="VSA1" s="64"/>
      <c r="VSB1" s="64"/>
      <c r="VSC1" s="64"/>
      <c r="VSD1" s="64"/>
      <c r="VSE1" s="64"/>
      <c r="VSF1" s="64"/>
      <c r="VSG1" s="64"/>
      <c r="VSH1" s="64"/>
      <c r="VSI1" s="64"/>
      <c r="VSJ1" s="64"/>
      <c r="VSK1" s="64"/>
      <c r="VSL1" s="64"/>
      <c r="VSM1" s="64"/>
      <c r="VSN1" s="64"/>
      <c r="VSO1" s="64"/>
      <c r="VSP1" s="64"/>
      <c r="VSQ1" s="64"/>
      <c r="VSR1" s="64"/>
      <c r="VSS1" s="64"/>
      <c r="VST1" s="64"/>
      <c r="VSU1" s="64"/>
      <c r="VSV1" s="64"/>
      <c r="VSW1" s="64"/>
      <c r="VSX1" s="64"/>
      <c r="VSY1" s="64"/>
      <c r="VSZ1" s="64"/>
      <c r="VTA1" s="64"/>
      <c r="VTB1" s="64"/>
      <c r="VTC1" s="64"/>
      <c r="VTD1" s="64"/>
      <c r="VTE1" s="64"/>
      <c r="VTF1" s="64"/>
      <c r="VTG1" s="64"/>
      <c r="VTH1" s="64"/>
      <c r="VTI1" s="64"/>
      <c r="VTJ1" s="64"/>
      <c r="VTK1" s="64"/>
      <c r="VTL1" s="64"/>
      <c r="VTM1" s="64"/>
      <c r="VTN1" s="64"/>
      <c r="VTO1" s="64"/>
      <c r="VTP1" s="64"/>
      <c r="VTQ1" s="64"/>
      <c r="VTR1" s="64"/>
      <c r="VTS1" s="64"/>
      <c r="VTT1" s="64"/>
      <c r="VTU1" s="64"/>
      <c r="VTV1" s="64"/>
      <c r="VTW1" s="64"/>
      <c r="VTX1" s="64"/>
      <c r="VTY1" s="64"/>
      <c r="VTZ1" s="64"/>
      <c r="VUA1" s="64"/>
      <c r="VUB1" s="64"/>
      <c r="VUC1" s="64"/>
      <c r="VUD1" s="64"/>
      <c r="VUE1" s="64"/>
      <c r="VUF1" s="64"/>
      <c r="VUG1" s="64"/>
      <c r="VUH1" s="64"/>
      <c r="VUI1" s="64"/>
      <c r="VUJ1" s="64"/>
      <c r="VUK1" s="64"/>
      <c r="VUL1" s="64"/>
      <c r="VUM1" s="64"/>
      <c r="VUN1" s="64"/>
      <c r="VUO1" s="64"/>
      <c r="VUP1" s="64"/>
      <c r="VUQ1" s="64"/>
      <c r="VUR1" s="64"/>
      <c r="VUS1" s="64"/>
      <c r="VUT1" s="64"/>
      <c r="VUU1" s="64"/>
      <c r="VUV1" s="64"/>
      <c r="VUW1" s="64"/>
      <c r="VUX1" s="64"/>
      <c r="VUY1" s="64"/>
      <c r="VUZ1" s="64"/>
      <c r="VVA1" s="64"/>
      <c r="VVB1" s="64"/>
      <c r="VVC1" s="64"/>
      <c r="VVD1" s="64"/>
      <c r="VVE1" s="64"/>
      <c r="VVF1" s="64"/>
      <c r="VVG1" s="64"/>
      <c r="VVH1" s="64"/>
      <c r="VVI1" s="64"/>
      <c r="VVJ1" s="64"/>
      <c r="VVK1" s="64"/>
      <c r="VVL1" s="64"/>
      <c r="VVM1" s="64"/>
      <c r="VVN1" s="64"/>
      <c r="VVO1" s="64"/>
      <c r="VVP1" s="64"/>
      <c r="VVQ1" s="64"/>
      <c r="VVR1" s="64"/>
      <c r="VVS1" s="64"/>
      <c r="VVT1" s="64"/>
      <c r="VVU1" s="64"/>
      <c r="VVV1" s="64"/>
      <c r="VVW1" s="64"/>
      <c r="VVX1" s="64"/>
      <c r="VVY1" s="64"/>
      <c r="VVZ1" s="64"/>
      <c r="VWA1" s="64"/>
      <c r="VWB1" s="64"/>
      <c r="VWC1" s="64"/>
      <c r="VWD1" s="64"/>
      <c r="VWE1" s="64"/>
      <c r="VWF1" s="64"/>
      <c r="VWG1" s="64"/>
      <c r="VWH1" s="64"/>
      <c r="VWI1" s="64"/>
      <c r="VWJ1" s="64"/>
      <c r="VWK1" s="64"/>
      <c r="VWL1" s="64"/>
      <c r="VWM1" s="64"/>
      <c r="VWN1" s="64"/>
      <c r="VWO1" s="64"/>
      <c r="VWP1" s="64"/>
      <c r="VWQ1" s="64"/>
      <c r="VWR1" s="64"/>
      <c r="VWS1" s="64"/>
      <c r="VWT1" s="64"/>
      <c r="VWU1" s="64"/>
      <c r="VWV1" s="64"/>
      <c r="VWW1" s="64"/>
      <c r="VWX1" s="64"/>
      <c r="VWY1" s="64"/>
      <c r="VWZ1" s="64"/>
      <c r="VXA1" s="64"/>
      <c r="VXB1" s="64"/>
      <c r="VXC1" s="64"/>
      <c r="VXD1" s="64"/>
      <c r="VXE1" s="64"/>
      <c r="VXF1" s="64"/>
      <c r="VXG1" s="64"/>
      <c r="VXH1" s="64"/>
      <c r="VXI1" s="64"/>
      <c r="VXJ1" s="64"/>
      <c r="VXK1" s="64"/>
      <c r="VXL1" s="64"/>
      <c r="VXM1" s="64"/>
      <c r="VXN1" s="64"/>
      <c r="VXO1" s="64"/>
      <c r="VXP1" s="64"/>
      <c r="VXQ1" s="64"/>
      <c r="VXR1" s="64"/>
      <c r="VXS1" s="64"/>
      <c r="VXT1" s="64"/>
      <c r="VXU1" s="64"/>
      <c r="VXV1" s="64"/>
      <c r="VXW1" s="64"/>
      <c r="VXX1" s="64"/>
      <c r="VXY1" s="64"/>
      <c r="VXZ1" s="64"/>
      <c r="VYA1" s="64"/>
      <c r="VYB1" s="64"/>
      <c r="VYC1" s="64"/>
      <c r="VYD1" s="64"/>
      <c r="VYE1" s="64"/>
      <c r="VYF1" s="64"/>
      <c r="VYG1" s="64"/>
      <c r="VYH1" s="64"/>
      <c r="VYI1" s="64"/>
      <c r="VYJ1" s="64"/>
      <c r="VYK1" s="64"/>
      <c r="VYL1" s="64"/>
      <c r="VYM1" s="64"/>
      <c r="VYN1" s="64"/>
      <c r="VYO1" s="64"/>
      <c r="VYP1" s="64"/>
      <c r="VYQ1" s="64"/>
      <c r="VYR1" s="64"/>
      <c r="VYS1" s="64"/>
      <c r="VYT1" s="64"/>
      <c r="VYU1" s="64"/>
      <c r="VYV1" s="64"/>
      <c r="VYW1" s="64"/>
      <c r="VYX1" s="64"/>
      <c r="VYY1" s="64"/>
      <c r="VYZ1" s="64"/>
      <c r="VZA1" s="64"/>
      <c r="VZB1" s="64"/>
      <c r="VZC1" s="64"/>
      <c r="VZD1" s="64"/>
      <c r="VZE1" s="64"/>
      <c r="VZF1" s="64"/>
      <c r="VZG1" s="64"/>
      <c r="VZH1" s="64"/>
      <c r="VZI1" s="64"/>
      <c r="VZJ1" s="64"/>
      <c r="VZK1" s="64"/>
      <c r="VZL1" s="64"/>
      <c r="VZM1" s="64"/>
      <c r="VZN1" s="64"/>
      <c r="VZO1" s="64"/>
      <c r="VZP1" s="64"/>
      <c r="VZQ1" s="64"/>
      <c r="VZR1" s="64"/>
      <c r="VZS1" s="64"/>
      <c r="VZT1" s="64"/>
      <c r="VZU1" s="64"/>
      <c r="VZV1" s="64"/>
      <c r="VZW1" s="64"/>
      <c r="VZX1" s="64"/>
      <c r="VZY1" s="64"/>
      <c r="VZZ1" s="64"/>
      <c r="WAA1" s="64"/>
      <c r="WAB1" s="64"/>
      <c r="WAC1" s="64"/>
      <c r="WAD1" s="64"/>
      <c r="WAE1" s="64"/>
      <c r="WAF1" s="64"/>
      <c r="WAG1" s="64"/>
      <c r="WAH1" s="64"/>
      <c r="WAI1" s="64"/>
      <c r="WAJ1" s="64"/>
      <c r="WAK1" s="64"/>
      <c r="WAL1" s="64"/>
      <c r="WAM1" s="64"/>
      <c r="WAN1" s="64"/>
      <c r="WAO1" s="64"/>
      <c r="WAP1" s="64"/>
      <c r="WAQ1" s="64"/>
      <c r="WAR1" s="64"/>
      <c r="WAS1" s="64"/>
      <c r="WAT1" s="64"/>
      <c r="WAU1" s="64"/>
      <c r="WAV1" s="64"/>
      <c r="WAW1" s="64"/>
      <c r="WAX1" s="64"/>
      <c r="WAY1" s="64"/>
      <c r="WAZ1" s="64"/>
      <c r="WBA1" s="64"/>
      <c r="WBB1" s="64"/>
      <c r="WBC1" s="64"/>
      <c r="WBD1" s="64"/>
      <c r="WBE1" s="64"/>
      <c r="WBF1" s="64"/>
      <c r="WBG1" s="64"/>
      <c r="WBH1" s="64"/>
      <c r="WBI1" s="64"/>
      <c r="WBJ1" s="64"/>
      <c r="WBK1" s="64"/>
      <c r="WBL1" s="64"/>
      <c r="WBM1" s="64"/>
      <c r="WBN1" s="64"/>
      <c r="WBO1" s="64"/>
      <c r="WBP1" s="64"/>
      <c r="WBQ1" s="64"/>
      <c r="WBR1" s="64"/>
      <c r="WBS1" s="64"/>
      <c r="WBT1" s="64"/>
      <c r="WBU1" s="64"/>
      <c r="WBV1" s="64"/>
      <c r="WBW1" s="64"/>
      <c r="WBX1" s="64"/>
      <c r="WBY1" s="64"/>
      <c r="WBZ1" s="64"/>
      <c r="WCA1" s="64"/>
      <c r="WCB1" s="64"/>
      <c r="WCC1" s="64"/>
      <c r="WCD1" s="64"/>
      <c r="WCE1" s="64"/>
      <c r="WCF1" s="64"/>
      <c r="WCG1" s="64"/>
      <c r="WCH1" s="64"/>
      <c r="WCI1" s="64"/>
      <c r="WCJ1" s="64"/>
      <c r="WCK1" s="64"/>
      <c r="WCL1" s="64"/>
      <c r="WCM1" s="64"/>
      <c r="WCN1" s="64"/>
      <c r="WCO1" s="64"/>
      <c r="WCP1" s="64"/>
      <c r="WCQ1" s="64"/>
      <c r="WCR1" s="64"/>
      <c r="WCS1" s="64"/>
      <c r="WCT1" s="64"/>
      <c r="WCU1" s="64"/>
      <c r="WCV1" s="64"/>
      <c r="WCW1" s="64"/>
      <c r="WCX1" s="64"/>
      <c r="WCY1" s="64"/>
      <c r="WCZ1" s="64"/>
      <c r="WDA1" s="64"/>
      <c r="WDB1" s="64"/>
      <c r="WDC1" s="64"/>
      <c r="WDD1" s="64"/>
      <c r="WDE1" s="64"/>
      <c r="WDF1" s="64"/>
      <c r="WDG1" s="64"/>
      <c r="WDH1" s="64"/>
      <c r="WDI1" s="64"/>
      <c r="WDJ1" s="64"/>
      <c r="WDK1" s="64"/>
      <c r="WDL1" s="64"/>
      <c r="WDM1" s="64"/>
      <c r="WDN1" s="64"/>
      <c r="WDO1" s="64"/>
      <c r="WDP1" s="64"/>
      <c r="WDQ1" s="64"/>
      <c r="WDR1" s="64"/>
      <c r="WDS1" s="64"/>
      <c r="WDT1" s="64"/>
      <c r="WDU1" s="64"/>
      <c r="WDV1" s="64"/>
      <c r="WDW1" s="64"/>
      <c r="WDX1" s="64"/>
      <c r="WDY1" s="64"/>
      <c r="WDZ1" s="64"/>
      <c r="WEA1" s="64"/>
      <c r="WEB1" s="64"/>
      <c r="WEC1" s="64"/>
      <c r="WED1" s="64"/>
      <c r="WEE1" s="64"/>
      <c r="WEF1" s="64"/>
      <c r="WEG1" s="64"/>
      <c r="WEH1" s="64"/>
      <c r="WEI1" s="64"/>
      <c r="WEJ1" s="64"/>
      <c r="WEK1" s="64"/>
      <c r="WEL1" s="64"/>
      <c r="WEM1" s="64"/>
      <c r="WEN1" s="64"/>
      <c r="WEO1" s="64"/>
      <c r="WEP1" s="64"/>
      <c r="WEQ1" s="64"/>
      <c r="WER1" s="64"/>
      <c r="WES1" s="64"/>
      <c r="WET1" s="64"/>
      <c r="WEU1" s="64"/>
      <c r="WEV1" s="64"/>
      <c r="WEW1" s="64"/>
      <c r="WEX1" s="64"/>
      <c r="WEY1" s="64"/>
      <c r="WEZ1" s="64"/>
      <c r="WFA1" s="64"/>
      <c r="WFB1" s="64"/>
      <c r="WFC1" s="64"/>
      <c r="WFD1" s="64"/>
      <c r="WFE1" s="64"/>
      <c r="WFF1" s="64"/>
      <c r="WFG1" s="64"/>
      <c r="WFH1" s="64"/>
      <c r="WFI1" s="64"/>
      <c r="WFJ1" s="64"/>
      <c r="WFK1" s="64"/>
      <c r="WFL1" s="64"/>
      <c r="WFM1" s="64"/>
      <c r="WFN1" s="64"/>
      <c r="WFO1" s="64"/>
      <c r="WFP1" s="64"/>
      <c r="WFQ1" s="64"/>
      <c r="WFR1" s="64"/>
      <c r="WFS1" s="64"/>
      <c r="WFT1" s="64"/>
      <c r="WFU1" s="64"/>
      <c r="WFV1" s="64"/>
      <c r="WFW1" s="64"/>
      <c r="WFX1" s="64"/>
      <c r="WFY1" s="64"/>
      <c r="WFZ1" s="64"/>
      <c r="WGA1" s="64"/>
      <c r="WGB1" s="64"/>
      <c r="WGC1" s="64"/>
      <c r="WGD1" s="64"/>
      <c r="WGE1" s="64"/>
      <c r="WGF1" s="64"/>
      <c r="WGG1" s="64"/>
      <c r="WGH1" s="64"/>
      <c r="WGI1" s="64"/>
      <c r="WGJ1" s="64"/>
      <c r="WGK1" s="64"/>
      <c r="WGL1" s="64"/>
      <c r="WGM1" s="64"/>
      <c r="WGN1" s="64"/>
      <c r="WGO1" s="64"/>
      <c r="WGP1" s="64"/>
      <c r="WGQ1" s="64"/>
      <c r="WGR1" s="64"/>
      <c r="WGS1" s="64"/>
      <c r="WGT1" s="64"/>
      <c r="WGU1" s="64"/>
      <c r="WGV1" s="64"/>
      <c r="WGW1" s="64"/>
      <c r="WGX1" s="64"/>
      <c r="WGY1" s="64"/>
      <c r="WGZ1" s="64"/>
      <c r="WHA1" s="64"/>
      <c r="WHB1" s="64"/>
      <c r="WHC1" s="64"/>
      <c r="WHD1" s="64"/>
      <c r="WHE1" s="64"/>
      <c r="WHF1" s="64"/>
      <c r="WHG1" s="64"/>
      <c r="WHH1" s="64"/>
      <c r="WHI1" s="64"/>
      <c r="WHJ1" s="64"/>
      <c r="WHK1" s="64"/>
      <c r="WHL1" s="64"/>
      <c r="WHM1" s="64"/>
      <c r="WHN1" s="64"/>
      <c r="WHO1" s="64"/>
      <c r="WHP1" s="64"/>
      <c r="WHQ1" s="64"/>
      <c r="WHR1" s="64"/>
      <c r="WHS1" s="64"/>
      <c r="WHT1" s="64"/>
      <c r="WHU1" s="64"/>
      <c r="WHV1" s="64"/>
      <c r="WHW1" s="64"/>
      <c r="WHX1" s="64"/>
      <c r="WHY1" s="64"/>
      <c r="WHZ1" s="64"/>
      <c r="WIA1" s="64"/>
      <c r="WIB1" s="64"/>
      <c r="WIC1" s="64"/>
      <c r="WID1" s="64"/>
      <c r="WIE1" s="64"/>
      <c r="WIF1" s="64"/>
      <c r="WIG1" s="64"/>
      <c r="WIH1" s="64"/>
      <c r="WII1" s="64"/>
      <c r="WIJ1" s="64"/>
      <c r="WIK1" s="64"/>
      <c r="WIL1" s="64"/>
      <c r="WIM1" s="64"/>
      <c r="WIN1" s="64"/>
      <c r="WIO1" s="64"/>
      <c r="WIP1" s="64"/>
      <c r="WIQ1" s="64"/>
      <c r="WIR1" s="64"/>
      <c r="WIS1" s="64"/>
      <c r="WIT1" s="64"/>
      <c r="WIU1" s="64"/>
      <c r="WIV1" s="64"/>
      <c r="WIW1" s="64"/>
      <c r="WIX1" s="64"/>
      <c r="WIY1" s="64"/>
      <c r="WIZ1" s="64"/>
      <c r="WJA1" s="64"/>
      <c r="WJB1" s="64"/>
      <c r="WJC1" s="64"/>
      <c r="WJD1" s="64"/>
      <c r="WJE1" s="64"/>
      <c r="WJF1" s="64"/>
      <c r="WJG1" s="64"/>
      <c r="WJH1" s="64"/>
      <c r="WJI1" s="64"/>
      <c r="WJJ1" s="64"/>
      <c r="WJK1" s="64"/>
      <c r="WJL1" s="64"/>
      <c r="WJM1" s="64"/>
      <c r="WJN1" s="64"/>
      <c r="WJO1" s="64"/>
      <c r="WJP1" s="64"/>
      <c r="WJQ1" s="64"/>
      <c r="WJR1" s="64"/>
      <c r="WJS1" s="64"/>
      <c r="WJT1" s="64"/>
      <c r="WJU1" s="64"/>
      <c r="WJV1" s="64"/>
      <c r="WJW1" s="64"/>
      <c r="WJX1" s="64"/>
      <c r="WJY1" s="64"/>
      <c r="WJZ1" s="64"/>
      <c r="WKA1" s="64"/>
      <c r="WKB1" s="64"/>
      <c r="WKC1" s="64"/>
      <c r="WKD1" s="64"/>
      <c r="WKE1" s="64"/>
      <c r="WKF1" s="64"/>
      <c r="WKG1" s="64"/>
      <c r="WKH1" s="64"/>
      <c r="WKI1" s="64"/>
      <c r="WKJ1" s="64"/>
      <c r="WKK1" s="64"/>
      <c r="WKL1" s="64"/>
      <c r="WKM1" s="64"/>
      <c r="WKN1" s="64"/>
      <c r="WKO1" s="64"/>
      <c r="WKP1" s="64"/>
      <c r="WKQ1" s="64"/>
      <c r="WKR1" s="64"/>
      <c r="WKS1" s="64"/>
      <c r="WKT1" s="64"/>
      <c r="WKU1" s="64"/>
      <c r="WKV1" s="64"/>
      <c r="WKW1" s="64"/>
      <c r="WKX1" s="64"/>
      <c r="WKY1" s="64"/>
      <c r="WKZ1" s="64"/>
      <c r="WLA1" s="64"/>
      <c r="WLB1" s="64"/>
      <c r="WLC1" s="64"/>
      <c r="WLD1" s="64"/>
      <c r="WLE1" s="64"/>
      <c r="WLF1" s="64"/>
      <c r="WLG1" s="64"/>
      <c r="WLH1" s="64"/>
      <c r="WLI1" s="64"/>
      <c r="WLJ1" s="64"/>
      <c r="WLK1" s="64"/>
      <c r="WLL1" s="64"/>
      <c r="WLM1" s="64"/>
      <c r="WLN1" s="64"/>
      <c r="WLO1" s="64"/>
      <c r="WLP1" s="64"/>
      <c r="WLQ1" s="64"/>
      <c r="WLR1" s="64"/>
      <c r="WLS1" s="64"/>
      <c r="WLT1" s="64"/>
      <c r="WLU1" s="64"/>
      <c r="WLV1" s="64"/>
      <c r="WLW1" s="64"/>
      <c r="WLX1" s="64"/>
      <c r="WLY1" s="64"/>
      <c r="WLZ1" s="64"/>
      <c r="WMA1" s="64"/>
      <c r="WMB1" s="64"/>
      <c r="WMC1" s="64"/>
      <c r="WMD1" s="64"/>
      <c r="WME1" s="64"/>
      <c r="WMF1" s="64"/>
      <c r="WMG1" s="64"/>
      <c r="WMH1" s="64"/>
      <c r="WMI1" s="64"/>
      <c r="WMJ1" s="64"/>
      <c r="WMK1" s="64"/>
      <c r="WML1" s="64"/>
      <c r="WMM1" s="64"/>
      <c r="WMN1" s="64"/>
      <c r="WMO1" s="64"/>
      <c r="WMP1" s="64"/>
      <c r="WMQ1" s="64"/>
      <c r="WMR1" s="64"/>
      <c r="WMS1" s="64"/>
      <c r="WMT1" s="64"/>
      <c r="WMU1" s="64"/>
      <c r="WMV1" s="64"/>
      <c r="WMW1" s="64"/>
      <c r="WMX1" s="64"/>
      <c r="WMY1" s="64"/>
      <c r="WMZ1" s="64"/>
      <c r="WNA1" s="64"/>
      <c r="WNB1" s="64"/>
      <c r="WNC1" s="64"/>
      <c r="WND1" s="64"/>
      <c r="WNE1" s="64"/>
      <c r="WNF1" s="64"/>
      <c r="WNG1" s="64"/>
      <c r="WNH1" s="64"/>
      <c r="WNI1" s="64"/>
      <c r="WNJ1" s="64"/>
      <c r="WNK1" s="64"/>
      <c r="WNL1" s="64"/>
      <c r="WNM1" s="64"/>
      <c r="WNN1" s="64"/>
      <c r="WNO1" s="64"/>
      <c r="WNP1" s="64"/>
      <c r="WNQ1" s="64"/>
      <c r="WNR1" s="64"/>
      <c r="WNS1" s="64"/>
      <c r="WNT1" s="64"/>
      <c r="WNU1" s="64"/>
      <c r="WNV1" s="64"/>
      <c r="WNW1" s="64"/>
      <c r="WNX1" s="64"/>
      <c r="WNY1" s="64"/>
      <c r="WNZ1" s="64"/>
      <c r="WOA1" s="64"/>
      <c r="WOB1" s="64"/>
      <c r="WOC1" s="64"/>
      <c r="WOD1" s="64"/>
      <c r="WOE1" s="64"/>
      <c r="WOF1" s="64"/>
      <c r="WOG1" s="64"/>
      <c r="WOH1" s="64"/>
      <c r="WOI1" s="64"/>
      <c r="WOJ1" s="64"/>
      <c r="WOK1" s="64"/>
      <c r="WOL1" s="64"/>
      <c r="WOM1" s="64"/>
      <c r="WON1" s="64"/>
      <c r="WOO1" s="64"/>
      <c r="WOP1" s="64"/>
      <c r="WOQ1" s="64"/>
      <c r="WOR1" s="64"/>
      <c r="WOS1" s="64"/>
      <c r="WOT1" s="64"/>
      <c r="WOU1" s="64"/>
      <c r="WOV1" s="64"/>
      <c r="WOW1" s="64"/>
      <c r="WOX1" s="64"/>
      <c r="WOY1" s="64"/>
      <c r="WOZ1" s="64"/>
      <c r="WPA1" s="64"/>
      <c r="WPB1" s="64"/>
      <c r="WPC1" s="64"/>
      <c r="WPD1" s="64"/>
      <c r="WPE1" s="64"/>
      <c r="WPF1" s="64"/>
      <c r="WPG1" s="64"/>
      <c r="WPH1" s="64"/>
      <c r="WPI1" s="64"/>
      <c r="WPJ1" s="64"/>
      <c r="WPK1" s="64"/>
      <c r="WPL1" s="64"/>
      <c r="WPM1" s="64"/>
      <c r="WPN1" s="64"/>
      <c r="WPO1" s="64"/>
      <c r="WPP1" s="64"/>
      <c r="WPQ1" s="64"/>
      <c r="WPR1" s="64"/>
      <c r="WPS1" s="64"/>
      <c r="WPT1" s="64"/>
      <c r="WPU1" s="64"/>
      <c r="WPV1" s="64"/>
      <c r="WPW1" s="64"/>
      <c r="WPX1" s="64"/>
      <c r="WPY1" s="64"/>
      <c r="WPZ1" s="64"/>
      <c r="WQA1" s="64"/>
      <c r="WQB1" s="64"/>
      <c r="WQC1" s="64"/>
      <c r="WQD1" s="64"/>
      <c r="WQE1" s="64"/>
      <c r="WQF1" s="64"/>
      <c r="WQG1" s="64"/>
      <c r="WQH1" s="64"/>
      <c r="WQI1" s="64"/>
      <c r="WQJ1" s="64"/>
      <c r="WQK1" s="64"/>
      <c r="WQL1" s="64"/>
      <c r="WQM1" s="64"/>
      <c r="WQN1" s="64"/>
      <c r="WQO1" s="64"/>
      <c r="WQP1" s="64"/>
      <c r="WQQ1" s="64"/>
      <c r="WQR1" s="64"/>
      <c r="WQS1" s="64"/>
      <c r="WQT1" s="64"/>
      <c r="WQU1" s="64"/>
      <c r="WQV1" s="64"/>
      <c r="WQW1" s="64"/>
      <c r="WQX1" s="64"/>
      <c r="WQY1" s="64"/>
      <c r="WQZ1" s="64"/>
      <c r="WRA1" s="64"/>
      <c r="WRB1" s="64"/>
      <c r="WRC1" s="64"/>
      <c r="WRD1" s="64"/>
      <c r="WRE1" s="64"/>
      <c r="WRF1" s="64"/>
      <c r="WRG1" s="64"/>
      <c r="WRH1" s="64"/>
      <c r="WRI1" s="64"/>
      <c r="WRJ1" s="64"/>
      <c r="WRK1" s="64"/>
      <c r="WRL1" s="64"/>
      <c r="WRM1" s="64"/>
      <c r="WRN1" s="64"/>
      <c r="WRO1" s="64"/>
      <c r="WRP1" s="64"/>
      <c r="WRQ1" s="64"/>
      <c r="WRR1" s="64"/>
      <c r="WRS1" s="64"/>
      <c r="WRT1" s="64"/>
      <c r="WRU1" s="64"/>
      <c r="WRV1" s="64"/>
      <c r="WRW1" s="64"/>
      <c r="WRX1" s="64"/>
      <c r="WRY1" s="64"/>
      <c r="WRZ1" s="64"/>
      <c r="WSA1" s="64"/>
      <c r="WSB1" s="64"/>
      <c r="WSC1" s="64"/>
      <c r="WSD1" s="64"/>
      <c r="WSE1" s="64"/>
      <c r="WSF1" s="64"/>
      <c r="WSG1" s="64"/>
      <c r="WSH1" s="64"/>
      <c r="WSI1" s="64"/>
      <c r="WSJ1" s="64"/>
      <c r="WSK1" s="64"/>
      <c r="WSL1" s="64"/>
      <c r="WSM1" s="64"/>
      <c r="WSN1" s="64"/>
      <c r="WSO1" s="64"/>
      <c r="WSP1" s="64"/>
      <c r="WSQ1" s="64"/>
      <c r="WSR1" s="64"/>
      <c r="WSS1" s="64"/>
      <c r="WST1" s="64"/>
      <c r="WSU1" s="64"/>
      <c r="WSV1" s="64"/>
      <c r="WSW1" s="64"/>
      <c r="WSX1" s="64"/>
      <c r="WSY1" s="64"/>
      <c r="WSZ1" s="64"/>
      <c r="WTA1" s="64"/>
      <c r="WTB1" s="64"/>
      <c r="WTC1" s="64"/>
      <c r="WTD1" s="64"/>
      <c r="WTE1" s="64"/>
      <c r="WTF1" s="64"/>
      <c r="WTG1" s="64"/>
      <c r="WTH1" s="64"/>
      <c r="WTI1" s="64"/>
      <c r="WTJ1" s="64"/>
      <c r="WTK1" s="64"/>
      <c r="WTL1" s="64"/>
      <c r="WTM1" s="64"/>
      <c r="WTN1" s="64"/>
      <c r="WTO1" s="64"/>
      <c r="WTP1" s="64"/>
      <c r="WTQ1" s="64"/>
      <c r="WTR1" s="64"/>
      <c r="WTS1" s="64"/>
      <c r="WTT1" s="64"/>
      <c r="WTU1" s="64"/>
      <c r="WTV1" s="64"/>
      <c r="WTW1" s="64"/>
      <c r="WTX1" s="64"/>
      <c r="WTY1" s="64"/>
      <c r="WTZ1" s="64"/>
      <c r="WUA1" s="64"/>
      <c r="WUB1" s="64"/>
      <c r="WUC1" s="64"/>
      <c r="WUD1" s="64"/>
      <c r="WUE1" s="64"/>
      <c r="WUF1" s="64"/>
      <c r="WUG1" s="64"/>
      <c r="WUH1" s="64"/>
      <c r="WUI1" s="64"/>
      <c r="WUJ1" s="64"/>
      <c r="WUK1" s="64"/>
      <c r="WUL1" s="64"/>
      <c r="WUM1" s="64"/>
      <c r="WUN1" s="64"/>
      <c r="WUO1" s="64"/>
      <c r="WUP1" s="64"/>
      <c r="WUQ1" s="64"/>
      <c r="WUR1" s="64"/>
      <c r="WUS1" s="64"/>
      <c r="WUT1" s="64"/>
      <c r="WUU1" s="64"/>
      <c r="WUV1" s="64"/>
      <c r="WUW1" s="64"/>
      <c r="WUX1" s="64"/>
      <c r="WUY1" s="64"/>
      <c r="WUZ1" s="64"/>
      <c r="WVA1" s="64"/>
      <c r="WVB1" s="64"/>
      <c r="WVC1" s="64"/>
      <c r="WVD1" s="64"/>
      <c r="WVE1" s="64"/>
      <c r="WVF1" s="64"/>
      <c r="WVG1" s="64"/>
      <c r="WVH1" s="64"/>
      <c r="WVI1" s="64"/>
      <c r="WVJ1" s="64"/>
      <c r="WVK1" s="64"/>
      <c r="WVL1" s="64"/>
      <c r="WVM1" s="64"/>
      <c r="WVN1" s="64"/>
      <c r="WVO1" s="64"/>
      <c r="WVP1" s="64"/>
      <c r="WVQ1" s="64"/>
      <c r="WVR1" s="64"/>
      <c r="WVS1" s="64"/>
      <c r="WVT1" s="64"/>
      <c r="WVU1" s="64"/>
      <c r="WVV1" s="64"/>
      <c r="WVW1" s="64"/>
      <c r="WVX1" s="64"/>
      <c r="WVY1" s="64"/>
      <c r="WVZ1" s="64"/>
      <c r="WWA1" s="64"/>
      <c r="WWB1" s="64"/>
      <c r="WWC1" s="64"/>
      <c r="WWD1" s="64"/>
      <c r="WWE1" s="64"/>
      <c r="WWF1" s="64"/>
      <c r="WWG1" s="64"/>
      <c r="WWH1" s="64"/>
      <c r="WWI1" s="64"/>
      <c r="WWJ1" s="64"/>
      <c r="WWK1" s="64"/>
      <c r="WWL1" s="64"/>
      <c r="WWM1" s="64"/>
      <c r="WWN1" s="64"/>
      <c r="WWO1" s="64"/>
      <c r="WWP1" s="64"/>
      <c r="WWQ1" s="64"/>
      <c r="WWR1" s="64"/>
      <c r="WWS1" s="64"/>
      <c r="WWT1" s="64"/>
      <c r="WWU1" s="64"/>
      <c r="WWV1" s="64"/>
      <c r="WWW1" s="64"/>
      <c r="WWX1" s="64"/>
      <c r="WWY1" s="64"/>
      <c r="WWZ1" s="64"/>
      <c r="WXA1" s="64"/>
      <c r="WXB1" s="64"/>
      <c r="WXC1" s="64"/>
      <c r="WXD1" s="64"/>
      <c r="WXE1" s="64"/>
      <c r="WXF1" s="64"/>
      <c r="WXG1" s="64"/>
      <c r="WXH1" s="64"/>
      <c r="WXI1" s="64"/>
      <c r="WXJ1" s="64"/>
      <c r="WXK1" s="64"/>
      <c r="WXL1" s="64"/>
      <c r="WXM1" s="64"/>
      <c r="WXN1" s="64"/>
      <c r="WXO1" s="64"/>
      <c r="WXP1" s="64"/>
      <c r="WXQ1" s="64"/>
      <c r="WXR1" s="64"/>
      <c r="WXS1" s="64"/>
      <c r="WXT1" s="64"/>
      <c r="WXU1" s="64"/>
      <c r="WXV1" s="64"/>
      <c r="WXW1" s="64"/>
      <c r="WXX1" s="64"/>
      <c r="WXY1" s="64"/>
      <c r="WXZ1" s="64"/>
      <c r="WYA1" s="64"/>
      <c r="WYB1" s="64"/>
      <c r="WYC1" s="64"/>
      <c r="WYD1" s="64"/>
      <c r="WYE1" s="64"/>
      <c r="WYF1" s="64"/>
      <c r="WYG1" s="64"/>
      <c r="WYH1" s="64"/>
      <c r="WYI1" s="64"/>
      <c r="WYJ1" s="64"/>
      <c r="WYK1" s="64"/>
      <c r="WYL1" s="64"/>
      <c r="WYM1" s="64"/>
      <c r="WYN1" s="64"/>
      <c r="WYO1" s="64"/>
      <c r="WYP1" s="64"/>
      <c r="WYQ1" s="64"/>
      <c r="WYR1" s="64"/>
      <c r="WYS1" s="64"/>
      <c r="WYT1" s="64"/>
      <c r="WYU1" s="64"/>
      <c r="WYV1" s="64"/>
      <c r="WYW1" s="64"/>
      <c r="WYX1" s="64"/>
      <c r="WYY1" s="64"/>
      <c r="WYZ1" s="64"/>
      <c r="WZA1" s="64"/>
      <c r="WZB1" s="64"/>
      <c r="WZC1" s="64"/>
      <c r="WZD1" s="64"/>
      <c r="WZE1" s="64"/>
      <c r="WZF1" s="64"/>
      <c r="WZG1" s="64"/>
      <c r="WZH1" s="64"/>
      <c r="WZI1" s="64"/>
      <c r="WZJ1" s="64"/>
      <c r="WZK1" s="64"/>
      <c r="WZL1" s="64"/>
      <c r="WZM1" s="64"/>
      <c r="WZN1" s="64"/>
      <c r="WZO1" s="64"/>
      <c r="WZP1" s="64"/>
      <c r="WZQ1" s="64"/>
      <c r="WZR1" s="64"/>
      <c r="WZS1" s="64"/>
      <c r="WZT1" s="64"/>
      <c r="WZU1" s="64"/>
      <c r="WZV1" s="64"/>
      <c r="WZW1" s="64"/>
      <c r="WZX1" s="64"/>
      <c r="WZY1" s="64"/>
      <c r="WZZ1" s="64"/>
      <c r="XAA1" s="64"/>
      <c r="XAB1" s="64"/>
      <c r="XAC1" s="64"/>
      <c r="XAD1" s="64"/>
      <c r="XAE1" s="64"/>
      <c r="XAF1" s="64"/>
      <c r="XAG1" s="64"/>
      <c r="XAH1" s="64"/>
      <c r="XAI1" s="64"/>
      <c r="XAJ1" s="64"/>
      <c r="XAK1" s="64"/>
      <c r="XAL1" s="64"/>
      <c r="XAM1" s="64"/>
      <c r="XAN1" s="64"/>
      <c r="XAO1" s="64"/>
      <c r="XAP1" s="64"/>
      <c r="XAQ1" s="64"/>
      <c r="XAR1" s="64"/>
      <c r="XAS1" s="64"/>
      <c r="XAT1" s="64"/>
      <c r="XAU1" s="64"/>
      <c r="XAV1" s="64"/>
      <c r="XAW1" s="64"/>
      <c r="XAX1" s="64"/>
      <c r="XAY1" s="64"/>
      <c r="XAZ1" s="64"/>
      <c r="XBA1" s="64"/>
      <c r="XBB1" s="64"/>
      <c r="XBC1" s="64"/>
      <c r="XBD1" s="64"/>
      <c r="XBE1" s="64"/>
      <c r="XBF1" s="64"/>
      <c r="XBG1" s="64"/>
      <c r="XBH1" s="64"/>
      <c r="XBI1" s="64"/>
      <c r="XBJ1" s="64"/>
      <c r="XBK1" s="64"/>
      <c r="XBL1" s="64"/>
      <c r="XBM1" s="64"/>
      <c r="XBN1" s="64"/>
      <c r="XBO1" s="64"/>
      <c r="XBP1" s="64"/>
      <c r="XBQ1" s="64"/>
      <c r="XBR1" s="64"/>
      <c r="XBS1" s="64"/>
      <c r="XBT1" s="64"/>
      <c r="XBU1" s="64"/>
      <c r="XBV1" s="64"/>
      <c r="XBW1" s="64"/>
      <c r="XBX1" s="64"/>
      <c r="XBY1" s="64"/>
      <c r="XBZ1" s="64"/>
      <c r="XCA1" s="64"/>
      <c r="XCB1" s="64"/>
      <c r="XCC1" s="64"/>
      <c r="XCD1" s="64"/>
      <c r="XCE1" s="64"/>
      <c r="XCF1" s="64"/>
      <c r="XCG1" s="64"/>
      <c r="XCH1" s="64"/>
      <c r="XCI1" s="64"/>
      <c r="XCJ1" s="64"/>
      <c r="XCK1" s="64"/>
      <c r="XCL1" s="64"/>
      <c r="XCM1" s="64"/>
      <c r="XCN1" s="64"/>
      <c r="XCO1" s="64"/>
      <c r="XCP1" s="64"/>
      <c r="XCQ1" s="64"/>
      <c r="XCR1" s="64"/>
      <c r="XCS1" s="64"/>
      <c r="XCT1" s="64"/>
      <c r="XCU1" s="64"/>
      <c r="XCV1" s="64"/>
      <c r="XCW1" s="64"/>
      <c r="XCX1" s="64"/>
      <c r="XCY1" s="64"/>
      <c r="XCZ1" s="64"/>
      <c r="XDA1" s="64"/>
      <c r="XDB1" s="64"/>
      <c r="XDC1" s="64"/>
      <c r="XDD1" s="64"/>
      <c r="XDE1" s="64"/>
      <c r="XDF1" s="64"/>
      <c r="XDG1" s="64"/>
      <c r="XDH1" s="64"/>
      <c r="XDI1" s="64"/>
      <c r="XDJ1" s="64"/>
      <c r="XDK1" s="64"/>
      <c r="XDL1" s="64"/>
      <c r="XDM1" s="64"/>
      <c r="XDN1" s="64"/>
      <c r="XDO1" s="64"/>
      <c r="XDP1" s="64"/>
      <c r="XDQ1" s="64"/>
      <c r="XDR1" s="64"/>
      <c r="XDS1" s="64"/>
      <c r="XDT1" s="64"/>
      <c r="XDU1" s="64"/>
      <c r="XDV1" s="64"/>
      <c r="XDW1" s="64"/>
      <c r="XDX1" s="64"/>
      <c r="XDY1" s="64"/>
      <c r="XDZ1" s="64"/>
      <c r="XEA1" s="64"/>
      <c r="XEB1" s="64"/>
      <c r="XEC1" s="64"/>
      <c r="XED1" s="64"/>
      <c r="XEE1" s="64"/>
      <c r="XEF1" s="64"/>
      <c r="XEG1" s="64"/>
      <c r="XEH1" s="64"/>
      <c r="XEI1" s="64"/>
      <c r="XEJ1" s="64"/>
      <c r="XEK1" s="64"/>
      <c r="XEL1" s="64"/>
      <c r="XEM1" s="64"/>
      <c r="XEN1" s="64"/>
      <c r="XEO1" s="64"/>
      <c r="XEP1" s="64"/>
      <c r="XEQ1" s="64"/>
      <c r="XER1" s="64"/>
      <c r="XES1" s="64"/>
      <c r="XET1" s="64"/>
    </row>
    <row r="3" spans="2:16375">
      <c r="B3" t="s">
        <v>266</v>
      </c>
    </row>
    <row r="4" spans="2:16375">
      <c r="B4" t="s">
        <v>209</v>
      </c>
    </row>
    <row r="6" spans="2:16375" ht="14.4">
      <c r="B6" s="88" t="s">
        <v>210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/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/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/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/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/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/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/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/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/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/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/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/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/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/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/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/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/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/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/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/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/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/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/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/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/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/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/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/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/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/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/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/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/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/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/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/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/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/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/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/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/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/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/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/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/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/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/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/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/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/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/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/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/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/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/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/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/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/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/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/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/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/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/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/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/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/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/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/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/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/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/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/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/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/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/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/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/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/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/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/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/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/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/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/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/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/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/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/>
      <c r="BRV6" s="88"/>
      <c r="BRW6" s="88"/>
      <c r="BRX6" s="88"/>
      <c r="BRY6" s="88"/>
      <c r="BRZ6" s="88"/>
      <c r="BSA6" s="88"/>
      <c r="BSB6" s="88"/>
      <c r="BSC6" s="88"/>
      <c r="BSD6" s="88"/>
      <c r="BSE6" s="88"/>
      <c r="BSF6" s="88"/>
      <c r="BSG6" s="88"/>
      <c r="BSH6" s="88"/>
      <c r="BSI6" s="88"/>
      <c r="BSJ6" s="88"/>
      <c r="BSK6" s="88"/>
      <c r="BSL6" s="88"/>
      <c r="BSM6" s="88"/>
      <c r="BSN6" s="88"/>
      <c r="BSO6" s="88"/>
      <c r="BSP6" s="88"/>
      <c r="BSQ6" s="88"/>
      <c r="BSR6" s="88"/>
      <c r="BSS6" s="88"/>
      <c r="BST6" s="88"/>
      <c r="BSU6" s="88"/>
      <c r="BSV6" s="88"/>
      <c r="BSW6" s="88"/>
      <c r="BSX6" s="88"/>
      <c r="BSY6" s="88"/>
      <c r="BSZ6" s="88"/>
      <c r="BTA6" s="88"/>
      <c r="BTB6" s="88"/>
      <c r="BTC6" s="88"/>
      <c r="BTD6" s="88"/>
      <c r="BTE6" s="88"/>
      <c r="BTF6" s="88"/>
      <c r="BTG6" s="88"/>
      <c r="BTH6" s="88"/>
      <c r="BTI6" s="88"/>
      <c r="BTJ6" s="88"/>
      <c r="BTK6" s="88"/>
      <c r="BTL6" s="88"/>
      <c r="BTM6" s="88"/>
      <c r="BTN6" s="88"/>
      <c r="BTO6" s="88"/>
      <c r="BTP6" s="88"/>
      <c r="BTQ6" s="88"/>
      <c r="BTR6" s="88"/>
      <c r="BTS6" s="88"/>
      <c r="BTT6" s="88"/>
      <c r="BTU6" s="88"/>
      <c r="BTV6" s="88"/>
      <c r="BTW6" s="88"/>
      <c r="BTX6" s="88"/>
      <c r="BTY6" s="88"/>
      <c r="BTZ6" s="88"/>
      <c r="BUA6" s="88"/>
      <c r="BUB6" s="88"/>
      <c r="BUC6" s="88"/>
      <c r="BUD6" s="88"/>
      <c r="BUE6" s="88"/>
      <c r="BUF6" s="88"/>
      <c r="BUG6" s="88"/>
      <c r="BUH6" s="88"/>
      <c r="BUI6" s="88"/>
      <c r="BUJ6" s="88"/>
      <c r="BUK6" s="88"/>
      <c r="BUL6" s="88"/>
      <c r="BUM6" s="88"/>
      <c r="BUN6" s="88"/>
      <c r="BUO6" s="88"/>
      <c r="BUP6" s="88"/>
      <c r="BUQ6" s="88"/>
      <c r="BUR6" s="88"/>
      <c r="BUS6" s="88"/>
      <c r="BUT6" s="88"/>
      <c r="BUU6" s="88"/>
      <c r="BUV6" s="88"/>
      <c r="BUW6" s="88"/>
      <c r="BUX6" s="88"/>
      <c r="BUY6" s="88"/>
      <c r="BUZ6" s="88"/>
      <c r="BVA6" s="88"/>
      <c r="BVB6" s="88"/>
      <c r="BVC6" s="88"/>
      <c r="BVD6" s="88"/>
      <c r="BVE6" s="88"/>
      <c r="BVF6" s="88"/>
      <c r="BVG6" s="88"/>
      <c r="BVH6" s="88"/>
      <c r="BVI6" s="88"/>
      <c r="BVJ6" s="88"/>
      <c r="BVK6" s="88"/>
      <c r="BVL6" s="88"/>
      <c r="BVM6" s="88"/>
      <c r="BVN6" s="88"/>
      <c r="BVO6" s="88"/>
      <c r="BVP6" s="88"/>
      <c r="BVQ6" s="88"/>
      <c r="BVR6" s="88"/>
      <c r="BVS6" s="88"/>
      <c r="BVT6" s="88"/>
      <c r="BVU6" s="88"/>
      <c r="BVV6" s="88"/>
      <c r="BVW6" s="88"/>
      <c r="BVX6" s="88"/>
      <c r="BVY6" s="88"/>
      <c r="BVZ6" s="88"/>
      <c r="BWA6" s="88"/>
      <c r="BWB6" s="88"/>
      <c r="BWC6" s="88"/>
      <c r="BWD6" s="88"/>
      <c r="BWE6" s="88"/>
      <c r="BWF6" s="88"/>
      <c r="BWG6" s="88"/>
      <c r="BWH6" s="88"/>
      <c r="BWI6" s="88"/>
      <c r="BWJ6" s="88"/>
      <c r="BWK6" s="88"/>
      <c r="BWL6" s="88"/>
      <c r="BWM6" s="88"/>
      <c r="BWN6" s="88"/>
      <c r="BWO6" s="88"/>
      <c r="BWP6" s="88"/>
      <c r="BWQ6" s="88"/>
      <c r="BWR6" s="88"/>
      <c r="BWS6" s="88"/>
      <c r="BWT6" s="88"/>
      <c r="BWU6" s="88"/>
      <c r="BWV6" s="88"/>
      <c r="BWW6" s="88"/>
      <c r="BWX6" s="88"/>
      <c r="BWY6" s="88"/>
      <c r="BWZ6" s="88"/>
      <c r="BXA6" s="88"/>
      <c r="BXB6" s="88"/>
      <c r="BXC6" s="88"/>
      <c r="BXD6" s="88"/>
      <c r="BXE6" s="88"/>
      <c r="BXF6" s="88"/>
      <c r="BXG6" s="88"/>
      <c r="BXH6" s="88"/>
      <c r="BXI6" s="88"/>
      <c r="BXJ6" s="88"/>
      <c r="BXK6" s="88"/>
      <c r="BXL6" s="88"/>
      <c r="BXM6" s="88"/>
      <c r="BXN6" s="88"/>
      <c r="BXO6" s="88"/>
      <c r="BXP6" s="88"/>
      <c r="BXQ6" s="88"/>
      <c r="BXR6" s="88"/>
      <c r="BXS6" s="88"/>
      <c r="BXT6" s="88"/>
      <c r="BXU6" s="88"/>
      <c r="BXV6" s="88"/>
      <c r="BXW6" s="88"/>
      <c r="BXX6" s="88"/>
      <c r="BXY6" s="88"/>
      <c r="BXZ6" s="88"/>
      <c r="BYA6" s="88"/>
      <c r="BYB6" s="88"/>
      <c r="BYC6" s="88"/>
      <c r="BYD6" s="88"/>
      <c r="BYE6" s="88"/>
      <c r="BYF6" s="88"/>
      <c r="BYG6" s="88"/>
      <c r="BYH6" s="88"/>
      <c r="BYI6" s="88"/>
      <c r="BYJ6" s="88"/>
      <c r="BYK6" s="88"/>
      <c r="BYL6" s="88"/>
      <c r="BYM6" s="88"/>
      <c r="BYN6" s="88"/>
      <c r="BYO6" s="88"/>
      <c r="BYP6" s="88"/>
      <c r="BYQ6" s="88"/>
      <c r="BYR6" s="88"/>
      <c r="BYS6" s="88"/>
      <c r="BYT6" s="88"/>
      <c r="BYU6" s="88"/>
      <c r="BYV6" s="88"/>
      <c r="BYW6" s="88"/>
      <c r="BYX6" s="88"/>
      <c r="BYY6" s="88"/>
      <c r="BYZ6" s="88"/>
      <c r="BZA6" s="88"/>
      <c r="BZB6" s="88"/>
      <c r="BZC6" s="88"/>
      <c r="BZD6" s="88"/>
      <c r="BZE6" s="88"/>
      <c r="BZF6" s="88"/>
      <c r="BZG6" s="88"/>
      <c r="BZH6" s="88"/>
      <c r="BZI6" s="88"/>
      <c r="BZJ6" s="88"/>
      <c r="BZK6" s="88"/>
      <c r="BZL6" s="88"/>
      <c r="BZM6" s="88"/>
      <c r="BZN6" s="88"/>
      <c r="BZO6" s="88"/>
      <c r="BZP6" s="88"/>
      <c r="BZQ6" s="88"/>
      <c r="BZR6" s="88"/>
      <c r="BZS6" s="88"/>
      <c r="BZT6" s="88"/>
      <c r="BZU6" s="88"/>
      <c r="BZV6" s="88"/>
      <c r="BZW6" s="88"/>
      <c r="BZX6" s="88"/>
      <c r="BZY6" s="88"/>
      <c r="BZZ6" s="88"/>
      <c r="CAA6" s="88"/>
      <c r="CAB6" s="88"/>
      <c r="CAC6" s="88"/>
      <c r="CAD6" s="88"/>
      <c r="CAE6" s="88"/>
      <c r="CAF6" s="88"/>
      <c r="CAG6" s="88"/>
      <c r="CAH6" s="88"/>
      <c r="CAI6" s="88"/>
      <c r="CAJ6" s="88"/>
      <c r="CAK6" s="88"/>
      <c r="CAL6" s="88"/>
      <c r="CAM6" s="88"/>
      <c r="CAN6" s="88"/>
      <c r="CAO6" s="88"/>
      <c r="CAP6" s="88"/>
      <c r="CAQ6" s="88"/>
      <c r="CAR6" s="88"/>
      <c r="CAS6" s="88"/>
      <c r="CAT6" s="88"/>
      <c r="CAU6" s="88"/>
      <c r="CAV6" s="88"/>
      <c r="CAW6" s="88"/>
      <c r="CAX6" s="88"/>
      <c r="CAY6" s="88"/>
      <c r="CAZ6" s="88"/>
      <c r="CBA6" s="88"/>
      <c r="CBB6" s="88"/>
      <c r="CBC6" s="88"/>
      <c r="CBD6" s="88"/>
      <c r="CBE6" s="88"/>
      <c r="CBF6" s="88"/>
      <c r="CBG6" s="88"/>
      <c r="CBH6" s="88"/>
      <c r="CBI6" s="88"/>
      <c r="CBJ6" s="88"/>
      <c r="CBK6" s="88"/>
      <c r="CBL6" s="88"/>
      <c r="CBM6" s="88"/>
      <c r="CBN6" s="88"/>
      <c r="CBO6" s="88"/>
      <c r="CBP6" s="88"/>
      <c r="CBQ6" s="88"/>
      <c r="CBR6" s="88"/>
      <c r="CBS6" s="88"/>
      <c r="CBT6" s="88"/>
      <c r="CBU6" s="88"/>
      <c r="CBV6" s="88"/>
      <c r="CBW6" s="88"/>
      <c r="CBX6" s="88"/>
      <c r="CBY6" s="88"/>
      <c r="CBZ6" s="88"/>
      <c r="CCA6" s="88"/>
      <c r="CCB6" s="88"/>
      <c r="CCC6" s="88"/>
      <c r="CCD6" s="88"/>
      <c r="CCE6" s="88"/>
      <c r="CCF6" s="88"/>
      <c r="CCG6" s="88"/>
      <c r="CCH6" s="88"/>
      <c r="CCI6" s="88"/>
      <c r="CCJ6" s="88"/>
      <c r="CCK6" s="88"/>
      <c r="CCL6" s="88"/>
      <c r="CCM6" s="88"/>
      <c r="CCN6" s="88"/>
      <c r="CCO6" s="88"/>
      <c r="CCP6" s="88"/>
      <c r="CCQ6" s="88"/>
      <c r="CCR6" s="88"/>
      <c r="CCS6" s="88"/>
      <c r="CCT6" s="88"/>
      <c r="CCU6" s="88"/>
      <c r="CCV6" s="88"/>
      <c r="CCW6" s="88"/>
      <c r="CCX6" s="88"/>
      <c r="CCY6" s="88"/>
      <c r="CCZ6" s="88"/>
      <c r="CDA6" s="88"/>
      <c r="CDB6" s="88"/>
      <c r="CDC6" s="88"/>
      <c r="CDD6" s="88"/>
      <c r="CDE6" s="88"/>
      <c r="CDF6" s="88"/>
      <c r="CDG6" s="88"/>
      <c r="CDH6" s="88"/>
      <c r="CDI6" s="88"/>
      <c r="CDJ6" s="88"/>
      <c r="CDK6" s="88"/>
      <c r="CDL6" s="88"/>
      <c r="CDM6" s="88"/>
      <c r="CDN6" s="88"/>
      <c r="CDO6" s="88"/>
      <c r="CDP6" s="88"/>
      <c r="CDQ6" s="88"/>
      <c r="CDR6" s="88"/>
      <c r="CDS6" s="88"/>
      <c r="CDT6" s="88"/>
      <c r="CDU6" s="88"/>
      <c r="CDV6" s="88"/>
      <c r="CDW6" s="88"/>
      <c r="CDX6" s="88"/>
      <c r="CDY6" s="88"/>
      <c r="CDZ6" s="88"/>
      <c r="CEA6" s="88"/>
      <c r="CEB6" s="88"/>
      <c r="CEC6" s="88"/>
      <c r="CED6" s="88"/>
      <c r="CEE6" s="88"/>
      <c r="CEF6" s="88"/>
      <c r="CEG6" s="88"/>
      <c r="CEH6" s="88"/>
      <c r="CEI6" s="88"/>
      <c r="CEJ6" s="88"/>
      <c r="CEK6" s="88"/>
      <c r="CEL6" s="88"/>
      <c r="CEM6" s="88"/>
      <c r="CEN6" s="88"/>
      <c r="CEO6" s="88"/>
      <c r="CEP6" s="88"/>
      <c r="CEQ6" s="88"/>
      <c r="CER6" s="88"/>
      <c r="CES6" s="88"/>
      <c r="CET6" s="88"/>
      <c r="CEU6" s="88"/>
      <c r="CEV6" s="88"/>
      <c r="CEW6" s="88"/>
      <c r="CEX6" s="88"/>
      <c r="CEY6" s="88"/>
      <c r="CEZ6" s="88"/>
      <c r="CFA6" s="88"/>
      <c r="CFB6" s="88"/>
      <c r="CFC6" s="88"/>
      <c r="CFD6" s="88"/>
      <c r="CFE6" s="88"/>
      <c r="CFF6" s="88"/>
      <c r="CFG6" s="88"/>
      <c r="CFH6" s="88"/>
      <c r="CFI6" s="88"/>
      <c r="CFJ6" s="88"/>
      <c r="CFK6" s="88"/>
      <c r="CFL6" s="88"/>
      <c r="CFM6" s="88"/>
      <c r="CFN6" s="88"/>
      <c r="CFO6" s="88"/>
      <c r="CFP6" s="88"/>
      <c r="CFQ6" s="88"/>
      <c r="CFR6" s="88"/>
      <c r="CFS6" s="88"/>
      <c r="CFT6" s="88"/>
      <c r="CFU6" s="88"/>
      <c r="CFV6" s="88"/>
      <c r="CFW6" s="88"/>
      <c r="CFX6" s="88"/>
      <c r="CFY6" s="88"/>
      <c r="CFZ6" s="88"/>
      <c r="CGA6" s="88"/>
      <c r="CGB6" s="88"/>
      <c r="CGC6" s="88"/>
      <c r="CGD6" s="88"/>
      <c r="CGE6" s="88"/>
      <c r="CGF6" s="88"/>
      <c r="CGG6" s="88"/>
      <c r="CGH6" s="88"/>
      <c r="CGI6" s="88"/>
      <c r="CGJ6" s="88"/>
      <c r="CGK6" s="88"/>
      <c r="CGL6" s="88"/>
      <c r="CGM6" s="88"/>
      <c r="CGN6" s="88"/>
      <c r="CGO6" s="88"/>
      <c r="CGP6" s="88"/>
      <c r="CGQ6" s="88"/>
      <c r="CGR6" s="88"/>
      <c r="CGS6" s="88"/>
      <c r="CGT6" s="88"/>
      <c r="CGU6" s="88"/>
      <c r="CGV6" s="88"/>
      <c r="CGW6" s="88"/>
      <c r="CGX6" s="88"/>
      <c r="CGY6" s="88"/>
      <c r="CGZ6" s="88"/>
      <c r="CHA6" s="88"/>
      <c r="CHB6" s="88"/>
      <c r="CHC6" s="88"/>
      <c r="CHD6" s="88"/>
      <c r="CHE6" s="88"/>
      <c r="CHF6" s="88"/>
      <c r="CHG6" s="88"/>
      <c r="CHH6" s="88"/>
      <c r="CHI6" s="88"/>
      <c r="CHJ6" s="88"/>
      <c r="CHK6" s="88"/>
      <c r="CHL6" s="88"/>
      <c r="CHM6" s="88"/>
      <c r="CHN6" s="88"/>
      <c r="CHO6" s="88"/>
      <c r="CHP6" s="88"/>
      <c r="CHQ6" s="88"/>
      <c r="CHR6" s="88"/>
      <c r="CHS6" s="88"/>
      <c r="CHT6" s="88"/>
      <c r="CHU6" s="88"/>
      <c r="CHV6" s="88"/>
      <c r="CHW6" s="88"/>
      <c r="CHX6" s="88"/>
      <c r="CHY6" s="88"/>
      <c r="CHZ6" s="88"/>
      <c r="CIA6" s="88"/>
      <c r="CIB6" s="88"/>
      <c r="CIC6" s="88"/>
      <c r="CID6" s="88"/>
      <c r="CIE6" s="88"/>
      <c r="CIF6" s="88"/>
      <c r="CIG6" s="88"/>
      <c r="CIH6" s="88"/>
      <c r="CII6" s="88"/>
      <c r="CIJ6" s="88"/>
      <c r="CIK6" s="88"/>
      <c r="CIL6" s="88"/>
      <c r="CIM6" s="88"/>
      <c r="CIN6" s="88"/>
      <c r="CIO6" s="88"/>
      <c r="CIP6" s="88"/>
      <c r="CIQ6" s="88"/>
      <c r="CIR6" s="88"/>
      <c r="CIS6" s="88"/>
      <c r="CIT6" s="88"/>
      <c r="CIU6" s="88"/>
      <c r="CIV6" s="88"/>
      <c r="CIW6" s="88"/>
      <c r="CIX6" s="88"/>
      <c r="CIY6" s="88"/>
      <c r="CIZ6" s="88"/>
      <c r="CJA6" s="88"/>
      <c r="CJB6" s="88"/>
      <c r="CJC6" s="88"/>
      <c r="CJD6" s="88"/>
      <c r="CJE6" s="88"/>
      <c r="CJF6" s="88"/>
      <c r="CJG6" s="88"/>
      <c r="CJH6" s="88"/>
      <c r="CJI6" s="88"/>
      <c r="CJJ6" s="88"/>
      <c r="CJK6" s="88"/>
      <c r="CJL6" s="88"/>
      <c r="CJM6" s="88"/>
      <c r="CJN6" s="88"/>
      <c r="CJO6" s="88"/>
      <c r="CJP6" s="88"/>
      <c r="CJQ6" s="88"/>
      <c r="CJR6" s="88"/>
      <c r="CJS6" s="88"/>
      <c r="CJT6" s="88"/>
      <c r="CJU6" s="88"/>
      <c r="CJV6" s="88"/>
      <c r="CJW6" s="88"/>
      <c r="CJX6" s="88"/>
      <c r="CJY6" s="88"/>
      <c r="CJZ6" s="88"/>
      <c r="CKA6" s="88"/>
      <c r="CKB6" s="88"/>
      <c r="CKC6" s="88"/>
      <c r="CKD6" s="88"/>
      <c r="CKE6" s="88"/>
      <c r="CKF6" s="88"/>
      <c r="CKG6" s="88"/>
      <c r="CKH6" s="88"/>
      <c r="CKI6" s="88"/>
      <c r="CKJ6" s="88"/>
      <c r="CKK6" s="88"/>
      <c r="CKL6" s="88"/>
      <c r="CKM6" s="88"/>
      <c r="CKN6" s="88"/>
      <c r="CKO6" s="88"/>
      <c r="CKP6" s="88"/>
      <c r="CKQ6" s="88"/>
      <c r="CKR6" s="88"/>
      <c r="CKS6" s="88"/>
      <c r="CKT6" s="88"/>
      <c r="CKU6" s="88"/>
      <c r="CKV6" s="88"/>
      <c r="CKW6" s="88"/>
      <c r="CKX6" s="88"/>
      <c r="CKY6" s="88"/>
      <c r="CKZ6" s="88"/>
      <c r="CLA6" s="88"/>
      <c r="CLB6" s="88"/>
      <c r="CLC6" s="88"/>
      <c r="CLD6" s="88"/>
      <c r="CLE6" s="88"/>
      <c r="CLF6" s="88"/>
      <c r="CLG6" s="88"/>
      <c r="CLH6" s="88"/>
      <c r="CLI6" s="88"/>
      <c r="CLJ6" s="88"/>
      <c r="CLK6" s="88"/>
      <c r="CLL6" s="88"/>
      <c r="CLM6" s="88"/>
      <c r="CLN6" s="88"/>
      <c r="CLO6" s="88"/>
      <c r="CLP6" s="88"/>
      <c r="CLQ6" s="88"/>
      <c r="CLR6" s="88"/>
      <c r="CLS6" s="88"/>
      <c r="CLT6" s="88"/>
      <c r="CLU6" s="88"/>
      <c r="CLV6" s="88"/>
      <c r="CLW6" s="88"/>
      <c r="CLX6" s="88"/>
      <c r="CLY6" s="88"/>
      <c r="CLZ6" s="88"/>
      <c r="CMA6" s="88"/>
      <c r="CMB6" s="88"/>
      <c r="CMC6" s="88"/>
      <c r="CMD6" s="88"/>
      <c r="CME6" s="88"/>
      <c r="CMF6" s="88"/>
      <c r="CMG6" s="88"/>
      <c r="CMH6" s="88"/>
      <c r="CMI6" s="88"/>
      <c r="CMJ6" s="88"/>
      <c r="CMK6" s="88"/>
      <c r="CML6" s="88"/>
      <c r="CMM6" s="88"/>
      <c r="CMN6" s="88"/>
      <c r="CMO6" s="88"/>
      <c r="CMP6" s="88"/>
      <c r="CMQ6" s="88"/>
      <c r="CMR6" s="88"/>
      <c r="CMS6" s="88"/>
      <c r="CMT6" s="88"/>
      <c r="CMU6" s="88"/>
      <c r="CMV6" s="88"/>
      <c r="CMW6" s="88"/>
      <c r="CMX6" s="88"/>
      <c r="CMY6" s="88"/>
      <c r="CMZ6" s="88"/>
      <c r="CNA6" s="88"/>
      <c r="CNB6" s="88"/>
      <c r="CNC6" s="88"/>
      <c r="CND6" s="88"/>
      <c r="CNE6" s="88"/>
      <c r="CNF6" s="88"/>
      <c r="CNG6" s="88"/>
      <c r="CNH6" s="88"/>
      <c r="CNI6" s="88"/>
      <c r="CNJ6" s="88"/>
      <c r="CNK6" s="88"/>
      <c r="CNL6" s="88"/>
      <c r="CNM6" s="88"/>
      <c r="CNN6" s="88"/>
      <c r="CNO6" s="88"/>
      <c r="CNP6" s="88"/>
      <c r="CNQ6" s="88"/>
      <c r="CNR6" s="88"/>
      <c r="CNS6" s="88"/>
      <c r="CNT6" s="88"/>
      <c r="CNU6" s="88"/>
      <c r="CNV6" s="88"/>
      <c r="CNW6" s="88"/>
      <c r="CNX6" s="88"/>
      <c r="CNY6" s="88"/>
      <c r="CNZ6" s="88"/>
      <c r="COA6" s="88"/>
      <c r="COB6" s="88"/>
      <c r="COC6" s="88"/>
      <c r="COD6" s="88"/>
      <c r="COE6" s="88"/>
      <c r="COF6" s="88"/>
      <c r="COG6" s="88"/>
      <c r="COH6" s="88"/>
      <c r="COI6" s="88"/>
      <c r="COJ6" s="88"/>
      <c r="COK6" s="88"/>
      <c r="COL6" s="88"/>
      <c r="COM6" s="88"/>
      <c r="CON6" s="88"/>
      <c r="COO6" s="88"/>
      <c r="COP6" s="88"/>
      <c r="COQ6" s="88"/>
      <c r="COR6" s="88"/>
      <c r="COS6" s="88"/>
      <c r="COT6" s="88"/>
      <c r="COU6" s="88"/>
      <c r="COV6" s="88"/>
      <c r="COW6" s="88"/>
      <c r="COX6" s="88"/>
      <c r="COY6" s="88"/>
      <c r="COZ6" s="88"/>
      <c r="CPA6" s="88"/>
      <c r="CPB6" s="88"/>
      <c r="CPC6" s="88"/>
      <c r="CPD6" s="88"/>
      <c r="CPE6" s="88"/>
      <c r="CPF6" s="88"/>
      <c r="CPG6" s="88"/>
      <c r="CPH6" s="88"/>
      <c r="CPI6" s="88"/>
      <c r="CPJ6" s="88"/>
      <c r="CPK6" s="88"/>
      <c r="CPL6" s="88"/>
      <c r="CPM6" s="88"/>
      <c r="CPN6" s="88"/>
      <c r="CPO6" s="88"/>
      <c r="CPP6" s="88"/>
      <c r="CPQ6" s="88"/>
      <c r="CPR6" s="88"/>
      <c r="CPS6" s="88"/>
      <c r="CPT6" s="88"/>
      <c r="CPU6" s="88"/>
      <c r="CPV6" s="88"/>
      <c r="CPW6" s="88"/>
      <c r="CPX6" s="88"/>
      <c r="CPY6" s="88"/>
      <c r="CPZ6" s="88"/>
      <c r="CQA6" s="88"/>
      <c r="CQB6" s="88"/>
      <c r="CQC6" s="88"/>
      <c r="CQD6" s="88"/>
      <c r="CQE6" s="88"/>
      <c r="CQF6" s="88"/>
      <c r="CQG6" s="88"/>
      <c r="CQH6" s="88"/>
      <c r="CQI6" s="88"/>
      <c r="CQJ6" s="88"/>
      <c r="CQK6" s="88"/>
      <c r="CQL6" s="88"/>
      <c r="CQM6" s="88"/>
      <c r="CQN6" s="88"/>
      <c r="CQO6" s="88"/>
      <c r="CQP6" s="88"/>
      <c r="CQQ6" s="88"/>
      <c r="CQR6" s="88"/>
      <c r="CQS6" s="88"/>
      <c r="CQT6" s="88"/>
      <c r="CQU6" s="88"/>
      <c r="CQV6" s="88"/>
      <c r="CQW6" s="88"/>
      <c r="CQX6" s="88"/>
      <c r="CQY6" s="88"/>
      <c r="CQZ6" s="88"/>
      <c r="CRA6" s="88"/>
      <c r="CRB6" s="88"/>
      <c r="CRC6" s="88"/>
      <c r="CRD6" s="88"/>
      <c r="CRE6" s="88"/>
      <c r="CRF6" s="88"/>
      <c r="CRG6" s="88"/>
      <c r="CRH6" s="88"/>
      <c r="CRI6" s="88"/>
      <c r="CRJ6" s="88"/>
      <c r="CRK6" s="88"/>
      <c r="CRL6" s="88"/>
      <c r="CRM6" s="88"/>
      <c r="CRN6" s="88"/>
      <c r="CRO6" s="88"/>
      <c r="CRP6" s="88"/>
      <c r="CRQ6" s="88"/>
      <c r="CRR6" s="88"/>
      <c r="CRS6" s="88"/>
      <c r="CRT6" s="88"/>
      <c r="CRU6" s="88"/>
      <c r="CRV6" s="88"/>
      <c r="CRW6" s="88"/>
      <c r="CRX6" s="88"/>
      <c r="CRY6" s="88"/>
      <c r="CRZ6" s="88"/>
      <c r="CSA6" s="88"/>
      <c r="CSB6" s="88"/>
      <c r="CSC6" s="88"/>
      <c r="CSD6" s="88"/>
      <c r="CSE6" s="88"/>
      <c r="CSF6" s="88"/>
      <c r="CSG6" s="88"/>
      <c r="CSH6" s="88"/>
      <c r="CSI6" s="88"/>
      <c r="CSJ6" s="88"/>
      <c r="CSK6" s="88"/>
      <c r="CSL6" s="88"/>
      <c r="CSM6" s="88"/>
      <c r="CSN6" s="88"/>
      <c r="CSO6" s="88"/>
      <c r="CSP6" s="88"/>
      <c r="CSQ6" s="88"/>
      <c r="CSR6" s="88"/>
      <c r="CSS6" s="88"/>
      <c r="CST6" s="88"/>
      <c r="CSU6" s="88"/>
      <c r="CSV6" s="88"/>
      <c r="CSW6" s="88"/>
      <c r="CSX6" s="88"/>
      <c r="CSY6" s="88"/>
      <c r="CSZ6" s="88"/>
      <c r="CTA6" s="88"/>
      <c r="CTB6" s="88"/>
      <c r="CTC6" s="88"/>
      <c r="CTD6" s="88"/>
      <c r="CTE6" s="88"/>
      <c r="CTF6" s="88"/>
      <c r="CTG6" s="88"/>
      <c r="CTH6" s="88"/>
      <c r="CTI6" s="88"/>
      <c r="CTJ6" s="88"/>
      <c r="CTK6" s="88"/>
      <c r="CTL6" s="88"/>
      <c r="CTM6" s="88"/>
      <c r="CTN6" s="88"/>
      <c r="CTO6" s="88"/>
      <c r="CTP6" s="88"/>
      <c r="CTQ6" s="88"/>
      <c r="CTR6" s="88"/>
      <c r="CTS6" s="88"/>
      <c r="CTT6" s="88"/>
      <c r="CTU6" s="88"/>
      <c r="CTV6" s="88"/>
      <c r="CTW6" s="88"/>
      <c r="CTX6" s="88"/>
      <c r="CTY6" s="88"/>
      <c r="CTZ6" s="88"/>
      <c r="CUA6" s="88"/>
      <c r="CUB6" s="88"/>
      <c r="CUC6" s="88"/>
      <c r="CUD6" s="88"/>
      <c r="CUE6" s="88"/>
      <c r="CUF6" s="88"/>
      <c r="CUG6" s="88"/>
      <c r="CUH6" s="88"/>
      <c r="CUI6" s="88"/>
      <c r="CUJ6" s="88"/>
      <c r="CUK6" s="88"/>
      <c r="CUL6" s="88"/>
      <c r="CUM6" s="88"/>
      <c r="CUN6" s="88"/>
      <c r="CUO6" s="88"/>
      <c r="CUP6" s="88"/>
      <c r="CUQ6" s="88"/>
      <c r="CUR6" s="88"/>
      <c r="CUS6" s="88"/>
      <c r="CUT6" s="88"/>
      <c r="CUU6" s="88"/>
      <c r="CUV6" s="88"/>
      <c r="CUW6" s="88"/>
      <c r="CUX6" s="88"/>
      <c r="CUY6" s="88"/>
      <c r="CUZ6" s="88"/>
      <c r="CVA6" s="88"/>
      <c r="CVB6" s="88"/>
      <c r="CVC6" s="88"/>
      <c r="CVD6" s="88"/>
      <c r="CVE6" s="88"/>
      <c r="CVF6" s="88"/>
      <c r="CVG6" s="88"/>
      <c r="CVH6" s="88"/>
      <c r="CVI6" s="88"/>
      <c r="CVJ6" s="88"/>
      <c r="CVK6" s="88"/>
      <c r="CVL6" s="88"/>
      <c r="CVM6" s="88"/>
      <c r="CVN6" s="88"/>
      <c r="CVO6" s="88"/>
      <c r="CVP6" s="88"/>
      <c r="CVQ6" s="88"/>
      <c r="CVR6" s="88"/>
      <c r="CVS6" s="88"/>
      <c r="CVT6" s="88"/>
      <c r="CVU6" s="88"/>
      <c r="CVV6" s="88"/>
      <c r="CVW6" s="88"/>
      <c r="CVX6" s="88"/>
      <c r="CVY6" s="88"/>
      <c r="CVZ6" s="88"/>
      <c r="CWA6" s="88"/>
      <c r="CWB6" s="88"/>
      <c r="CWC6" s="88"/>
      <c r="CWD6" s="88"/>
      <c r="CWE6" s="88"/>
      <c r="CWF6" s="88"/>
      <c r="CWG6" s="88"/>
      <c r="CWH6" s="88"/>
      <c r="CWI6" s="88"/>
      <c r="CWJ6" s="88"/>
      <c r="CWK6" s="88"/>
      <c r="CWL6" s="88"/>
      <c r="CWM6" s="88"/>
      <c r="CWN6" s="88"/>
      <c r="CWO6" s="88"/>
      <c r="CWP6" s="88"/>
      <c r="CWQ6" s="88"/>
      <c r="CWR6" s="88"/>
      <c r="CWS6" s="88"/>
      <c r="CWT6" s="88"/>
      <c r="CWU6" s="88"/>
      <c r="CWV6" s="88"/>
      <c r="CWW6" s="88"/>
      <c r="CWX6" s="88"/>
      <c r="CWY6" s="88"/>
      <c r="CWZ6" s="88"/>
      <c r="CXA6" s="88"/>
      <c r="CXB6" s="88"/>
      <c r="CXC6" s="88"/>
      <c r="CXD6" s="88"/>
      <c r="CXE6" s="88"/>
      <c r="CXF6" s="88"/>
      <c r="CXG6" s="88"/>
      <c r="CXH6" s="88"/>
      <c r="CXI6" s="88"/>
      <c r="CXJ6" s="88"/>
      <c r="CXK6" s="88"/>
      <c r="CXL6" s="88"/>
      <c r="CXM6" s="88"/>
      <c r="CXN6" s="88"/>
      <c r="CXO6" s="88"/>
      <c r="CXP6" s="88"/>
      <c r="CXQ6" s="88"/>
      <c r="CXR6" s="88"/>
      <c r="CXS6" s="88"/>
      <c r="CXT6" s="88"/>
      <c r="CXU6" s="88"/>
      <c r="CXV6" s="88"/>
      <c r="CXW6" s="88"/>
      <c r="CXX6" s="88"/>
      <c r="CXY6" s="88"/>
      <c r="CXZ6" s="88"/>
      <c r="CYA6" s="88"/>
      <c r="CYB6" s="88"/>
      <c r="CYC6" s="88"/>
      <c r="CYD6" s="88"/>
      <c r="CYE6" s="88"/>
      <c r="CYF6" s="88"/>
      <c r="CYG6" s="88"/>
      <c r="CYH6" s="88"/>
      <c r="CYI6" s="88"/>
      <c r="CYJ6" s="88"/>
      <c r="CYK6" s="88"/>
      <c r="CYL6" s="88"/>
      <c r="CYM6" s="88"/>
      <c r="CYN6" s="88"/>
      <c r="CYO6" s="88"/>
      <c r="CYP6" s="88"/>
      <c r="CYQ6" s="88"/>
      <c r="CYR6" s="88"/>
      <c r="CYS6" s="88"/>
      <c r="CYT6" s="88"/>
      <c r="CYU6" s="88"/>
      <c r="CYV6" s="88"/>
      <c r="CYW6" s="88"/>
      <c r="CYX6" s="88"/>
      <c r="CYY6" s="88"/>
      <c r="CYZ6" s="88"/>
      <c r="CZA6" s="88"/>
      <c r="CZB6" s="88"/>
      <c r="CZC6" s="88"/>
      <c r="CZD6" s="88"/>
      <c r="CZE6" s="88"/>
      <c r="CZF6" s="88"/>
      <c r="CZG6" s="88"/>
      <c r="CZH6" s="88"/>
      <c r="CZI6" s="88"/>
      <c r="CZJ6" s="88"/>
      <c r="CZK6" s="88"/>
      <c r="CZL6" s="88"/>
      <c r="CZM6" s="88"/>
      <c r="CZN6" s="88"/>
      <c r="CZO6" s="88"/>
      <c r="CZP6" s="88"/>
      <c r="CZQ6" s="88"/>
      <c r="CZR6" s="88"/>
      <c r="CZS6" s="88"/>
      <c r="CZT6" s="88"/>
      <c r="CZU6" s="88"/>
      <c r="CZV6" s="88"/>
      <c r="CZW6" s="88"/>
      <c r="CZX6" s="88"/>
      <c r="CZY6" s="88"/>
      <c r="CZZ6" s="88"/>
      <c r="DAA6" s="88"/>
      <c r="DAB6" s="88"/>
      <c r="DAC6" s="88"/>
      <c r="DAD6" s="88"/>
      <c r="DAE6" s="88"/>
      <c r="DAF6" s="88"/>
      <c r="DAG6" s="88"/>
      <c r="DAH6" s="88"/>
      <c r="DAI6" s="88"/>
      <c r="DAJ6" s="88"/>
      <c r="DAK6" s="88"/>
      <c r="DAL6" s="88"/>
      <c r="DAM6" s="88"/>
      <c r="DAN6" s="88"/>
      <c r="DAO6" s="88"/>
      <c r="DAP6" s="88"/>
      <c r="DAQ6" s="88"/>
      <c r="DAR6" s="88"/>
      <c r="DAS6" s="88"/>
      <c r="DAT6" s="88"/>
      <c r="DAU6" s="88"/>
      <c r="DAV6" s="88"/>
      <c r="DAW6" s="88"/>
      <c r="DAX6" s="88"/>
      <c r="DAY6" s="88"/>
      <c r="DAZ6" s="88"/>
      <c r="DBA6" s="88"/>
      <c r="DBB6" s="88"/>
      <c r="DBC6" s="88"/>
      <c r="DBD6" s="88"/>
      <c r="DBE6" s="88"/>
      <c r="DBF6" s="88"/>
      <c r="DBG6" s="88"/>
      <c r="DBH6" s="88"/>
      <c r="DBI6" s="88"/>
      <c r="DBJ6" s="88"/>
      <c r="DBK6" s="88"/>
      <c r="DBL6" s="88"/>
      <c r="DBM6" s="88"/>
      <c r="DBN6" s="88"/>
      <c r="DBO6" s="88"/>
      <c r="DBP6" s="88"/>
      <c r="DBQ6" s="88"/>
      <c r="DBR6" s="88"/>
      <c r="DBS6" s="88"/>
      <c r="DBT6" s="88"/>
      <c r="DBU6" s="88"/>
      <c r="DBV6" s="88"/>
      <c r="DBW6" s="88"/>
      <c r="DBX6" s="88"/>
      <c r="DBY6" s="88"/>
      <c r="DBZ6" s="88"/>
      <c r="DCA6" s="88"/>
      <c r="DCB6" s="88"/>
      <c r="DCC6" s="88"/>
      <c r="DCD6" s="88"/>
      <c r="DCE6" s="88"/>
      <c r="DCF6" s="88"/>
      <c r="DCG6" s="88"/>
      <c r="DCH6" s="88"/>
      <c r="DCI6" s="88"/>
      <c r="DCJ6" s="88"/>
      <c r="DCK6" s="88"/>
      <c r="DCL6" s="88"/>
      <c r="DCM6" s="88"/>
      <c r="DCN6" s="88"/>
      <c r="DCO6" s="88"/>
      <c r="DCP6" s="88"/>
      <c r="DCQ6" s="88"/>
      <c r="DCR6" s="88"/>
      <c r="DCS6" s="88"/>
      <c r="DCT6" s="88"/>
      <c r="DCU6" s="88"/>
      <c r="DCV6" s="88"/>
      <c r="DCW6" s="88"/>
      <c r="DCX6" s="88"/>
      <c r="DCY6" s="88"/>
      <c r="DCZ6" s="88"/>
      <c r="DDA6" s="88"/>
      <c r="DDB6" s="88"/>
      <c r="DDC6" s="88"/>
      <c r="DDD6" s="88"/>
      <c r="DDE6" s="88"/>
      <c r="DDF6" s="88"/>
      <c r="DDG6" s="88"/>
      <c r="DDH6" s="88"/>
      <c r="DDI6" s="88"/>
      <c r="DDJ6" s="88"/>
      <c r="DDK6" s="88"/>
      <c r="DDL6" s="88"/>
      <c r="DDM6" s="88"/>
      <c r="DDN6" s="88"/>
      <c r="DDO6" s="88"/>
      <c r="DDP6" s="88"/>
      <c r="DDQ6" s="88"/>
      <c r="DDR6" s="88"/>
      <c r="DDS6" s="88"/>
      <c r="DDT6" s="88"/>
      <c r="DDU6" s="88"/>
      <c r="DDV6" s="88"/>
      <c r="DDW6" s="88"/>
      <c r="DDX6" s="88"/>
      <c r="DDY6" s="88"/>
      <c r="DDZ6" s="88"/>
      <c r="DEA6" s="88"/>
      <c r="DEB6" s="88"/>
      <c r="DEC6" s="88"/>
      <c r="DED6" s="88"/>
      <c r="DEE6" s="88"/>
      <c r="DEF6" s="88"/>
      <c r="DEG6" s="88"/>
      <c r="DEH6" s="88"/>
      <c r="DEI6" s="88"/>
      <c r="DEJ6" s="88"/>
      <c r="DEK6" s="88"/>
      <c r="DEL6" s="88"/>
      <c r="DEM6" s="88"/>
      <c r="DEN6" s="88"/>
      <c r="DEO6" s="88"/>
      <c r="DEP6" s="88"/>
      <c r="DEQ6" s="88"/>
      <c r="DER6" s="88"/>
      <c r="DES6" s="88"/>
      <c r="DET6" s="88"/>
      <c r="DEU6" s="88"/>
      <c r="DEV6" s="88"/>
      <c r="DEW6" s="88"/>
      <c r="DEX6" s="88"/>
      <c r="DEY6" s="88"/>
      <c r="DEZ6" s="88"/>
      <c r="DFA6" s="88"/>
      <c r="DFB6" s="88"/>
      <c r="DFC6" s="88"/>
      <c r="DFD6" s="88"/>
      <c r="DFE6" s="88"/>
      <c r="DFF6" s="88"/>
      <c r="DFG6" s="88"/>
      <c r="DFH6" s="88"/>
      <c r="DFI6" s="88"/>
      <c r="DFJ6" s="88"/>
      <c r="DFK6" s="88"/>
      <c r="DFL6" s="88"/>
      <c r="DFM6" s="88"/>
      <c r="DFN6" s="88"/>
      <c r="DFO6" s="88"/>
      <c r="DFP6" s="88"/>
      <c r="DFQ6" s="88"/>
      <c r="DFR6" s="88"/>
      <c r="DFS6" s="88"/>
      <c r="DFT6" s="88"/>
      <c r="DFU6" s="88"/>
      <c r="DFV6" s="88"/>
      <c r="DFW6" s="88"/>
      <c r="DFX6" s="88"/>
      <c r="DFY6" s="88"/>
      <c r="DFZ6" s="88"/>
      <c r="DGA6" s="88"/>
      <c r="DGB6" s="88"/>
      <c r="DGC6" s="88"/>
      <c r="DGD6" s="88"/>
      <c r="DGE6" s="88"/>
      <c r="DGF6" s="88"/>
      <c r="DGG6" s="88"/>
      <c r="DGH6" s="88"/>
      <c r="DGI6" s="88"/>
      <c r="DGJ6" s="88"/>
      <c r="DGK6" s="88"/>
      <c r="DGL6" s="88"/>
      <c r="DGM6" s="88"/>
      <c r="DGN6" s="88"/>
      <c r="DGO6" s="88"/>
      <c r="DGP6" s="88"/>
      <c r="DGQ6" s="88"/>
      <c r="DGR6" s="88"/>
      <c r="DGS6" s="88"/>
      <c r="DGT6" s="88"/>
      <c r="DGU6" s="88"/>
      <c r="DGV6" s="88"/>
      <c r="DGW6" s="88"/>
      <c r="DGX6" s="88"/>
      <c r="DGY6" s="88"/>
      <c r="DGZ6" s="88"/>
      <c r="DHA6" s="88"/>
      <c r="DHB6" s="88"/>
      <c r="DHC6" s="88"/>
      <c r="DHD6" s="88"/>
      <c r="DHE6" s="88"/>
      <c r="DHF6" s="88"/>
      <c r="DHG6" s="88"/>
      <c r="DHH6" s="88"/>
      <c r="DHI6" s="88"/>
      <c r="DHJ6" s="88"/>
      <c r="DHK6" s="88"/>
      <c r="DHL6" s="88"/>
      <c r="DHM6" s="88"/>
      <c r="DHN6" s="88"/>
      <c r="DHO6" s="88"/>
      <c r="DHP6" s="88"/>
      <c r="DHQ6" s="88"/>
      <c r="DHR6" s="88"/>
      <c r="DHS6" s="88"/>
      <c r="DHT6" s="88"/>
      <c r="DHU6" s="88"/>
      <c r="DHV6" s="88"/>
      <c r="DHW6" s="88"/>
      <c r="DHX6" s="88"/>
      <c r="DHY6" s="88"/>
      <c r="DHZ6" s="88"/>
      <c r="DIA6" s="88"/>
      <c r="DIB6" s="88"/>
      <c r="DIC6" s="88"/>
      <c r="DID6" s="88"/>
      <c r="DIE6" s="88"/>
      <c r="DIF6" s="88"/>
      <c r="DIG6" s="88"/>
      <c r="DIH6" s="88"/>
      <c r="DII6" s="88"/>
      <c r="DIJ6" s="88"/>
      <c r="DIK6" s="88"/>
      <c r="DIL6" s="88"/>
      <c r="DIM6" s="88"/>
      <c r="DIN6" s="88"/>
      <c r="DIO6" s="88"/>
      <c r="DIP6" s="88"/>
      <c r="DIQ6" s="88"/>
      <c r="DIR6" s="88"/>
      <c r="DIS6" s="88"/>
      <c r="DIT6" s="88"/>
      <c r="DIU6" s="88"/>
      <c r="DIV6" s="88"/>
      <c r="DIW6" s="88"/>
      <c r="DIX6" s="88"/>
      <c r="DIY6" s="88"/>
      <c r="DIZ6" s="88"/>
      <c r="DJA6" s="88"/>
      <c r="DJB6" s="88"/>
      <c r="DJC6" s="88"/>
      <c r="DJD6" s="88"/>
      <c r="DJE6" s="88"/>
      <c r="DJF6" s="88"/>
      <c r="DJG6" s="88"/>
      <c r="DJH6" s="88"/>
      <c r="DJI6" s="88"/>
      <c r="DJJ6" s="88"/>
      <c r="DJK6" s="88"/>
      <c r="DJL6" s="88"/>
      <c r="DJM6" s="88"/>
      <c r="DJN6" s="88"/>
      <c r="DJO6" s="88"/>
      <c r="DJP6" s="88"/>
      <c r="DJQ6" s="88"/>
      <c r="DJR6" s="88"/>
      <c r="DJS6" s="88"/>
      <c r="DJT6" s="88"/>
      <c r="DJU6" s="88"/>
      <c r="DJV6" s="88"/>
      <c r="DJW6" s="88"/>
      <c r="DJX6" s="88"/>
      <c r="DJY6" s="88"/>
      <c r="DJZ6" s="88"/>
      <c r="DKA6" s="88"/>
      <c r="DKB6" s="88"/>
      <c r="DKC6" s="88"/>
      <c r="DKD6" s="88"/>
      <c r="DKE6" s="88"/>
      <c r="DKF6" s="88"/>
      <c r="DKG6" s="88"/>
      <c r="DKH6" s="88"/>
      <c r="DKI6" s="88"/>
      <c r="DKJ6" s="88"/>
      <c r="DKK6" s="88"/>
      <c r="DKL6" s="88"/>
      <c r="DKM6" s="88"/>
      <c r="DKN6" s="88"/>
      <c r="DKO6" s="88"/>
      <c r="DKP6" s="88"/>
      <c r="DKQ6" s="88"/>
      <c r="DKR6" s="88"/>
      <c r="DKS6" s="88"/>
      <c r="DKT6" s="88"/>
      <c r="DKU6" s="88"/>
      <c r="DKV6" s="88"/>
      <c r="DKW6" s="88"/>
      <c r="DKX6" s="88"/>
      <c r="DKY6" s="88"/>
      <c r="DKZ6" s="88"/>
      <c r="DLA6" s="88"/>
      <c r="DLB6" s="88"/>
      <c r="DLC6" s="88"/>
      <c r="DLD6" s="88"/>
      <c r="DLE6" s="88"/>
      <c r="DLF6" s="88"/>
      <c r="DLG6" s="88"/>
      <c r="DLH6" s="88"/>
      <c r="DLI6" s="88"/>
      <c r="DLJ6" s="88"/>
      <c r="DLK6" s="88"/>
      <c r="DLL6" s="88"/>
      <c r="DLM6" s="88"/>
      <c r="DLN6" s="88"/>
      <c r="DLO6" s="88"/>
      <c r="DLP6" s="88"/>
      <c r="DLQ6" s="88"/>
      <c r="DLR6" s="88"/>
      <c r="DLS6" s="88"/>
      <c r="DLT6" s="88"/>
      <c r="DLU6" s="88"/>
      <c r="DLV6" s="88"/>
      <c r="DLW6" s="88"/>
      <c r="DLX6" s="88"/>
      <c r="DLY6" s="88"/>
      <c r="DLZ6" s="88"/>
      <c r="DMA6" s="88"/>
      <c r="DMB6" s="88"/>
      <c r="DMC6" s="88"/>
      <c r="DMD6" s="88"/>
      <c r="DME6" s="88"/>
      <c r="DMF6" s="88"/>
      <c r="DMG6" s="88"/>
      <c r="DMH6" s="88"/>
      <c r="DMI6" s="88"/>
      <c r="DMJ6" s="88"/>
      <c r="DMK6" s="88"/>
      <c r="DML6" s="88"/>
      <c r="DMM6" s="88"/>
      <c r="DMN6" s="88"/>
      <c r="DMO6" s="88"/>
      <c r="DMP6" s="88"/>
      <c r="DMQ6" s="88"/>
      <c r="DMR6" s="88"/>
      <c r="DMS6" s="88"/>
      <c r="DMT6" s="88"/>
      <c r="DMU6" s="88"/>
      <c r="DMV6" s="88"/>
      <c r="DMW6" s="88"/>
      <c r="DMX6" s="88"/>
      <c r="DMY6" s="88"/>
      <c r="DMZ6" s="88"/>
      <c r="DNA6" s="88"/>
      <c r="DNB6" s="88"/>
      <c r="DNC6" s="88"/>
      <c r="DND6" s="88"/>
      <c r="DNE6" s="88"/>
      <c r="DNF6" s="88"/>
      <c r="DNG6" s="88"/>
      <c r="DNH6" s="88"/>
      <c r="DNI6" s="88"/>
      <c r="DNJ6" s="88"/>
      <c r="DNK6" s="88"/>
      <c r="DNL6" s="88"/>
      <c r="DNM6" s="88"/>
      <c r="DNN6" s="88"/>
      <c r="DNO6" s="88"/>
      <c r="DNP6" s="88"/>
      <c r="DNQ6" s="88"/>
      <c r="DNR6" s="88"/>
      <c r="DNS6" s="88"/>
      <c r="DNT6" s="88"/>
      <c r="DNU6" s="88"/>
      <c r="DNV6" s="88"/>
      <c r="DNW6" s="88"/>
      <c r="DNX6" s="88"/>
      <c r="DNY6" s="88"/>
      <c r="DNZ6" s="88"/>
      <c r="DOA6" s="88"/>
      <c r="DOB6" s="88"/>
      <c r="DOC6" s="88"/>
      <c r="DOD6" s="88"/>
      <c r="DOE6" s="88"/>
      <c r="DOF6" s="88"/>
      <c r="DOG6" s="88"/>
      <c r="DOH6" s="88"/>
      <c r="DOI6" s="88"/>
      <c r="DOJ6" s="88"/>
      <c r="DOK6" s="88"/>
      <c r="DOL6" s="88"/>
      <c r="DOM6" s="88"/>
      <c r="DON6" s="88"/>
      <c r="DOO6" s="88"/>
      <c r="DOP6" s="88"/>
      <c r="DOQ6" s="88"/>
      <c r="DOR6" s="88"/>
      <c r="DOS6" s="88"/>
      <c r="DOT6" s="88"/>
      <c r="DOU6" s="88"/>
      <c r="DOV6" s="88"/>
      <c r="DOW6" s="88"/>
      <c r="DOX6" s="88"/>
      <c r="DOY6" s="88"/>
      <c r="DOZ6" s="88"/>
      <c r="DPA6" s="88"/>
      <c r="DPB6" s="88"/>
      <c r="DPC6" s="88"/>
      <c r="DPD6" s="88"/>
      <c r="DPE6" s="88"/>
      <c r="DPF6" s="88"/>
      <c r="DPG6" s="88"/>
      <c r="DPH6" s="88"/>
      <c r="DPI6" s="88"/>
      <c r="DPJ6" s="88"/>
      <c r="DPK6" s="88"/>
      <c r="DPL6" s="88"/>
      <c r="DPM6" s="88"/>
      <c r="DPN6" s="88"/>
      <c r="DPO6" s="88"/>
      <c r="DPP6" s="88"/>
      <c r="DPQ6" s="88"/>
      <c r="DPR6" s="88"/>
      <c r="DPS6" s="88"/>
      <c r="DPT6" s="88"/>
      <c r="DPU6" s="88"/>
      <c r="DPV6" s="88"/>
      <c r="DPW6" s="88"/>
      <c r="DPX6" s="88"/>
      <c r="DPY6" s="88"/>
      <c r="DPZ6" s="88"/>
      <c r="DQA6" s="88"/>
      <c r="DQB6" s="88"/>
      <c r="DQC6" s="88"/>
      <c r="DQD6" s="88"/>
      <c r="DQE6" s="88"/>
      <c r="DQF6" s="88"/>
      <c r="DQG6" s="88"/>
      <c r="DQH6" s="88"/>
      <c r="DQI6" s="88"/>
      <c r="DQJ6" s="88"/>
      <c r="DQK6" s="88"/>
      <c r="DQL6" s="88"/>
      <c r="DQM6" s="88"/>
      <c r="DQN6" s="88"/>
      <c r="DQO6" s="88"/>
      <c r="DQP6" s="88"/>
      <c r="DQQ6" s="88"/>
      <c r="DQR6" s="88"/>
      <c r="DQS6" s="88"/>
      <c r="DQT6" s="88"/>
      <c r="DQU6" s="88"/>
      <c r="DQV6" s="88"/>
      <c r="DQW6" s="88"/>
      <c r="DQX6" s="88"/>
      <c r="DQY6" s="88"/>
      <c r="DQZ6" s="88"/>
      <c r="DRA6" s="88"/>
      <c r="DRB6" s="88"/>
      <c r="DRC6" s="88"/>
      <c r="DRD6" s="88"/>
      <c r="DRE6" s="88"/>
      <c r="DRF6" s="88"/>
      <c r="DRG6" s="88"/>
      <c r="DRH6" s="88"/>
      <c r="DRI6" s="88"/>
      <c r="DRJ6" s="88"/>
      <c r="DRK6" s="88"/>
      <c r="DRL6" s="88"/>
      <c r="DRM6" s="88"/>
      <c r="DRN6" s="88"/>
      <c r="DRO6" s="88"/>
      <c r="DRP6" s="88"/>
      <c r="DRQ6" s="88"/>
      <c r="DRR6" s="88"/>
      <c r="DRS6" s="88"/>
      <c r="DRT6" s="88"/>
      <c r="DRU6" s="88"/>
      <c r="DRV6" s="88"/>
      <c r="DRW6" s="88"/>
      <c r="DRX6" s="88"/>
      <c r="DRY6" s="88"/>
      <c r="DRZ6" s="88"/>
      <c r="DSA6" s="88"/>
      <c r="DSB6" s="88"/>
      <c r="DSC6" s="88"/>
      <c r="DSD6" s="88"/>
      <c r="DSE6" s="88"/>
      <c r="DSF6" s="88"/>
      <c r="DSG6" s="88"/>
      <c r="DSH6" s="88"/>
      <c r="DSI6" s="88"/>
      <c r="DSJ6" s="88"/>
      <c r="DSK6" s="88"/>
      <c r="DSL6" s="88"/>
      <c r="DSM6" s="88"/>
      <c r="DSN6" s="88"/>
      <c r="DSO6" s="88"/>
      <c r="DSP6" s="88"/>
      <c r="DSQ6" s="88"/>
      <c r="DSR6" s="88"/>
      <c r="DSS6" s="88"/>
      <c r="DST6" s="88"/>
      <c r="DSU6" s="88"/>
      <c r="DSV6" s="88"/>
      <c r="DSW6" s="88"/>
      <c r="DSX6" s="88"/>
      <c r="DSY6" s="88"/>
      <c r="DSZ6" s="88"/>
      <c r="DTA6" s="88"/>
      <c r="DTB6" s="88"/>
      <c r="DTC6" s="88"/>
      <c r="DTD6" s="88"/>
      <c r="DTE6" s="88"/>
      <c r="DTF6" s="88"/>
      <c r="DTG6" s="88"/>
      <c r="DTH6" s="88"/>
      <c r="DTI6" s="88"/>
      <c r="DTJ6" s="88"/>
      <c r="DTK6" s="88"/>
      <c r="DTL6" s="88"/>
      <c r="DTM6" s="88"/>
      <c r="DTN6" s="88"/>
      <c r="DTO6" s="88"/>
      <c r="DTP6" s="88"/>
      <c r="DTQ6" s="88"/>
      <c r="DTR6" s="88"/>
      <c r="DTS6" s="88"/>
      <c r="DTT6" s="88"/>
      <c r="DTU6" s="88"/>
      <c r="DTV6" s="88"/>
      <c r="DTW6" s="88"/>
      <c r="DTX6" s="88"/>
      <c r="DTY6" s="88"/>
      <c r="DTZ6" s="88"/>
      <c r="DUA6" s="88"/>
      <c r="DUB6" s="88"/>
      <c r="DUC6" s="88"/>
      <c r="DUD6" s="88"/>
      <c r="DUE6" s="88"/>
      <c r="DUF6" s="88"/>
      <c r="DUG6" s="88"/>
      <c r="DUH6" s="88"/>
      <c r="DUI6" s="88"/>
      <c r="DUJ6" s="88"/>
      <c r="DUK6" s="88"/>
      <c r="DUL6" s="88"/>
      <c r="DUM6" s="88"/>
      <c r="DUN6" s="88"/>
      <c r="DUO6" s="88"/>
      <c r="DUP6" s="88"/>
      <c r="DUQ6" s="88"/>
      <c r="DUR6" s="88"/>
      <c r="DUS6" s="88"/>
      <c r="DUT6" s="88"/>
      <c r="DUU6" s="88"/>
      <c r="DUV6" s="88"/>
      <c r="DUW6" s="88"/>
      <c r="DUX6" s="88"/>
      <c r="DUY6" s="88"/>
      <c r="DUZ6" s="88"/>
      <c r="DVA6" s="88"/>
      <c r="DVB6" s="88"/>
      <c r="DVC6" s="88"/>
      <c r="DVD6" s="88"/>
      <c r="DVE6" s="88"/>
      <c r="DVF6" s="88"/>
      <c r="DVG6" s="88"/>
      <c r="DVH6" s="88"/>
      <c r="DVI6" s="88"/>
      <c r="DVJ6" s="88"/>
      <c r="DVK6" s="88"/>
      <c r="DVL6" s="88"/>
      <c r="DVM6" s="88"/>
      <c r="DVN6" s="88"/>
      <c r="DVO6" s="88"/>
      <c r="DVP6" s="88"/>
      <c r="DVQ6" s="88"/>
      <c r="DVR6" s="88"/>
      <c r="DVS6" s="88"/>
      <c r="DVT6" s="88"/>
      <c r="DVU6" s="88"/>
      <c r="DVV6" s="88"/>
      <c r="DVW6" s="88"/>
      <c r="DVX6" s="88"/>
      <c r="DVY6" s="88"/>
      <c r="DVZ6" s="88"/>
      <c r="DWA6" s="88"/>
      <c r="DWB6" s="88"/>
      <c r="DWC6" s="88"/>
      <c r="DWD6" s="88"/>
      <c r="DWE6" s="88"/>
      <c r="DWF6" s="88"/>
      <c r="DWG6" s="88"/>
      <c r="DWH6" s="88"/>
      <c r="DWI6" s="88"/>
      <c r="DWJ6" s="88"/>
      <c r="DWK6" s="88"/>
      <c r="DWL6" s="88"/>
      <c r="DWM6" s="88"/>
      <c r="DWN6" s="88"/>
      <c r="DWO6" s="88"/>
      <c r="DWP6" s="88"/>
      <c r="DWQ6" s="88"/>
      <c r="DWR6" s="88"/>
      <c r="DWS6" s="88"/>
      <c r="DWT6" s="88"/>
      <c r="DWU6" s="88"/>
      <c r="DWV6" s="88"/>
      <c r="DWW6" s="88"/>
      <c r="DWX6" s="88"/>
      <c r="DWY6" s="88"/>
      <c r="DWZ6" s="88"/>
      <c r="DXA6" s="88"/>
      <c r="DXB6" s="88"/>
      <c r="DXC6" s="88"/>
      <c r="DXD6" s="88"/>
      <c r="DXE6" s="88"/>
      <c r="DXF6" s="88"/>
      <c r="DXG6" s="88"/>
      <c r="DXH6" s="88"/>
      <c r="DXI6" s="88"/>
      <c r="DXJ6" s="88"/>
      <c r="DXK6" s="88"/>
      <c r="DXL6" s="88"/>
      <c r="DXM6" s="88"/>
      <c r="DXN6" s="88"/>
      <c r="DXO6" s="88"/>
      <c r="DXP6" s="88"/>
      <c r="DXQ6" s="88"/>
      <c r="DXR6" s="88"/>
      <c r="DXS6" s="88"/>
      <c r="DXT6" s="88"/>
      <c r="DXU6" s="88"/>
      <c r="DXV6" s="88"/>
      <c r="DXW6" s="88"/>
      <c r="DXX6" s="88"/>
      <c r="DXY6" s="88"/>
      <c r="DXZ6" s="88"/>
      <c r="DYA6" s="88"/>
      <c r="DYB6" s="88"/>
      <c r="DYC6" s="88"/>
      <c r="DYD6" s="88"/>
      <c r="DYE6" s="88"/>
      <c r="DYF6" s="88"/>
      <c r="DYG6" s="88"/>
      <c r="DYH6" s="88"/>
      <c r="DYI6" s="88"/>
      <c r="DYJ6" s="88"/>
      <c r="DYK6" s="88"/>
      <c r="DYL6" s="88"/>
      <c r="DYM6" s="88"/>
      <c r="DYN6" s="88"/>
      <c r="DYO6" s="88"/>
      <c r="DYP6" s="88"/>
      <c r="DYQ6" s="88"/>
      <c r="DYR6" s="88"/>
      <c r="DYS6" s="88"/>
      <c r="DYT6" s="88"/>
      <c r="DYU6" s="88"/>
      <c r="DYV6" s="88"/>
      <c r="DYW6" s="88"/>
      <c r="DYX6" s="88"/>
      <c r="DYY6" s="88"/>
      <c r="DYZ6" s="88"/>
      <c r="DZA6" s="88"/>
      <c r="DZB6" s="88"/>
      <c r="DZC6" s="88"/>
      <c r="DZD6" s="88"/>
      <c r="DZE6" s="88"/>
      <c r="DZF6" s="88"/>
      <c r="DZG6" s="88"/>
      <c r="DZH6" s="88"/>
      <c r="DZI6" s="88"/>
      <c r="DZJ6" s="88"/>
      <c r="DZK6" s="88"/>
      <c r="DZL6" s="88"/>
      <c r="DZM6" s="88"/>
      <c r="DZN6" s="88"/>
      <c r="DZO6" s="88"/>
      <c r="DZP6" s="88"/>
      <c r="DZQ6" s="88"/>
      <c r="DZR6" s="88"/>
      <c r="DZS6" s="88"/>
      <c r="DZT6" s="88"/>
      <c r="DZU6" s="88"/>
      <c r="DZV6" s="88"/>
      <c r="DZW6" s="88"/>
      <c r="DZX6" s="88"/>
      <c r="DZY6" s="88"/>
      <c r="DZZ6" s="88"/>
      <c r="EAA6" s="88"/>
      <c r="EAB6" s="88"/>
      <c r="EAC6" s="88"/>
      <c r="EAD6" s="88"/>
      <c r="EAE6" s="88"/>
      <c r="EAF6" s="88"/>
      <c r="EAG6" s="88"/>
      <c r="EAH6" s="88"/>
      <c r="EAI6" s="88"/>
      <c r="EAJ6" s="88"/>
      <c r="EAK6" s="88"/>
      <c r="EAL6" s="88"/>
      <c r="EAM6" s="88"/>
      <c r="EAN6" s="88"/>
      <c r="EAO6" s="88"/>
      <c r="EAP6" s="88"/>
      <c r="EAQ6" s="88"/>
      <c r="EAR6" s="88"/>
      <c r="EAS6" s="88"/>
      <c r="EAT6" s="88"/>
      <c r="EAU6" s="88"/>
      <c r="EAV6" s="88"/>
      <c r="EAW6" s="88"/>
      <c r="EAX6" s="88"/>
      <c r="EAY6" s="88"/>
      <c r="EAZ6" s="88"/>
      <c r="EBA6" s="88"/>
      <c r="EBB6" s="88"/>
      <c r="EBC6" s="88"/>
      <c r="EBD6" s="88"/>
      <c r="EBE6" s="88"/>
      <c r="EBF6" s="88"/>
      <c r="EBG6" s="88"/>
      <c r="EBH6" s="88"/>
      <c r="EBI6" s="88"/>
      <c r="EBJ6" s="88"/>
      <c r="EBK6" s="88"/>
      <c r="EBL6" s="88"/>
      <c r="EBM6" s="88"/>
      <c r="EBN6" s="88"/>
      <c r="EBO6" s="88"/>
      <c r="EBP6" s="88"/>
      <c r="EBQ6" s="88"/>
      <c r="EBR6" s="88"/>
      <c r="EBS6" s="88"/>
      <c r="EBT6" s="88"/>
      <c r="EBU6" s="88"/>
      <c r="EBV6" s="88"/>
      <c r="EBW6" s="88"/>
      <c r="EBX6" s="88"/>
      <c r="EBY6" s="88"/>
      <c r="EBZ6" s="88"/>
      <c r="ECA6" s="88"/>
      <c r="ECB6" s="88"/>
      <c r="ECC6" s="88"/>
      <c r="ECD6" s="88"/>
      <c r="ECE6" s="88"/>
      <c r="ECF6" s="88"/>
      <c r="ECG6" s="88"/>
      <c r="ECH6" s="88"/>
      <c r="ECI6" s="88"/>
      <c r="ECJ6" s="88"/>
      <c r="ECK6" s="88"/>
      <c r="ECL6" s="88"/>
      <c r="ECM6" s="88"/>
      <c r="ECN6" s="88"/>
      <c r="ECO6" s="88"/>
      <c r="ECP6" s="88"/>
      <c r="ECQ6" s="88"/>
      <c r="ECR6" s="88"/>
      <c r="ECS6" s="88"/>
      <c r="ECT6" s="88"/>
      <c r="ECU6" s="88"/>
      <c r="ECV6" s="88"/>
      <c r="ECW6" s="88"/>
      <c r="ECX6" s="88"/>
      <c r="ECY6" s="88"/>
      <c r="ECZ6" s="88"/>
      <c r="EDA6" s="88"/>
      <c r="EDB6" s="88"/>
      <c r="EDC6" s="88"/>
      <c r="EDD6" s="88"/>
      <c r="EDE6" s="88"/>
      <c r="EDF6" s="88"/>
      <c r="EDG6" s="88"/>
      <c r="EDH6" s="88"/>
      <c r="EDI6" s="88"/>
      <c r="EDJ6" s="88"/>
      <c r="EDK6" s="88"/>
      <c r="EDL6" s="88"/>
      <c r="EDM6" s="88"/>
      <c r="EDN6" s="88"/>
      <c r="EDO6" s="88"/>
      <c r="EDP6" s="88"/>
      <c r="EDQ6" s="88"/>
      <c r="EDR6" s="88"/>
      <c r="EDS6" s="88"/>
      <c r="EDT6" s="88"/>
      <c r="EDU6" s="88"/>
      <c r="EDV6" s="88"/>
      <c r="EDW6" s="88"/>
      <c r="EDX6" s="88"/>
      <c r="EDY6" s="88"/>
      <c r="EDZ6" s="88"/>
      <c r="EEA6" s="88"/>
      <c r="EEB6" s="88"/>
      <c r="EEC6" s="88"/>
      <c r="EED6" s="88"/>
      <c r="EEE6" s="88"/>
      <c r="EEF6" s="88"/>
      <c r="EEG6" s="88"/>
      <c r="EEH6" s="88"/>
      <c r="EEI6" s="88"/>
      <c r="EEJ6" s="88"/>
      <c r="EEK6" s="88"/>
      <c r="EEL6" s="88"/>
      <c r="EEM6" s="88"/>
      <c r="EEN6" s="88"/>
      <c r="EEO6" s="88"/>
      <c r="EEP6" s="88"/>
      <c r="EEQ6" s="88"/>
      <c r="EER6" s="88"/>
      <c r="EES6" s="88"/>
      <c r="EET6" s="88"/>
      <c r="EEU6" s="88"/>
      <c r="EEV6" s="88"/>
      <c r="EEW6" s="88"/>
      <c r="EEX6" s="88"/>
      <c r="EEY6" s="88"/>
      <c r="EEZ6" s="88"/>
      <c r="EFA6" s="88"/>
      <c r="EFB6" s="88"/>
      <c r="EFC6" s="88"/>
      <c r="EFD6" s="88"/>
      <c r="EFE6" s="88"/>
      <c r="EFF6" s="88"/>
      <c r="EFG6" s="88"/>
      <c r="EFH6" s="88"/>
      <c r="EFI6" s="88"/>
      <c r="EFJ6" s="88"/>
      <c r="EFK6" s="88"/>
      <c r="EFL6" s="88"/>
      <c r="EFM6" s="88"/>
      <c r="EFN6" s="88"/>
      <c r="EFO6" s="88"/>
      <c r="EFP6" s="88"/>
      <c r="EFQ6" s="88"/>
      <c r="EFR6" s="88"/>
      <c r="EFS6" s="88"/>
      <c r="EFT6" s="88"/>
      <c r="EFU6" s="88"/>
      <c r="EFV6" s="88"/>
      <c r="EFW6" s="88"/>
      <c r="EFX6" s="88"/>
      <c r="EFY6" s="88"/>
      <c r="EFZ6" s="88"/>
      <c r="EGA6" s="88"/>
      <c r="EGB6" s="88"/>
      <c r="EGC6" s="88"/>
      <c r="EGD6" s="88"/>
      <c r="EGE6" s="88"/>
      <c r="EGF6" s="88"/>
      <c r="EGG6" s="88"/>
      <c r="EGH6" s="88"/>
      <c r="EGI6" s="88"/>
      <c r="EGJ6" s="88"/>
      <c r="EGK6" s="88"/>
      <c r="EGL6" s="88"/>
      <c r="EGM6" s="88"/>
      <c r="EGN6" s="88"/>
      <c r="EGO6" s="88"/>
      <c r="EGP6" s="88"/>
      <c r="EGQ6" s="88"/>
      <c r="EGR6" s="88"/>
      <c r="EGS6" s="88"/>
      <c r="EGT6" s="88"/>
      <c r="EGU6" s="88"/>
      <c r="EGV6" s="88"/>
      <c r="EGW6" s="88"/>
      <c r="EGX6" s="88"/>
      <c r="EGY6" s="88"/>
      <c r="EGZ6" s="88"/>
      <c r="EHA6" s="88"/>
      <c r="EHB6" s="88"/>
      <c r="EHC6" s="88"/>
      <c r="EHD6" s="88"/>
      <c r="EHE6" s="88"/>
      <c r="EHF6" s="88"/>
      <c r="EHG6" s="88"/>
      <c r="EHH6" s="88"/>
      <c r="EHI6" s="88"/>
      <c r="EHJ6" s="88"/>
      <c r="EHK6" s="88"/>
      <c r="EHL6" s="88"/>
      <c r="EHM6" s="88"/>
      <c r="EHN6" s="88"/>
      <c r="EHO6" s="88"/>
      <c r="EHP6" s="88"/>
      <c r="EHQ6" s="88"/>
      <c r="EHR6" s="88"/>
      <c r="EHS6" s="88"/>
      <c r="EHT6" s="88"/>
      <c r="EHU6" s="88"/>
      <c r="EHV6" s="88"/>
      <c r="EHW6" s="88"/>
      <c r="EHX6" s="88"/>
      <c r="EHY6" s="88"/>
      <c r="EHZ6" s="88"/>
      <c r="EIA6" s="88"/>
      <c r="EIB6" s="88"/>
      <c r="EIC6" s="88"/>
      <c r="EID6" s="88"/>
      <c r="EIE6" s="88"/>
      <c r="EIF6" s="88"/>
      <c r="EIG6" s="88"/>
      <c r="EIH6" s="88"/>
      <c r="EII6" s="88"/>
      <c r="EIJ6" s="88"/>
      <c r="EIK6" s="88"/>
      <c r="EIL6" s="88"/>
      <c r="EIM6" s="88"/>
      <c r="EIN6" s="88"/>
      <c r="EIO6" s="88"/>
      <c r="EIP6" s="88"/>
      <c r="EIQ6" s="88"/>
      <c r="EIR6" s="88"/>
      <c r="EIS6" s="88"/>
      <c r="EIT6" s="88"/>
      <c r="EIU6" s="88"/>
      <c r="EIV6" s="88"/>
      <c r="EIW6" s="88"/>
      <c r="EIX6" s="88"/>
      <c r="EIY6" s="88"/>
      <c r="EIZ6" s="88"/>
      <c r="EJA6" s="88"/>
      <c r="EJB6" s="88"/>
      <c r="EJC6" s="88"/>
      <c r="EJD6" s="88"/>
      <c r="EJE6" s="88"/>
      <c r="EJF6" s="88"/>
      <c r="EJG6" s="88"/>
      <c r="EJH6" s="88"/>
      <c r="EJI6" s="88"/>
      <c r="EJJ6" s="88"/>
      <c r="EJK6" s="88"/>
      <c r="EJL6" s="88"/>
      <c r="EJM6" s="88"/>
      <c r="EJN6" s="88"/>
      <c r="EJO6" s="88"/>
      <c r="EJP6" s="88"/>
      <c r="EJQ6" s="88"/>
      <c r="EJR6" s="88"/>
      <c r="EJS6" s="88"/>
      <c r="EJT6" s="88"/>
      <c r="EJU6" s="88"/>
      <c r="EJV6" s="88"/>
      <c r="EJW6" s="88"/>
      <c r="EJX6" s="88"/>
      <c r="EJY6" s="88"/>
      <c r="EJZ6" s="88"/>
      <c r="EKA6" s="88"/>
      <c r="EKB6" s="88"/>
      <c r="EKC6" s="88"/>
      <c r="EKD6" s="88"/>
      <c r="EKE6" s="88"/>
      <c r="EKF6" s="88"/>
      <c r="EKG6" s="88"/>
      <c r="EKH6" s="88"/>
      <c r="EKI6" s="88"/>
      <c r="EKJ6" s="88"/>
      <c r="EKK6" s="88"/>
      <c r="EKL6" s="88"/>
      <c r="EKM6" s="88"/>
      <c r="EKN6" s="88"/>
      <c r="EKO6" s="88"/>
      <c r="EKP6" s="88"/>
      <c r="EKQ6" s="88"/>
      <c r="EKR6" s="88"/>
      <c r="EKS6" s="88"/>
      <c r="EKT6" s="88"/>
      <c r="EKU6" s="88"/>
      <c r="EKV6" s="88"/>
      <c r="EKW6" s="88"/>
      <c r="EKX6" s="88"/>
      <c r="EKY6" s="88"/>
      <c r="EKZ6" s="88"/>
      <c r="ELA6" s="88"/>
      <c r="ELB6" s="88"/>
      <c r="ELC6" s="88"/>
      <c r="ELD6" s="88"/>
      <c r="ELE6" s="88"/>
      <c r="ELF6" s="88"/>
      <c r="ELG6" s="88"/>
      <c r="ELH6" s="88"/>
      <c r="ELI6" s="88"/>
      <c r="ELJ6" s="88"/>
      <c r="ELK6" s="88"/>
      <c r="ELL6" s="88"/>
      <c r="ELM6" s="88"/>
      <c r="ELN6" s="88"/>
      <c r="ELO6" s="88"/>
      <c r="ELP6" s="88"/>
      <c r="ELQ6" s="88"/>
      <c r="ELR6" s="88"/>
      <c r="ELS6" s="88"/>
      <c r="ELT6" s="88"/>
      <c r="ELU6" s="88"/>
      <c r="ELV6" s="88"/>
      <c r="ELW6" s="88"/>
      <c r="ELX6" s="88"/>
      <c r="ELY6" s="88"/>
      <c r="ELZ6" s="88"/>
      <c r="EMA6" s="88"/>
      <c r="EMB6" s="88"/>
      <c r="EMC6" s="88"/>
      <c r="EMD6" s="88"/>
      <c r="EME6" s="88"/>
      <c r="EMF6" s="88"/>
      <c r="EMG6" s="88"/>
      <c r="EMH6" s="88"/>
      <c r="EMI6" s="88"/>
      <c r="EMJ6" s="88"/>
      <c r="EMK6" s="88"/>
      <c r="EML6" s="88"/>
      <c r="EMM6" s="88"/>
      <c r="EMN6" s="88"/>
      <c r="EMO6" s="88"/>
      <c r="EMP6" s="88"/>
      <c r="EMQ6" s="88"/>
      <c r="EMR6" s="88"/>
      <c r="EMS6" s="88"/>
      <c r="EMT6" s="88"/>
      <c r="EMU6" s="88"/>
      <c r="EMV6" s="88"/>
      <c r="EMW6" s="88"/>
      <c r="EMX6" s="88"/>
      <c r="EMY6" s="88"/>
      <c r="EMZ6" s="88"/>
      <c r="ENA6" s="88"/>
      <c r="ENB6" s="88"/>
      <c r="ENC6" s="88"/>
      <c r="END6" s="88"/>
      <c r="ENE6" s="88"/>
      <c r="ENF6" s="88"/>
      <c r="ENG6" s="88"/>
      <c r="ENH6" s="88"/>
      <c r="ENI6" s="88"/>
      <c r="ENJ6" s="88"/>
      <c r="ENK6" s="88"/>
      <c r="ENL6" s="88"/>
      <c r="ENM6" s="88"/>
      <c r="ENN6" s="88"/>
      <c r="ENO6" s="88"/>
      <c r="ENP6" s="88"/>
      <c r="ENQ6" s="88"/>
      <c r="ENR6" s="88"/>
      <c r="ENS6" s="88"/>
      <c r="ENT6" s="88"/>
      <c r="ENU6" s="88"/>
      <c r="ENV6" s="88"/>
      <c r="ENW6" s="88"/>
      <c r="ENX6" s="88"/>
      <c r="ENY6" s="88"/>
      <c r="ENZ6" s="88"/>
      <c r="EOA6" s="88"/>
      <c r="EOB6" s="88"/>
      <c r="EOC6" s="88"/>
      <c r="EOD6" s="88"/>
      <c r="EOE6" s="88"/>
      <c r="EOF6" s="88"/>
      <c r="EOG6" s="88"/>
      <c r="EOH6" s="88"/>
      <c r="EOI6" s="88"/>
      <c r="EOJ6" s="88"/>
      <c r="EOK6" s="88"/>
      <c r="EOL6" s="88"/>
      <c r="EOM6" s="88"/>
      <c r="EON6" s="88"/>
      <c r="EOO6" s="88"/>
      <c r="EOP6" s="88"/>
      <c r="EOQ6" s="88"/>
      <c r="EOR6" s="88"/>
      <c r="EOS6" s="88"/>
      <c r="EOT6" s="88"/>
      <c r="EOU6" s="88"/>
      <c r="EOV6" s="88"/>
      <c r="EOW6" s="88"/>
      <c r="EOX6" s="88"/>
      <c r="EOY6" s="88"/>
      <c r="EOZ6" s="88"/>
      <c r="EPA6" s="88"/>
      <c r="EPB6" s="88"/>
      <c r="EPC6" s="88"/>
      <c r="EPD6" s="88"/>
      <c r="EPE6" s="88"/>
      <c r="EPF6" s="88"/>
      <c r="EPG6" s="88"/>
      <c r="EPH6" s="88"/>
      <c r="EPI6" s="88"/>
      <c r="EPJ6" s="88"/>
      <c r="EPK6" s="88"/>
      <c r="EPL6" s="88"/>
      <c r="EPM6" s="88"/>
      <c r="EPN6" s="88"/>
      <c r="EPO6" s="88"/>
      <c r="EPP6" s="88"/>
      <c r="EPQ6" s="88"/>
      <c r="EPR6" s="88"/>
      <c r="EPS6" s="88"/>
      <c r="EPT6" s="88"/>
      <c r="EPU6" s="88"/>
      <c r="EPV6" s="88"/>
      <c r="EPW6" s="88"/>
      <c r="EPX6" s="88"/>
      <c r="EPY6" s="88"/>
      <c r="EPZ6" s="88"/>
      <c r="EQA6" s="88"/>
      <c r="EQB6" s="88"/>
      <c r="EQC6" s="88"/>
      <c r="EQD6" s="88"/>
      <c r="EQE6" s="88"/>
      <c r="EQF6" s="88"/>
      <c r="EQG6" s="88"/>
      <c r="EQH6" s="88"/>
      <c r="EQI6" s="88"/>
      <c r="EQJ6" s="88"/>
      <c r="EQK6" s="88"/>
      <c r="EQL6" s="88"/>
      <c r="EQM6" s="88"/>
      <c r="EQN6" s="88"/>
      <c r="EQO6" s="88"/>
      <c r="EQP6" s="88"/>
      <c r="EQQ6" s="88"/>
      <c r="EQR6" s="88"/>
      <c r="EQS6" s="88"/>
      <c r="EQT6" s="88"/>
      <c r="EQU6" s="88"/>
      <c r="EQV6" s="88"/>
      <c r="EQW6" s="88"/>
      <c r="EQX6" s="88"/>
      <c r="EQY6" s="88"/>
      <c r="EQZ6" s="88"/>
      <c r="ERA6" s="88"/>
      <c r="ERB6" s="88"/>
      <c r="ERC6" s="88"/>
      <c r="ERD6" s="88"/>
      <c r="ERE6" s="88"/>
      <c r="ERF6" s="88"/>
      <c r="ERG6" s="88"/>
      <c r="ERH6" s="88"/>
      <c r="ERI6" s="88"/>
      <c r="ERJ6" s="88"/>
      <c r="ERK6" s="88"/>
      <c r="ERL6" s="88"/>
      <c r="ERM6" s="88"/>
      <c r="ERN6" s="88"/>
      <c r="ERO6" s="88"/>
      <c r="ERP6" s="88"/>
      <c r="ERQ6" s="88"/>
      <c r="ERR6" s="88"/>
      <c r="ERS6" s="88"/>
      <c r="ERT6" s="88"/>
      <c r="ERU6" s="88"/>
      <c r="ERV6" s="88"/>
      <c r="ERW6" s="88"/>
      <c r="ERX6" s="88"/>
      <c r="ERY6" s="88"/>
      <c r="ERZ6" s="88"/>
      <c r="ESA6" s="88"/>
      <c r="ESB6" s="88"/>
      <c r="ESC6" s="88"/>
      <c r="ESD6" s="88"/>
      <c r="ESE6" s="88"/>
      <c r="ESF6" s="88"/>
      <c r="ESG6" s="88"/>
      <c r="ESH6" s="88"/>
      <c r="ESI6" s="88"/>
      <c r="ESJ6" s="88"/>
      <c r="ESK6" s="88"/>
      <c r="ESL6" s="88"/>
      <c r="ESM6" s="88"/>
      <c r="ESN6" s="88"/>
      <c r="ESO6" s="88"/>
      <c r="ESP6" s="88"/>
      <c r="ESQ6" s="88"/>
      <c r="ESR6" s="88"/>
      <c r="ESS6" s="88"/>
      <c r="EST6" s="88"/>
      <c r="ESU6" s="88"/>
      <c r="ESV6" s="88"/>
      <c r="ESW6" s="88"/>
      <c r="ESX6" s="88"/>
      <c r="ESY6" s="88"/>
      <c r="ESZ6" s="88"/>
      <c r="ETA6" s="88"/>
      <c r="ETB6" s="88"/>
      <c r="ETC6" s="88"/>
      <c r="ETD6" s="88"/>
      <c r="ETE6" s="88"/>
      <c r="ETF6" s="88"/>
      <c r="ETG6" s="88"/>
      <c r="ETH6" s="88"/>
      <c r="ETI6" s="88"/>
      <c r="ETJ6" s="88"/>
      <c r="ETK6" s="88"/>
      <c r="ETL6" s="88"/>
      <c r="ETM6" s="88"/>
      <c r="ETN6" s="88"/>
      <c r="ETO6" s="88"/>
      <c r="ETP6" s="88"/>
      <c r="ETQ6" s="88"/>
      <c r="ETR6" s="88"/>
      <c r="ETS6" s="88"/>
      <c r="ETT6" s="88"/>
      <c r="ETU6" s="88"/>
      <c r="ETV6" s="88"/>
      <c r="ETW6" s="88"/>
      <c r="ETX6" s="88"/>
      <c r="ETY6" s="88"/>
      <c r="ETZ6" s="88"/>
      <c r="EUA6" s="88"/>
      <c r="EUB6" s="88"/>
      <c r="EUC6" s="88"/>
      <c r="EUD6" s="88"/>
      <c r="EUE6" s="88"/>
      <c r="EUF6" s="88"/>
      <c r="EUG6" s="88"/>
      <c r="EUH6" s="88"/>
      <c r="EUI6" s="88"/>
      <c r="EUJ6" s="88"/>
      <c r="EUK6" s="88"/>
      <c r="EUL6" s="88"/>
      <c r="EUM6" s="88"/>
      <c r="EUN6" s="88"/>
      <c r="EUO6" s="88"/>
      <c r="EUP6" s="88"/>
      <c r="EUQ6" s="88"/>
      <c r="EUR6" s="88"/>
      <c r="EUS6" s="88"/>
      <c r="EUT6" s="88"/>
      <c r="EUU6" s="88"/>
      <c r="EUV6" s="88"/>
      <c r="EUW6" s="88"/>
      <c r="EUX6" s="88"/>
      <c r="EUY6" s="88"/>
      <c r="EUZ6" s="88"/>
      <c r="EVA6" s="88"/>
      <c r="EVB6" s="88"/>
      <c r="EVC6" s="88"/>
      <c r="EVD6" s="88"/>
      <c r="EVE6" s="88"/>
      <c r="EVF6" s="88"/>
      <c r="EVG6" s="88"/>
      <c r="EVH6" s="88"/>
      <c r="EVI6" s="88"/>
      <c r="EVJ6" s="88"/>
      <c r="EVK6" s="88"/>
      <c r="EVL6" s="88"/>
      <c r="EVM6" s="88"/>
      <c r="EVN6" s="88"/>
      <c r="EVO6" s="88"/>
      <c r="EVP6" s="88"/>
      <c r="EVQ6" s="88"/>
      <c r="EVR6" s="88"/>
      <c r="EVS6" s="88"/>
      <c r="EVT6" s="88"/>
      <c r="EVU6" s="88"/>
      <c r="EVV6" s="88"/>
      <c r="EVW6" s="88"/>
      <c r="EVX6" s="88"/>
      <c r="EVY6" s="88"/>
      <c r="EVZ6" s="88"/>
      <c r="EWA6" s="88"/>
      <c r="EWB6" s="88"/>
      <c r="EWC6" s="88"/>
      <c r="EWD6" s="88"/>
      <c r="EWE6" s="88"/>
      <c r="EWF6" s="88"/>
      <c r="EWG6" s="88"/>
      <c r="EWH6" s="88"/>
      <c r="EWI6" s="88"/>
      <c r="EWJ6" s="88"/>
      <c r="EWK6" s="88"/>
      <c r="EWL6" s="88"/>
      <c r="EWM6" s="88"/>
      <c r="EWN6" s="88"/>
      <c r="EWO6" s="88"/>
      <c r="EWP6" s="88"/>
      <c r="EWQ6" s="88"/>
      <c r="EWR6" s="88"/>
      <c r="EWS6" s="88"/>
      <c r="EWT6" s="88"/>
      <c r="EWU6" s="88"/>
      <c r="EWV6" s="88"/>
      <c r="EWW6" s="88"/>
      <c r="EWX6" s="88"/>
      <c r="EWY6" s="88"/>
      <c r="EWZ6" s="88"/>
      <c r="EXA6" s="88"/>
      <c r="EXB6" s="88"/>
      <c r="EXC6" s="88"/>
      <c r="EXD6" s="88"/>
      <c r="EXE6" s="88"/>
      <c r="EXF6" s="88"/>
      <c r="EXG6" s="88"/>
      <c r="EXH6" s="88"/>
      <c r="EXI6" s="88"/>
      <c r="EXJ6" s="88"/>
      <c r="EXK6" s="88"/>
      <c r="EXL6" s="88"/>
      <c r="EXM6" s="88"/>
      <c r="EXN6" s="88"/>
      <c r="EXO6" s="88"/>
      <c r="EXP6" s="88"/>
      <c r="EXQ6" s="88"/>
      <c r="EXR6" s="88"/>
      <c r="EXS6" s="88"/>
      <c r="EXT6" s="88"/>
      <c r="EXU6" s="88"/>
      <c r="EXV6" s="88"/>
      <c r="EXW6" s="88"/>
      <c r="EXX6" s="88"/>
      <c r="EXY6" s="88"/>
      <c r="EXZ6" s="88"/>
      <c r="EYA6" s="88"/>
      <c r="EYB6" s="88"/>
      <c r="EYC6" s="88"/>
      <c r="EYD6" s="88"/>
      <c r="EYE6" s="88"/>
      <c r="EYF6" s="88"/>
      <c r="EYG6" s="88"/>
      <c r="EYH6" s="88"/>
      <c r="EYI6" s="88"/>
      <c r="EYJ6" s="88"/>
      <c r="EYK6" s="88"/>
      <c r="EYL6" s="88"/>
      <c r="EYM6" s="88"/>
      <c r="EYN6" s="88"/>
      <c r="EYO6" s="88"/>
      <c r="EYP6" s="88"/>
      <c r="EYQ6" s="88"/>
      <c r="EYR6" s="88"/>
      <c r="EYS6" s="88"/>
      <c r="EYT6" s="88"/>
      <c r="EYU6" s="88"/>
      <c r="EYV6" s="88"/>
      <c r="EYW6" s="88"/>
      <c r="EYX6" s="88"/>
      <c r="EYY6" s="88"/>
      <c r="EYZ6" s="88"/>
      <c r="EZA6" s="88"/>
      <c r="EZB6" s="88"/>
      <c r="EZC6" s="88"/>
      <c r="EZD6" s="88"/>
      <c r="EZE6" s="88"/>
      <c r="EZF6" s="88"/>
      <c r="EZG6" s="88"/>
      <c r="EZH6" s="88"/>
      <c r="EZI6" s="88"/>
      <c r="EZJ6" s="88"/>
      <c r="EZK6" s="88"/>
      <c r="EZL6" s="88"/>
      <c r="EZM6" s="88"/>
      <c r="EZN6" s="88"/>
      <c r="EZO6" s="88"/>
      <c r="EZP6" s="88"/>
      <c r="EZQ6" s="88"/>
      <c r="EZR6" s="88"/>
      <c r="EZS6" s="88"/>
      <c r="EZT6" s="88"/>
      <c r="EZU6" s="88"/>
      <c r="EZV6" s="88"/>
      <c r="EZW6" s="88"/>
      <c r="EZX6" s="88"/>
      <c r="EZY6" s="88"/>
      <c r="EZZ6" s="88"/>
      <c r="FAA6" s="88"/>
      <c r="FAB6" s="88"/>
      <c r="FAC6" s="88"/>
      <c r="FAD6" s="88"/>
      <c r="FAE6" s="88"/>
      <c r="FAF6" s="88"/>
      <c r="FAG6" s="88"/>
      <c r="FAH6" s="88"/>
      <c r="FAI6" s="88"/>
      <c r="FAJ6" s="88"/>
      <c r="FAK6" s="88"/>
      <c r="FAL6" s="88"/>
      <c r="FAM6" s="88"/>
      <c r="FAN6" s="88"/>
      <c r="FAO6" s="88"/>
      <c r="FAP6" s="88"/>
      <c r="FAQ6" s="88"/>
      <c r="FAR6" s="88"/>
      <c r="FAS6" s="88"/>
      <c r="FAT6" s="88"/>
      <c r="FAU6" s="88"/>
      <c r="FAV6" s="88"/>
      <c r="FAW6" s="88"/>
      <c r="FAX6" s="88"/>
      <c r="FAY6" s="88"/>
      <c r="FAZ6" s="88"/>
      <c r="FBA6" s="88"/>
      <c r="FBB6" s="88"/>
      <c r="FBC6" s="88"/>
      <c r="FBD6" s="88"/>
      <c r="FBE6" s="88"/>
      <c r="FBF6" s="88"/>
      <c r="FBG6" s="88"/>
      <c r="FBH6" s="88"/>
      <c r="FBI6" s="88"/>
      <c r="FBJ6" s="88"/>
      <c r="FBK6" s="88"/>
      <c r="FBL6" s="88"/>
      <c r="FBM6" s="88"/>
      <c r="FBN6" s="88"/>
      <c r="FBO6" s="88"/>
      <c r="FBP6" s="88"/>
      <c r="FBQ6" s="88"/>
      <c r="FBR6" s="88"/>
      <c r="FBS6" s="88"/>
      <c r="FBT6" s="88"/>
      <c r="FBU6" s="88"/>
      <c r="FBV6" s="88"/>
      <c r="FBW6" s="88"/>
      <c r="FBX6" s="88"/>
      <c r="FBY6" s="88"/>
      <c r="FBZ6" s="88"/>
      <c r="FCA6" s="88"/>
      <c r="FCB6" s="88"/>
      <c r="FCC6" s="88"/>
      <c r="FCD6" s="88"/>
      <c r="FCE6" s="88"/>
      <c r="FCF6" s="88"/>
      <c r="FCG6" s="88"/>
      <c r="FCH6" s="88"/>
      <c r="FCI6" s="88"/>
      <c r="FCJ6" s="88"/>
      <c r="FCK6" s="88"/>
      <c r="FCL6" s="88"/>
      <c r="FCM6" s="88"/>
      <c r="FCN6" s="88"/>
      <c r="FCO6" s="88"/>
      <c r="FCP6" s="88"/>
      <c r="FCQ6" s="88"/>
      <c r="FCR6" s="88"/>
      <c r="FCS6" s="88"/>
      <c r="FCT6" s="88"/>
      <c r="FCU6" s="88"/>
      <c r="FCV6" s="88"/>
      <c r="FCW6" s="88"/>
      <c r="FCX6" s="88"/>
      <c r="FCY6" s="88"/>
      <c r="FCZ6" s="88"/>
      <c r="FDA6" s="88"/>
      <c r="FDB6" s="88"/>
      <c r="FDC6" s="88"/>
      <c r="FDD6" s="88"/>
      <c r="FDE6" s="88"/>
      <c r="FDF6" s="88"/>
      <c r="FDG6" s="88"/>
      <c r="FDH6" s="88"/>
      <c r="FDI6" s="88"/>
      <c r="FDJ6" s="88"/>
      <c r="FDK6" s="88"/>
      <c r="FDL6" s="88"/>
      <c r="FDM6" s="88"/>
      <c r="FDN6" s="88"/>
      <c r="FDO6" s="88"/>
      <c r="FDP6" s="88"/>
      <c r="FDQ6" s="88"/>
      <c r="FDR6" s="88"/>
      <c r="FDS6" s="88"/>
      <c r="FDT6" s="88"/>
      <c r="FDU6" s="88"/>
      <c r="FDV6" s="88"/>
      <c r="FDW6" s="88"/>
      <c r="FDX6" s="88"/>
      <c r="FDY6" s="88"/>
      <c r="FDZ6" s="88"/>
      <c r="FEA6" s="88"/>
      <c r="FEB6" s="88"/>
      <c r="FEC6" s="88"/>
      <c r="FED6" s="88"/>
      <c r="FEE6" s="88"/>
      <c r="FEF6" s="88"/>
      <c r="FEG6" s="88"/>
      <c r="FEH6" s="88"/>
      <c r="FEI6" s="88"/>
      <c r="FEJ6" s="88"/>
      <c r="FEK6" s="88"/>
      <c r="FEL6" s="88"/>
      <c r="FEM6" s="88"/>
      <c r="FEN6" s="88"/>
      <c r="FEO6" s="88"/>
      <c r="FEP6" s="88"/>
      <c r="FEQ6" s="88"/>
      <c r="FER6" s="88"/>
      <c r="FES6" s="88"/>
      <c r="FET6" s="88"/>
      <c r="FEU6" s="88"/>
      <c r="FEV6" s="88"/>
      <c r="FEW6" s="88"/>
      <c r="FEX6" s="88"/>
      <c r="FEY6" s="88"/>
      <c r="FEZ6" s="88"/>
      <c r="FFA6" s="88"/>
      <c r="FFB6" s="88"/>
      <c r="FFC6" s="88"/>
      <c r="FFD6" s="88"/>
      <c r="FFE6" s="88"/>
      <c r="FFF6" s="88"/>
      <c r="FFG6" s="88"/>
      <c r="FFH6" s="88"/>
      <c r="FFI6" s="88"/>
      <c r="FFJ6" s="88"/>
      <c r="FFK6" s="88"/>
      <c r="FFL6" s="88"/>
      <c r="FFM6" s="88"/>
      <c r="FFN6" s="88"/>
      <c r="FFO6" s="88"/>
      <c r="FFP6" s="88"/>
      <c r="FFQ6" s="88"/>
      <c r="FFR6" s="88"/>
      <c r="FFS6" s="88"/>
      <c r="FFT6" s="88"/>
      <c r="FFU6" s="88"/>
      <c r="FFV6" s="88"/>
      <c r="FFW6" s="88"/>
      <c r="FFX6" s="88"/>
      <c r="FFY6" s="88"/>
      <c r="FFZ6" s="88"/>
      <c r="FGA6" s="88"/>
      <c r="FGB6" s="88"/>
      <c r="FGC6" s="88"/>
      <c r="FGD6" s="88"/>
      <c r="FGE6" s="88"/>
      <c r="FGF6" s="88"/>
      <c r="FGG6" s="88"/>
      <c r="FGH6" s="88"/>
      <c r="FGI6" s="88"/>
      <c r="FGJ6" s="88"/>
      <c r="FGK6" s="88"/>
      <c r="FGL6" s="88"/>
      <c r="FGM6" s="88"/>
      <c r="FGN6" s="88"/>
      <c r="FGO6" s="88"/>
      <c r="FGP6" s="88"/>
      <c r="FGQ6" s="88"/>
      <c r="FGR6" s="88"/>
      <c r="FGS6" s="88"/>
      <c r="FGT6" s="88"/>
      <c r="FGU6" s="88"/>
      <c r="FGV6" s="88"/>
      <c r="FGW6" s="88"/>
      <c r="FGX6" s="88"/>
      <c r="FGY6" s="88"/>
      <c r="FGZ6" s="88"/>
      <c r="FHA6" s="88"/>
      <c r="FHB6" s="88"/>
      <c r="FHC6" s="88"/>
      <c r="FHD6" s="88"/>
      <c r="FHE6" s="88"/>
      <c r="FHF6" s="88"/>
      <c r="FHG6" s="88"/>
      <c r="FHH6" s="88"/>
      <c r="FHI6" s="88"/>
      <c r="FHJ6" s="88"/>
      <c r="FHK6" s="88"/>
      <c r="FHL6" s="88"/>
      <c r="FHM6" s="88"/>
      <c r="FHN6" s="88"/>
      <c r="FHO6" s="88"/>
      <c r="FHP6" s="88"/>
      <c r="FHQ6" s="88"/>
      <c r="FHR6" s="88"/>
      <c r="FHS6" s="88"/>
      <c r="FHT6" s="88"/>
      <c r="FHU6" s="88"/>
      <c r="FHV6" s="88"/>
      <c r="FHW6" s="88"/>
      <c r="FHX6" s="88"/>
      <c r="FHY6" s="88"/>
      <c r="FHZ6" s="88"/>
      <c r="FIA6" s="88"/>
      <c r="FIB6" s="88"/>
      <c r="FIC6" s="88"/>
      <c r="FID6" s="88"/>
      <c r="FIE6" s="88"/>
      <c r="FIF6" s="88"/>
      <c r="FIG6" s="88"/>
      <c r="FIH6" s="88"/>
      <c r="FII6" s="88"/>
      <c r="FIJ6" s="88"/>
      <c r="FIK6" s="88"/>
      <c r="FIL6" s="88"/>
      <c r="FIM6" s="88"/>
      <c r="FIN6" s="88"/>
      <c r="FIO6" s="88"/>
      <c r="FIP6" s="88"/>
      <c r="FIQ6" s="88"/>
      <c r="FIR6" s="88"/>
      <c r="FIS6" s="88"/>
      <c r="FIT6" s="88"/>
      <c r="FIU6" s="88"/>
      <c r="FIV6" s="88"/>
      <c r="FIW6" s="88"/>
      <c r="FIX6" s="88"/>
      <c r="FIY6" s="88"/>
      <c r="FIZ6" s="88"/>
      <c r="FJA6" s="88"/>
      <c r="FJB6" s="88"/>
      <c r="FJC6" s="88"/>
      <c r="FJD6" s="88"/>
      <c r="FJE6" s="88"/>
      <c r="FJF6" s="88"/>
      <c r="FJG6" s="88"/>
      <c r="FJH6" s="88"/>
      <c r="FJI6" s="88"/>
      <c r="FJJ6" s="88"/>
      <c r="FJK6" s="88"/>
      <c r="FJL6" s="88"/>
      <c r="FJM6" s="88"/>
      <c r="FJN6" s="88"/>
      <c r="FJO6" s="88"/>
      <c r="FJP6" s="88"/>
      <c r="FJQ6" s="88"/>
      <c r="FJR6" s="88"/>
      <c r="FJS6" s="88"/>
      <c r="FJT6" s="88"/>
      <c r="FJU6" s="88"/>
      <c r="FJV6" s="88"/>
      <c r="FJW6" s="88"/>
      <c r="FJX6" s="88"/>
      <c r="FJY6" s="88"/>
      <c r="FJZ6" s="88"/>
      <c r="FKA6" s="88"/>
      <c r="FKB6" s="88"/>
      <c r="FKC6" s="88"/>
      <c r="FKD6" s="88"/>
      <c r="FKE6" s="88"/>
      <c r="FKF6" s="88"/>
      <c r="FKG6" s="88"/>
      <c r="FKH6" s="88"/>
      <c r="FKI6" s="88"/>
      <c r="FKJ6" s="88"/>
      <c r="FKK6" s="88"/>
      <c r="FKL6" s="88"/>
      <c r="FKM6" s="88"/>
      <c r="FKN6" s="88"/>
      <c r="FKO6" s="88"/>
      <c r="FKP6" s="88"/>
      <c r="FKQ6" s="88"/>
      <c r="FKR6" s="88"/>
      <c r="FKS6" s="88"/>
      <c r="FKT6" s="88"/>
      <c r="FKU6" s="88"/>
      <c r="FKV6" s="88"/>
      <c r="FKW6" s="88"/>
      <c r="FKX6" s="88"/>
      <c r="FKY6" s="88"/>
      <c r="FKZ6" s="88"/>
      <c r="FLA6" s="88"/>
      <c r="FLB6" s="88"/>
      <c r="FLC6" s="88"/>
      <c r="FLD6" s="88"/>
      <c r="FLE6" s="88"/>
      <c r="FLF6" s="88"/>
      <c r="FLG6" s="88"/>
      <c r="FLH6" s="88"/>
      <c r="FLI6" s="88"/>
      <c r="FLJ6" s="88"/>
      <c r="FLK6" s="88"/>
      <c r="FLL6" s="88"/>
      <c r="FLM6" s="88"/>
      <c r="FLN6" s="88"/>
      <c r="FLO6" s="88"/>
      <c r="FLP6" s="88"/>
      <c r="FLQ6" s="88"/>
      <c r="FLR6" s="88"/>
      <c r="FLS6" s="88"/>
      <c r="FLT6" s="88"/>
      <c r="FLU6" s="88"/>
      <c r="FLV6" s="88"/>
      <c r="FLW6" s="88"/>
      <c r="FLX6" s="88"/>
      <c r="FLY6" s="88"/>
      <c r="FLZ6" s="88"/>
      <c r="FMA6" s="88"/>
      <c r="FMB6" s="88"/>
      <c r="FMC6" s="88"/>
      <c r="FMD6" s="88"/>
      <c r="FME6" s="88"/>
      <c r="FMF6" s="88"/>
      <c r="FMG6" s="88"/>
      <c r="FMH6" s="88"/>
      <c r="FMI6" s="88"/>
      <c r="FMJ6" s="88"/>
      <c r="FMK6" s="88"/>
      <c r="FML6" s="88"/>
      <c r="FMM6" s="88"/>
      <c r="FMN6" s="88"/>
      <c r="FMO6" s="88"/>
      <c r="FMP6" s="88"/>
      <c r="FMQ6" s="88"/>
      <c r="FMR6" s="88"/>
      <c r="FMS6" s="88"/>
      <c r="FMT6" s="88"/>
      <c r="FMU6" s="88"/>
      <c r="FMV6" s="88"/>
      <c r="FMW6" s="88"/>
      <c r="FMX6" s="88"/>
      <c r="FMY6" s="88"/>
      <c r="FMZ6" s="88"/>
      <c r="FNA6" s="88"/>
      <c r="FNB6" s="88"/>
      <c r="FNC6" s="88"/>
      <c r="FND6" s="88"/>
      <c r="FNE6" s="88"/>
      <c r="FNF6" s="88"/>
      <c r="FNG6" s="88"/>
      <c r="FNH6" s="88"/>
      <c r="FNI6" s="88"/>
      <c r="FNJ6" s="88"/>
      <c r="FNK6" s="88"/>
      <c r="FNL6" s="88"/>
      <c r="FNM6" s="88"/>
      <c r="FNN6" s="88"/>
      <c r="FNO6" s="88"/>
      <c r="FNP6" s="88"/>
      <c r="FNQ6" s="88"/>
      <c r="FNR6" s="88"/>
      <c r="FNS6" s="88"/>
      <c r="FNT6" s="88"/>
      <c r="FNU6" s="88"/>
      <c r="FNV6" s="88"/>
      <c r="FNW6" s="88"/>
      <c r="FNX6" s="88"/>
      <c r="FNY6" s="88"/>
      <c r="FNZ6" s="88"/>
      <c r="FOA6" s="88"/>
      <c r="FOB6" s="88"/>
      <c r="FOC6" s="88"/>
      <c r="FOD6" s="88"/>
      <c r="FOE6" s="88"/>
      <c r="FOF6" s="88"/>
      <c r="FOG6" s="88"/>
      <c r="FOH6" s="88"/>
      <c r="FOI6" s="88"/>
      <c r="FOJ6" s="88"/>
      <c r="FOK6" s="88"/>
      <c r="FOL6" s="88"/>
      <c r="FOM6" s="88"/>
      <c r="FON6" s="88"/>
      <c r="FOO6" s="88"/>
      <c r="FOP6" s="88"/>
      <c r="FOQ6" s="88"/>
      <c r="FOR6" s="88"/>
      <c r="FOS6" s="88"/>
      <c r="FOT6" s="88"/>
      <c r="FOU6" s="88"/>
      <c r="FOV6" s="88"/>
      <c r="FOW6" s="88"/>
      <c r="FOX6" s="88"/>
      <c r="FOY6" s="88"/>
      <c r="FOZ6" s="88"/>
      <c r="FPA6" s="88"/>
      <c r="FPB6" s="88"/>
      <c r="FPC6" s="88"/>
      <c r="FPD6" s="88"/>
      <c r="FPE6" s="88"/>
      <c r="FPF6" s="88"/>
      <c r="FPG6" s="88"/>
      <c r="FPH6" s="88"/>
      <c r="FPI6" s="88"/>
      <c r="FPJ6" s="88"/>
      <c r="FPK6" s="88"/>
      <c r="FPL6" s="88"/>
      <c r="FPM6" s="88"/>
      <c r="FPN6" s="88"/>
      <c r="FPO6" s="88"/>
      <c r="FPP6" s="88"/>
      <c r="FPQ6" s="88"/>
      <c r="FPR6" s="88"/>
      <c r="FPS6" s="88"/>
      <c r="FPT6" s="88"/>
      <c r="FPU6" s="88"/>
      <c r="FPV6" s="88"/>
      <c r="FPW6" s="88"/>
      <c r="FPX6" s="88"/>
      <c r="FPY6" s="88"/>
      <c r="FPZ6" s="88"/>
      <c r="FQA6" s="88"/>
      <c r="FQB6" s="88"/>
      <c r="FQC6" s="88"/>
      <c r="FQD6" s="88"/>
      <c r="FQE6" s="88"/>
      <c r="FQF6" s="88"/>
      <c r="FQG6" s="88"/>
      <c r="FQH6" s="88"/>
      <c r="FQI6" s="88"/>
      <c r="FQJ6" s="88"/>
      <c r="FQK6" s="88"/>
      <c r="FQL6" s="88"/>
      <c r="FQM6" s="88"/>
      <c r="FQN6" s="88"/>
      <c r="FQO6" s="88"/>
      <c r="FQP6" s="88"/>
      <c r="FQQ6" s="88"/>
      <c r="FQR6" s="88"/>
      <c r="FQS6" s="88"/>
      <c r="FQT6" s="88"/>
      <c r="FQU6" s="88"/>
      <c r="FQV6" s="88"/>
      <c r="FQW6" s="88"/>
      <c r="FQX6" s="88"/>
      <c r="FQY6" s="88"/>
      <c r="FQZ6" s="88"/>
      <c r="FRA6" s="88"/>
      <c r="FRB6" s="88"/>
      <c r="FRC6" s="88"/>
      <c r="FRD6" s="88"/>
      <c r="FRE6" s="88"/>
      <c r="FRF6" s="88"/>
      <c r="FRG6" s="88"/>
      <c r="FRH6" s="88"/>
      <c r="FRI6" s="88"/>
      <c r="FRJ6" s="88"/>
      <c r="FRK6" s="88"/>
      <c r="FRL6" s="88"/>
      <c r="FRM6" s="88"/>
      <c r="FRN6" s="88"/>
      <c r="FRO6" s="88"/>
      <c r="FRP6" s="88"/>
      <c r="FRQ6" s="88"/>
      <c r="FRR6" s="88"/>
      <c r="FRS6" s="88"/>
      <c r="FRT6" s="88"/>
      <c r="FRU6" s="88"/>
      <c r="FRV6" s="88"/>
      <c r="FRW6" s="88"/>
      <c r="FRX6" s="88"/>
      <c r="FRY6" s="88"/>
      <c r="FRZ6" s="88"/>
      <c r="FSA6" s="88"/>
      <c r="FSB6" s="88"/>
      <c r="FSC6" s="88"/>
      <c r="FSD6" s="88"/>
      <c r="FSE6" s="88"/>
      <c r="FSF6" s="88"/>
      <c r="FSG6" s="88"/>
      <c r="FSH6" s="88"/>
      <c r="FSI6" s="88"/>
      <c r="FSJ6" s="88"/>
      <c r="FSK6" s="88"/>
      <c r="FSL6" s="88"/>
      <c r="FSM6" s="88"/>
      <c r="FSN6" s="88"/>
      <c r="FSO6" s="88"/>
      <c r="FSP6" s="88"/>
      <c r="FSQ6" s="88"/>
      <c r="FSR6" s="88"/>
      <c r="FSS6" s="88"/>
      <c r="FST6" s="88"/>
      <c r="FSU6" s="88"/>
      <c r="FSV6" s="88"/>
      <c r="FSW6" s="88"/>
      <c r="FSX6" s="88"/>
      <c r="FSY6" s="88"/>
      <c r="FSZ6" s="88"/>
      <c r="FTA6" s="88"/>
      <c r="FTB6" s="88"/>
      <c r="FTC6" s="88"/>
      <c r="FTD6" s="88"/>
      <c r="FTE6" s="88"/>
      <c r="FTF6" s="88"/>
      <c r="FTG6" s="88"/>
      <c r="FTH6" s="88"/>
      <c r="FTI6" s="88"/>
      <c r="FTJ6" s="88"/>
      <c r="FTK6" s="88"/>
      <c r="FTL6" s="88"/>
      <c r="FTM6" s="88"/>
      <c r="FTN6" s="88"/>
      <c r="FTO6" s="88"/>
      <c r="FTP6" s="88"/>
      <c r="FTQ6" s="88"/>
      <c r="FTR6" s="88"/>
      <c r="FTS6" s="88"/>
      <c r="FTT6" s="88"/>
      <c r="FTU6" s="88"/>
      <c r="FTV6" s="88"/>
      <c r="FTW6" s="88"/>
      <c r="FTX6" s="88"/>
      <c r="FTY6" s="88"/>
      <c r="FTZ6" s="88"/>
      <c r="FUA6" s="88"/>
      <c r="FUB6" s="88"/>
      <c r="FUC6" s="88"/>
      <c r="FUD6" s="88"/>
      <c r="FUE6" s="88"/>
      <c r="FUF6" s="88"/>
      <c r="FUG6" s="88"/>
      <c r="FUH6" s="88"/>
      <c r="FUI6" s="88"/>
      <c r="FUJ6" s="88"/>
      <c r="FUK6" s="88"/>
      <c r="FUL6" s="88"/>
      <c r="FUM6" s="88"/>
      <c r="FUN6" s="88"/>
      <c r="FUO6" s="88"/>
      <c r="FUP6" s="88"/>
      <c r="FUQ6" s="88"/>
      <c r="FUR6" s="88"/>
      <c r="FUS6" s="88"/>
      <c r="FUT6" s="88"/>
      <c r="FUU6" s="88"/>
      <c r="FUV6" s="88"/>
      <c r="FUW6" s="88"/>
      <c r="FUX6" s="88"/>
      <c r="FUY6" s="88"/>
      <c r="FUZ6" s="88"/>
      <c r="FVA6" s="88"/>
      <c r="FVB6" s="88"/>
      <c r="FVC6" s="88"/>
      <c r="FVD6" s="88"/>
      <c r="FVE6" s="88"/>
      <c r="FVF6" s="88"/>
      <c r="FVG6" s="88"/>
      <c r="FVH6" s="88"/>
      <c r="FVI6" s="88"/>
      <c r="FVJ6" s="88"/>
      <c r="FVK6" s="88"/>
      <c r="FVL6" s="88"/>
      <c r="FVM6" s="88"/>
      <c r="FVN6" s="88"/>
      <c r="FVO6" s="88"/>
      <c r="FVP6" s="88"/>
      <c r="FVQ6" s="88"/>
      <c r="FVR6" s="88"/>
      <c r="FVS6" s="88"/>
      <c r="FVT6" s="88"/>
      <c r="FVU6" s="88"/>
      <c r="FVV6" s="88"/>
      <c r="FVW6" s="88"/>
      <c r="FVX6" s="88"/>
      <c r="FVY6" s="88"/>
      <c r="FVZ6" s="88"/>
      <c r="FWA6" s="88"/>
      <c r="FWB6" s="88"/>
      <c r="FWC6" s="88"/>
      <c r="FWD6" s="88"/>
      <c r="FWE6" s="88"/>
      <c r="FWF6" s="88"/>
      <c r="FWG6" s="88"/>
      <c r="FWH6" s="88"/>
      <c r="FWI6" s="88"/>
      <c r="FWJ6" s="88"/>
      <c r="FWK6" s="88"/>
      <c r="FWL6" s="88"/>
      <c r="FWM6" s="88"/>
      <c r="FWN6" s="88"/>
      <c r="FWO6" s="88"/>
      <c r="FWP6" s="88"/>
      <c r="FWQ6" s="88"/>
      <c r="FWR6" s="88"/>
      <c r="FWS6" s="88"/>
      <c r="FWT6" s="88"/>
      <c r="FWU6" s="88"/>
      <c r="FWV6" s="88"/>
      <c r="FWW6" s="88"/>
      <c r="FWX6" s="88"/>
      <c r="FWY6" s="88"/>
      <c r="FWZ6" s="88"/>
      <c r="FXA6" s="88"/>
      <c r="FXB6" s="88"/>
      <c r="FXC6" s="88"/>
      <c r="FXD6" s="88"/>
      <c r="FXE6" s="88"/>
      <c r="FXF6" s="88"/>
      <c r="FXG6" s="88"/>
      <c r="FXH6" s="88"/>
      <c r="FXI6" s="88"/>
      <c r="FXJ6" s="88"/>
      <c r="FXK6" s="88"/>
      <c r="FXL6" s="88"/>
      <c r="FXM6" s="88"/>
      <c r="FXN6" s="88"/>
      <c r="FXO6" s="88"/>
      <c r="FXP6" s="88"/>
      <c r="FXQ6" s="88"/>
      <c r="FXR6" s="88"/>
      <c r="FXS6" s="88"/>
      <c r="FXT6" s="88"/>
      <c r="FXU6" s="88"/>
      <c r="FXV6" s="88"/>
      <c r="FXW6" s="88"/>
      <c r="FXX6" s="88"/>
      <c r="FXY6" s="88"/>
      <c r="FXZ6" s="88"/>
      <c r="FYA6" s="88"/>
      <c r="FYB6" s="88"/>
      <c r="FYC6" s="88"/>
      <c r="FYD6" s="88"/>
      <c r="FYE6" s="88"/>
      <c r="FYF6" s="88"/>
      <c r="FYG6" s="88"/>
      <c r="FYH6" s="88"/>
      <c r="FYI6" s="88"/>
      <c r="FYJ6" s="88"/>
      <c r="FYK6" s="88"/>
      <c r="FYL6" s="88"/>
      <c r="FYM6" s="88"/>
      <c r="FYN6" s="88"/>
      <c r="FYO6" s="88"/>
      <c r="FYP6" s="88"/>
      <c r="FYQ6" s="88"/>
      <c r="FYR6" s="88"/>
      <c r="FYS6" s="88"/>
      <c r="FYT6" s="88"/>
      <c r="FYU6" s="88"/>
      <c r="FYV6" s="88"/>
      <c r="FYW6" s="88"/>
      <c r="FYX6" s="88"/>
      <c r="FYY6" s="88"/>
      <c r="FYZ6" s="88"/>
      <c r="FZA6" s="88"/>
      <c r="FZB6" s="88"/>
      <c r="FZC6" s="88"/>
      <c r="FZD6" s="88"/>
      <c r="FZE6" s="88"/>
      <c r="FZF6" s="88"/>
      <c r="FZG6" s="88"/>
      <c r="FZH6" s="88"/>
      <c r="FZI6" s="88"/>
      <c r="FZJ6" s="88"/>
      <c r="FZK6" s="88"/>
      <c r="FZL6" s="88"/>
      <c r="FZM6" s="88"/>
      <c r="FZN6" s="88"/>
      <c r="FZO6" s="88"/>
      <c r="FZP6" s="88"/>
      <c r="FZQ6" s="88"/>
      <c r="FZR6" s="88"/>
      <c r="FZS6" s="88"/>
      <c r="FZT6" s="88"/>
      <c r="FZU6" s="88"/>
      <c r="FZV6" s="88"/>
      <c r="FZW6" s="88"/>
      <c r="FZX6" s="88"/>
      <c r="FZY6" s="88"/>
      <c r="FZZ6" s="88"/>
      <c r="GAA6" s="88"/>
      <c r="GAB6" s="88"/>
      <c r="GAC6" s="88"/>
      <c r="GAD6" s="88"/>
      <c r="GAE6" s="88"/>
      <c r="GAF6" s="88"/>
      <c r="GAG6" s="88"/>
      <c r="GAH6" s="88"/>
      <c r="GAI6" s="88"/>
      <c r="GAJ6" s="88"/>
      <c r="GAK6" s="88"/>
      <c r="GAL6" s="88"/>
      <c r="GAM6" s="88"/>
      <c r="GAN6" s="88"/>
      <c r="GAO6" s="88"/>
      <c r="GAP6" s="88"/>
      <c r="GAQ6" s="88"/>
      <c r="GAR6" s="88"/>
      <c r="GAS6" s="88"/>
      <c r="GAT6" s="88"/>
      <c r="GAU6" s="88"/>
      <c r="GAV6" s="88"/>
      <c r="GAW6" s="88"/>
      <c r="GAX6" s="88"/>
      <c r="GAY6" s="88"/>
      <c r="GAZ6" s="88"/>
      <c r="GBA6" s="88"/>
      <c r="GBB6" s="88"/>
      <c r="GBC6" s="88"/>
      <c r="GBD6" s="88"/>
      <c r="GBE6" s="88"/>
      <c r="GBF6" s="88"/>
      <c r="GBG6" s="88"/>
      <c r="GBH6" s="88"/>
      <c r="GBI6" s="88"/>
      <c r="GBJ6" s="88"/>
      <c r="GBK6" s="88"/>
      <c r="GBL6" s="88"/>
      <c r="GBM6" s="88"/>
      <c r="GBN6" s="88"/>
      <c r="GBO6" s="88"/>
      <c r="GBP6" s="88"/>
      <c r="GBQ6" s="88"/>
      <c r="GBR6" s="88"/>
      <c r="GBS6" s="88"/>
      <c r="GBT6" s="88"/>
      <c r="GBU6" s="88"/>
      <c r="GBV6" s="88"/>
      <c r="GBW6" s="88"/>
      <c r="GBX6" s="88"/>
      <c r="GBY6" s="88"/>
      <c r="GBZ6" s="88"/>
      <c r="GCA6" s="88"/>
      <c r="GCB6" s="88"/>
      <c r="GCC6" s="88"/>
      <c r="GCD6" s="88"/>
      <c r="GCE6" s="88"/>
      <c r="GCF6" s="88"/>
      <c r="GCG6" s="88"/>
      <c r="GCH6" s="88"/>
      <c r="GCI6" s="88"/>
      <c r="GCJ6" s="88"/>
      <c r="GCK6" s="88"/>
      <c r="GCL6" s="88"/>
      <c r="GCM6" s="88"/>
      <c r="GCN6" s="88"/>
      <c r="GCO6" s="88"/>
      <c r="GCP6" s="88"/>
      <c r="GCQ6" s="88"/>
      <c r="GCR6" s="88"/>
      <c r="GCS6" s="88"/>
      <c r="GCT6" s="88"/>
      <c r="GCU6" s="88"/>
      <c r="GCV6" s="88"/>
      <c r="GCW6" s="88"/>
      <c r="GCX6" s="88"/>
      <c r="GCY6" s="88"/>
      <c r="GCZ6" s="88"/>
      <c r="GDA6" s="88"/>
      <c r="GDB6" s="88"/>
      <c r="GDC6" s="88"/>
      <c r="GDD6" s="88"/>
      <c r="GDE6" s="88"/>
      <c r="GDF6" s="88"/>
      <c r="GDG6" s="88"/>
      <c r="GDH6" s="88"/>
      <c r="GDI6" s="88"/>
      <c r="GDJ6" s="88"/>
      <c r="GDK6" s="88"/>
      <c r="GDL6" s="88"/>
      <c r="GDM6" s="88"/>
      <c r="GDN6" s="88"/>
      <c r="GDO6" s="88"/>
      <c r="GDP6" s="88"/>
      <c r="GDQ6" s="88"/>
      <c r="GDR6" s="88"/>
      <c r="GDS6" s="88"/>
      <c r="GDT6" s="88"/>
      <c r="GDU6" s="88"/>
      <c r="GDV6" s="88"/>
      <c r="GDW6" s="88"/>
      <c r="GDX6" s="88"/>
      <c r="GDY6" s="88"/>
      <c r="GDZ6" s="88"/>
      <c r="GEA6" s="88"/>
      <c r="GEB6" s="88"/>
      <c r="GEC6" s="88"/>
      <c r="GED6" s="88"/>
      <c r="GEE6" s="88"/>
      <c r="GEF6" s="88"/>
      <c r="GEG6" s="88"/>
      <c r="GEH6" s="88"/>
      <c r="GEI6" s="88"/>
      <c r="GEJ6" s="88"/>
      <c r="GEK6" s="88"/>
      <c r="GEL6" s="88"/>
      <c r="GEM6" s="88"/>
      <c r="GEN6" s="88"/>
      <c r="GEO6" s="88"/>
      <c r="GEP6" s="88"/>
      <c r="GEQ6" s="88"/>
      <c r="GER6" s="88"/>
      <c r="GES6" s="88"/>
      <c r="GET6" s="88"/>
      <c r="GEU6" s="88"/>
      <c r="GEV6" s="88"/>
      <c r="GEW6" s="88"/>
      <c r="GEX6" s="88"/>
      <c r="GEY6" s="88"/>
      <c r="GEZ6" s="88"/>
      <c r="GFA6" s="88"/>
      <c r="GFB6" s="88"/>
      <c r="GFC6" s="88"/>
      <c r="GFD6" s="88"/>
      <c r="GFE6" s="88"/>
      <c r="GFF6" s="88"/>
      <c r="GFG6" s="88"/>
      <c r="GFH6" s="88"/>
      <c r="GFI6" s="88"/>
      <c r="GFJ6" s="88"/>
      <c r="GFK6" s="88"/>
      <c r="GFL6" s="88"/>
      <c r="GFM6" s="88"/>
      <c r="GFN6" s="88"/>
      <c r="GFO6" s="88"/>
      <c r="GFP6" s="88"/>
      <c r="GFQ6" s="88"/>
      <c r="GFR6" s="88"/>
      <c r="GFS6" s="88"/>
      <c r="GFT6" s="88"/>
      <c r="GFU6" s="88"/>
      <c r="GFV6" s="88"/>
      <c r="GFW6" s="88"/>
      <c r="GFX6" s="88"/>
      <c r="GFY6" s="88"/>
      <c r="GFZ6" s="88"/>
      <c r="GGA6" s="88"/>
      <c r="GGB6" s="88"/>
      <c r="GGC6" s="88"/>
      <c r="GGD6" s="88"/>
      <c r="GGE6" s="88"/>
      <c r="GGF6" s="88"/>
      <c r="GGG6" s="88"/>
      <c r="GGH6" s="88"/>
      <c r="GGI6" s="88"/>
      <c r="GGJ6" s="88"/>
      <c r="GGK6" s="88"/>
      <c r="GGL6" s="88"/>
      <c r="GGM6" s="88"/>
      <c r="GGN6" s="88"/>
      <c r="GGO6" s="88"/>
      <c r="GGP6" s="88"/>
      <c r="GGQ6" s="88"/>
      <c r="GGR6" s="88"/>
      <c r="GGS6" s="88"/>
      <c r="GGT6" s="88"/>
      <c r="GGU6" s="88"/>
      <c r="GGV6" s="88"/>
      <c r="GGW6" s="88"/>
      <c r="GGX6" s="88"/>
      <c r="GGY6" s="88"/>
      <c r="GGZ6" s="88"/>
      <c r="GHA6" s="88"/>
      <c r="GHB6" s="88"/>
      <c r="GHC6" s="88"/>
      <c r="GHD6" s="88"/>
      <c r="GHE6" s="88"/>
      <c r="GHF6" s="88"/>
      <c r="GHG6" s="88"/>
      <c r="GHH6" s="88"/>
      <c r="GHI6" s="88"/>
      <c r="GHJ6" s="88"/>
      <c r="GHK6" s="88"/>
      <c r="GHL6" s="88"/>
      <c r="GHM6" s="88"/>
      <c r="GHN6" s="88"/>
      <c r="GHO6" s="88"/>
      <c r="GHP6" s="88"/>
      <c r="GHQ6" s="88"/>
      <c r="GHR6" s="88"/>
      <c r="GHS6" s="88"/>
      <c r="GHT6" s="88"/>
      <c r="GHU6" s="88"/>
      <c r="GHV6" s="88"/>
      <c r="GHW6" s="88"/>
      <c r="GHX6" s="88"/>
      <c r="GHY6" s="88"/>
      <c r="GHZ6" s="88"/>
      <c r="GIA6" s="88"/>
      <c r="GIB6" s="88"/>
      <c r="GIC6" s="88"/>
      <c r="GID6" s="88"/>
      <c r="GIE6" s="88"/>
      <c r="GIF6" s="88"/>
      <c r="GIG6" s="88"/>
      <c r="GIH6" s="88"/>
      <c r="GII6" s="88"/>
      <c r="GIJ6" s="88"/>
      <c r="GIK6" s="88"/>
      <c r="GIL6" s="88"/>
      <c r="GIM6" s="88"/>
      <c r="GIN6" s="88"/>
      <c r="GIO6" s="88"/>
      <c r="GIP6" s="88"/>
      <c r="GIQ6" s="88"/>
      <c r="GIR6" s="88"/>
      <c r="GIS6" s="88"/>
      <c r="GIT6" s="88"/>
      <c r="GIU6" s="88"/>
      <c r="GIV6" s="88"/>
      <c r="GIW6" s="88"/>
      <c r="GIX6" s="88"/>
      <c r="GIY6" s="88"/>
      <c r="GIZ6" s="88"/>
      <c r="GJA6" s="88"/>
      <c r="GJB6" s="88"/>
      <c r="GJC6" s="88"/>
      <c r="GJD6" s="88"/>
      <c r="GJE6" s="88"/>
      <c r="GJF6" s="88"/>
      <c r="GJG6" s="88"/>
      <c r="GJH6" s="88"/>
      <c r="GJI6" s="88"/>
      <c r="GJJ6" s="88"/>
      <c r="GJK6" s="88"/>
      <c r="GJL6" s="88"/>
      <c r="GJM6" s="88"/>
      <c r="GJN6" s="88"/>
      <c r="GJO6" s="88"/>
      <c r="GJP6" s="88"/>
      <c r="GJQ6" s="88"/>
      <c r="GJR6" s="88"/>
      <c r="GJS6" s="88"/>
      <c r="GJT6" s="88"/>
      <c r="GJU6" s="88"/>
      <c r="GJV6" s="88"/>
      <c r="GJW6" s="88"/>
      <c r="GJX6" s="88"/>
      <c r="GJY6" s="88"/>
      <c r="GJZ6" s="88"/>
      <c r="GKA6" s="88"/>
      <c r="GKB6" s="88"/>
      <c r="GKC6" s="88"/>
      <c r="GKD6" s="88"/>
      <c r="GKE6" s="88"/>
      <c r="GKF6" s="88"/>
      <c r="GKG6" s="88"/>
      <c r="GKH6" s="88"/>
      <c r="GKI6" s="88"/>
      <c r="GKJ6" s="88"/>
      <c r="GKK6" s="88"/>
      <c r="GKL6" s="88"/>
      <c r="GKM6" s="88"/>
      <c r="GKN6" s="88"/>
      <c r="GKO6" s="88"/>
      <c r="GKP6" s="88"/>
      <c r="GKQ6" s="88"/>
      <c r="GKR6" s="88"/>
      <c r="GKS6" s="88"/>
      <c r="GKT6" s="88"/>
      <c r="GKU6" s="88"/>
      <c r="GKV6" s="88"/>
      <c r="GKW6" s="88"/>
      <c r="GKX6" s="88"/>
      <c r="GKY6" s="88"/>
      <c r="GKZ6" s="88"/>
      <c r="GLA6" s="88"/>
      <c r="GLB6" s="88"/>
      <c r="GLC6" s="88"/>
      <c r="GLD6" s="88"/>
      <c r="GLE6" s="88"/>
      <c r="GLF6" s="88"/>
      <c r="GLG6" s="88"/>
      <c r="GLH6" s="88"/>
      <c r="GLI6" s="88"/>
      <c r="GLJ6" s="88"/>
      <c r="GLK6" s="88"/>
      <c r="GLL6" s="88"/>
      <c r="GLM6" s="88"/>
      <c r="GLN6" s="88"/>
      <c r="GLO6" s="88"/>
      <c r="GLP6" s="88"/>
      <c r="GLQ6" s="88"/>
      <c r="GLR6" s="88"/>
      <c r="GLS6" s="88"/>
      <c r="GLT6" s="88"/>
      <c r="GLU6" s="88"/>
      <c r="GLV6" s="88"/>
      <c r="GLW6" s="88"/>
      <c r="GLX6" s="88"/>
      <c r="GLY6" s="88"/>
      <c r="GLZ6" s="88"/>
      <c r="GMA6" s="88"/>
      <c r="GMB6" s="88"/>
      <c r="GMC6" s="88"/>
      <c r="GMD6" s="88"/>
      <c r="GME6" s="88"/>
      <c r="GMF6" s="88"/>
      <c r="GMG6" s="88"/>
      <c r="GMH6" s="88"/>
      <c r="GMI6" s="88"/>
      <c r="GMJ6" s="88"/>
      <c r="GMK6" s="88"/>
      <c r="GML6" s="88"/>
      <c r="GMM6" s="88"/>
      <c r="GMN6" s="88"/>
      <c r="GMO6" s="88"/>
      <c r="GMP6" s="88"/>
      <c r="GMQ6" s="88"/>
      <c r="GMR6" s="88"/>
      <c r="GMS6" s="88"/>
      <c r="GMT6" s="88"/>
      <c r="GMU6" s="88"/>
      <c r="GMV6" s="88"/>
      <c r="GMW6" s="88"/>
      <c r="GMX6" s="88"/>
      <c r="GMY6" s="88"/>
      <c r="GMZ6" s="88"/>
      <c r="GNA6" s="88"/>
      <c r="GNB6" s="88"/>
      <c r="GNC6" s="88"/>
      <c r="GND6" s="88"/>
      <c r="GNE6" s="88"/>
      <c r="GNF6" s="88"/>
      <c r="GNG6" s="88"/>
      <c r="GNH6" s="88"/>
      <c r="GNI6" s="88"/>
      <c r="GNJ6" s="88"/>
      <c r="GNK6" s="88"/>
      <c r="GNL6" s="88"/>
      <c r="GNM6" s="88"/>
      <c r="GNN6" s="88"/>
      <c r="GNO6" s="88"/>
      <c r="GNP6" s="88"/>
      <c r="GNQ6" s="88"/>
      <c r="GNR6" s="88"/>
      <c r="GNS6" s="88"/>
      <c r="GNT6" s="88"/>
      <c r="GNU6" s="88"/>
      <c r="GNV6" s="88"/>
      <c r="GNW6" s="88"/>
      <c r="GNX6" s="88"/>
      <c r="GNY6" s="88"/>
      <c r="GNZ6" s="88"/>
      <c r="GOA6" s="88"/>
      <c r="GOB6" s="88"/>
      <c r="GOC6" s="88"/>
      <c r="GOD6" s="88"/>
      <c r="GOE6" s="88"/>
      <c r="GOF6" s="88"/>
      <c r="GOG6" s="88"/>
      <c r="GOH6" s="88"/>
      <c r="GOI6" s="88"/>
      <c r="GOJ6" s="88"/>
      <c r="GOK6" s="88"/>
      <c r="GOL6" s="88"/>
      <c r="GOM6" s="88"/>
      <c r="GON6" s="88"/>
      <c r="GOO6" s="88"/>
      <c r="GOP6" s="88"/>
      <c r="GOQ6" s="88"/>
      <c r="GOR6" s="88"/>
      <c r="GOS6" s="88"/>
      <c r="GOT6" s="88"/>
      <c r="GOU6" s="88"/>
      <c r="GOV6" s="88"/>
      <c r="GOW6" s="88"/>
      <c r="GOX6" s="88"/>
      <c r="GOY6" s="88"/>
      <c r="GOZ6" s="88"/>
      <c r="GPA6" s="88"/>
      <c r="GPB6" s="88"/>
      <c r="GPC6" s="88"/>
      <c r="GPD6" s="88"/>
      <c r="GPE6" s="88"/>
      <c r="GPF6" s="88"/>
      <c r="GPG6" s="88"/>
      <c r="GPH6" s="88"/>
      <c r="GPI6" s="88"/>
      <c r="GPJ6" s="88"/>
      <c r="GPK6" s="88"/>
      <c r="GPL6" s="88"/>
      <c r="GPM6" s="88"/>
      <c r="GPN6" s="88"/>
      <c r="GPO6" s="88"/>
      <c r="GPP6" s="88"/>
      <c r="GPQ6" s="88"/>
      <c r="GPR6" s="88"/>
      <c r="GPS6" s="88"/>
      <c r="GPT6" s="88"/>
      <c r="GPU6" s="88"/>
      <c r="GPV6" s="88"/>
      <c r="GPW6" s="88"/>
      <c r="GPX6" s="88"/>
      <c r="GPY6" s="88"/>
      <c r="GPZ6" s="88"/>
      <c r="GQA6" s="88"/>
      <c r="GQB6" s="88"/>
      <c r="GQC6" s="88"/>
      <c r="GQD6" s="88"/>
      <c r="GQE6" s="88"/>
      <c r="GQF6" s="88"/>
      <c r="GQG6" s="88"/>
      <c r="GQH6" s="88"/>
      <c r="GQI6" s="88"/>
      <c r="GQJ6" s="88"/>
      <c r="GQK6" s="88"/>
      <c r="GQL6" s="88"/>
      <c r="GQM6" s="88"/>
      <c r="GQN6" s="88"/>
      <c r="GQO6" s="88"/>
      <c r="GQP6" s="88"/>
      <c r="GQQ6" s="88"/>
      <c r="GQR6" s="88"/>
      <c r="GQS6" s="88"/>
      <c r="GQT6" s="88"/>
      <c r="GQU6" s="88"/>
      <c r="GQV6" s="88"/>
      <c r="GQW6" s="88"/>
      <c r="GQX6" s="88"/>
      <c r="GQY6" s="88"/>
      <c r="GQZ6" s="88"/>
      <c r="GRA6" s="88"/>
      <c r="GRB6" s="88"/>
      <c r="GRC6" s="88"/>
      <c r="GRD6" s="88"/>
      <c r="GRE6" s="88"/>
      <c r="GRF6" s="88"/>
      <c r="GRG6" s="88"/>
      <c r="GRH6" s="88"/>
      <c r="GRI6" s="88"/>
      <c r="GRJ6" s="88"/>
      <c r="GRK6" s="88"/>
      <c r="GRL6" s="88"/>
      <c r="GRM6" s="88"/>
      <c r="GRN6" s="88"/>
      <c r="GRO6" s="88"/>
      <c r="GRP6" s="88"/>
      <c r="GRQ6" s="88"/>
      <c r="GRR6" s="88"/>
      <c r="GRS6" s="88"/>
      <c r="GRT6" s="88"/>
      <c r="GRU6" s="88"/>
      <c r="GRV6" s="88"/>
      <c r="GRW6" s="88"/>
      <c r="GRX6" s="88"/>
      <c r="GRY6" s="88"/>
      <c r="GRZ6" s="88"/>
      <c r="GSA6" s="88"/>
      <c r="GSB6" s="88"/>
      <c r="GSC6" s="88"/>
      <c r="GSD6" s="88"/>
      <c r="GSE6" s="88"/>
      <c r="GSF6" s="88"/>
      <c r="GSG6" s="88"/>
      <c r="GSH6" s="88"/>
      <c r="GSI6" s="88"/>
      <c r="GSJ6" s="88"/>
      <c r="GSK6" s="88"/>
      <c r="GSL6" s="88"/>
      <c r="GSM6" s="88"/>
      <c r="GSN6" s="88"/>
      <c r="GSO6" s="88"/>
      <c r="GSP6" s="88"/>
      <c r="GSQ6" s="88"/>
      <c r="GSR6" s="88"/>
      <c r="GSS6" s="88"/>
      <c r="GST6" s="88"/>
      <c r="GSU6" s="88"/>
      <c r="GSV6" s="88"/>
      <c r="GSW6" s="88"/>
      <c r="GSX6" s="88"/>
      <c r="GSY6" s="88"/>
      <c r="GSZ6" s="88"/>
      <c r="GTA6" s="88"/>
      <c r="GTB6" s="88"/>
      <c r="GTC6" s="88"/>
      <c r="GTD6" s="88"/>
      <c r="GTE6" s="88"/>
      <c r="GTF6" s="88"/>
      <c r="GTG6" s="88"/>
      <c r="GTH6" s="88"/>
      <c r="GTI6" s="88"/>
      <c r="GTJ6" s="88"/>
      <c r="GTK6" s="88"/>
      <c r="GTL6" s="88"/>
      <c r="GTM6" s="88"/>
      <c r="GTN6" s="88"/>
      <c r="GTO6" s="88"/>
      <c r="GTP6" s="88"/>
      <c r="GTQ6" s="88"/>
      <c r="GTR6" s="88"/>
      <c r="GTS6" s="88"/>
      <c r="GTT6" s="88"/>
      <c r="GTU6" s="88"/>
      <c r="GTV6" s="88"/>
      <c r="GTW6" s="88"/>
      <c r="GTX6" s="88"/>
      <c r="GTY6" s="88"/>
      <c r="GTZ6" s="88"/>
      <c r="GUA6" s="88"/>
      <c r="GUB6" s="88"/>
      <c r="GUC6" s="88"/>
      <c r="GUD6" s="88"/>
      <c r="GUE6" s="88"/>
      <c r="GUF6" s="88"/>
      <c r="GUG6" s="88"/>
      <c r="GUH6" s="88"/>
      <c r="GUI6" s="88"/>
      <c r="GUJ6" s="88"/>
      <c r="GUK6" s="88"/>
      <c r="GUL6" s="88"/>
      <c r="GUM6" s="88"/>
      <c r="GUN6" s="88"/>
      <c r="GUO6" s="88"/>
      <c r="GUP6" s="88"/>
      <c r="GUQ6" s="88"/>
      <c r="GUR6" s="88"/>
      <c r="GUS6" s="88"/>
      <c r="GUT6" s="88"/>
      <c r="GUU6" s="88"/>
      <c r="GUV6" s="88"/>
      <c r="GUW6" s="88"/>
      <c r="GUX6" s="88"/>
      <c r="GUY6" s="88"/>
      <c r="GUZ6" s="88"/>
      <c r="GVA6" s="88"/>
      <c r="GVB6" s="88"/>
      <c r="GVC6" s="88"/>
      <c r="GVD6" s="88"/>
      <c r="GVE6" s="88"/>
      <c r="GVF6" s="88"/>
      <c r="GVG6" s="88"/>
      <c r="GVH6" s="88"/>
      <c r="GVI6" s="88"/>
      <c r="GVJ6" s="88"/>
      <c r="GVK6" s="88"/>
      <c r="GVL6" s="88"/>
      <c r="GVM6" s="88"/>
      <c r="GVN6" s="88"/>
      <c r="GVO6" s="88"/>
      <c r="GVP6" s="88"/>
      <c r="GVQ6" s="88"/>
      <c r="GVR6" s="88"/>
      <c r="GVS6" s="88"/>
      <c r="GVT6" s="88"/>
      <c r="GVU6" s="88"/>
      <c r="GVV6" s="88"/>
      <c r="GVW6" s="88"/>
      <c r="GVX6" s="88"/>
      <c r="GVY6" s="88"/>
      <c r="GVZ6" s="88"/>
      <c r="GWA6" s="88"/>
      <c r="GWB6" s="88"/>
      <c r="GWC6" s="88"/>
      <c r="GWD6" s="88"/>
      <c r="GWE6" s="88"/>
      <c r="GWF6" s="88"/>
      <c r="GWG6" s="88"/>
      <c r="GWH6" s="88"/>
      <c r="GWI6" s="88"/>
      <c r="GWJ6" s="88"/>
      <c r="GWK6" s="88"/>
      <c r="GWL6" s="88"/>
      <c r="GWM6" s="88"/>
      <c r="GWN6" s="88"/>
      <c r="GWO6" s="88"/>
      <c r="GWP6" s="88"/>
      <c r="GWQ6" s="88"/>
      <c r="GWR6" s="88"/>
      <c r="GWS6" s="88"/>
      <c r="GWT6" s="88"/>
      <c r="GWU6" s="88"/>
      <c r="GWV6" s="88"/>
      <c r="GWW6" s="88"/>
      <c r="GWX6" s="88"/>
      <c r="GWY6" s="88"/>
      <c r="GWZ6" s="88"/>
      <c r="GXA6" s="88"/>
      <c r="GXB6" s="88"/>
      <c r="GXC6" s="88"/>
      <c r="GXD6" s="88"/>
      <c r="GXE6" s="88"/>
      <c r="GXF6" s="88"/>
      <c r="GXG6" s="88"/>
      <c r="GXH6" s="88"/>
      <c r="GXI6" s="88"/>
      <c r="GXJ6" s="88"/>
      <c r="GXK6" s="88"/>
      <c r="GXL6" s="88"/>
      <c r="GXM6" s="88"/>
      <c r="GXN6" s="88"/>
      <c r="GXO6" s="88"/>
      <c r="GXP6" s="88"/>
      <c r="GXQ6" s="88"/>
      <c r="GXR6" s="88"/>
      <c r="GXS6" s="88"/>
      <c r="GXT6" s="88"/>
      <c r="GXU6" s="88"/>
      <c r="GXV6" s="88"/>
      <c r="GXW6" s="88"/>
      <c r="GXX6" s="88"/>
      <c r="GXY6" s="88"/>
      <c r="GXZ6" s="88"/>
      <c r="GYA6" s="88"/>
      <c r="GYB6" s="88"/>
      <c r="GYC6" s="88"/>
      <c r="GYD6" s="88"/>
      <c r="GYE6" s="88"/>
      <c r="GYF6" s="88"/>
      <c r="GYG6" s="88"/>
      <c r="GYH6" s="88"/>
      <c r="GYI6" s="88"/>
      <c r="GYJ6" s="88"/>
      <c r="GYK6" s="88"/>
      <c r="GYL6" s="88"/>
      <c r="GYM6" s="88"/>
      <c r="GYN6" s="88"/>
      <c r="GYO6" s="88"/>
      <c r="GYP6" s="88"/>
      <c r="GYQ6" s="88"/>
      <c r="GYR6" s="88"/>
      <c r="GYS6" s="88"/>
      <c r="GYT6" s="88"/>
      <c r="GYU6" s="88"/>
      <c r="GYV6" s="88"/>
      <c r="GYW6" s="88"/>
      <c r="GYX6" s="88"/>
      <c r="GYY6" s="88"/>
      <c r="GYZ6" s="88"/>
      <c r="GZA6" s="88"/>
      <c r="GZB6" s="88"/>
      <c r="GZC6" s="88"/>
      <c r="GZD6" s="88"/>
      <c r="GZE6" s="88"/>
      <c r="GZF6" s="88"/>
      <c r="GZG6" s="88"/>
      <c r="GZH6" s="88"/>
      <c r="GZI6" s="88"/>
      <c r="GZJ6" s="88"/>
      <c r="GZK6" s="88"/>
      <c r="GZL6" s="88"/>
      <c r="GZM6" s="88"/>
      <c r="GZN6" s="88"/>
      <c r="GZO6" s="88"/>
      <c r="GZP6" s="88"/>
      <c r="GZQ6" s="88"/>
      <c r="GZR6" s="88"/>
      <c r="GZS6" s="88"/>
      <c r="GZT6" s="88"/>
      <c r="GZU6" s="88"/>
      <c r="GZV6" s="88"/>
      <c r="GZW6" s="88"/>
      <c r="GZX6" s="88"/>
      <c r="GZY6" s="88"/>
      <c r="GZZ6" s="88"/>
      <c r="HAA6" s="88"/>
      <c r="HAB6" s="88"/>
      <c r="HAC6" s="88"/>
      <c r="HAD6" s="88"/>
      <c r="HAE6" s="88"/>
      <c r="HAF6" s="88"/>
      <c r="HAG6" s="88"/>
      <c r="HAH6" s="88"/>
      <c r="HAI6" s="88"/>
      <c r="HAJ6" s="88"/>
      <c r="HAK6" s="88"/>
      <c r="HAL6" s="88"/>
      <c r="HAM6" s="88"/>
      <c r="HAN6" s="88"/>
      <c r="HAO6" s="88"/>
      <c r="HAP6" s="88"/>
      <c r="HAQ6" s="88"/>
      <c r="HAR6" s="88"/>
      <c r="HAS6" s="88"/>
      <c r="HAT6" s="88"/>
      <c r="HAU6" s="88"/>
      <c r="HAV6" s="88"/>
      <c r="HAW6" s="88"/>
      <c r="HAX6" s="88"/>
      <c r="HAY6" s="88"/>
      <c r="HAZ6" s="88"/>
      <c r="HBA6" s="88"/>
      <c r="HBB6" s="88"/>
      <c r="HBC6" s="88"/>
      <c r="HBD6" s="88"/>
      <c r="HBE6" s="88"/>
      <c r="HBF6" s="88"/>
      <c r="HBG6" s="88"/>
      <c r="HBH6" s="88"/>
      <c r="HBI6" s="88"/>
      <c r="HBJ6" s="88"/>
      <c r="HBK6" s="88"/>
      <c r="HBL6" s="88"/>
      <c r="HBM6" s="88"/>
      <c r="HBN6" s="88"/>
      <c r="HBO6" s="88"/>
      <c r="HBP6" s="88"/>
      <c r="HBQ6" s="88"/>
      <c r="HBR6" s="88"/>
      <c r="HBS6" s="88"/>
      <c r="HBT6" s="88"/>
      <c r="HBU6" s="88"/>
      <c r="HBV6" s="88"/>
      <c r="HBW6" s="88"/>
      <c r="HBX6" s="88"/>
      <c r="HBY6" s="88"/>
      <c r="HBZ6" s="88"/>
      <c r="HCA6" s="88"/>
      <c r="HCB6" s="88"/>
      <c r="HCC6" s="88"/>
      <c r="HCD6" s="88"/>
      <c r="HCE6" s="88"/>
      <c r="HCF6" s="88"/>
      <c r="HCG6" s="88"/>
      <c r="HCH6" s="88"/>
      <c r="HCI6" s="88"/>
      <c r="HCJ6" s="88"/>
      <c r="HCK6" s="88"/>
      <c r="HCL6" s="88"/>
      <c r="HCM6" s="88"/>
      <c r="HCN6" s="88"/>
      <c r="HCO6" s="88"/>
      <c r="HCP6" s="88"/>
      <c r="HCQ6" s="88"/>
      <c r="HCR6" s="88"/>
      <c r="HCS6" s="88"/>
      <c r="HCT6" s="88"/>
      <c r="HCU6" s="88"/>
      <c r="HCV6" s="88"/>
      <c r="HCW6" s="88"/>
      <c r="HCX6" s="88"/>
      <c r="HCY6" s="88"/>
      <c r="HCZ6" s="88"/>
      <c r="HDA6" s="88"/>
      <c r="HDB6" s="88"/>
      <c r="HDC6" s="88"/>
      <c r="HDD6" s="88"/>
      <c r="HDE6" s="88"/>
      <c r="HDF6" s="88"/>
      <c r="HDG6" s="88"/>
      <c r="HDH6" s="88"/>
      <c r="HDI6" s="88"/>
      <c r="HDJ6" s="88"/>
      <c r="HDK6" s="88"/>
      <c r="HDL6" s="88"/>
      <c r="HDM6" s="88"/>
      <c r="HDN6" s="88"/>
      <c r="HDO6" s="88"/>
      <c r="HDP6" s="88"/>
      <c r="HDQ6" s="88"/>
      <c r="HDR6" s="88"/>
      <c r="HDS6" s="88"/>
      <c r="HDT6" s="88"/>
      <c r="HDU6" s="88"/>
      <c r="HDV6" s="88"/>
      <c r="HDW6" s="88"/>
      <c r="HDX6" s="88"/>
      <c r="HDY6" s="88"/>
      <c r="HDZ6" s="88"/>
      <c r="HEA6" s="88"/>
      <c r="HEB6" s="88"/>
      <c r="HEC6" s="88"/>
      <c r="HED6" s="88"/>
      <c r="HEE6" s="88"/>
      <c r="HEF6" s="88"/>
      <c r="HEG6" s="88"/>
      <c r="HEH6" s="88"/>
      <c r="HEI6" s="88"/>
      <c r="HEJ6" s="88"/>
      <c r="HEK6" s="88"/>
      <c r="HEL6" s="88"/>
      <c r="HEM6" s="88"/>
      <c r="HEN6" s="88"/>
      <c r="HEO6" s="88"/>
      <c r="HEP6" s="88"/>
      <c r="HEQ6" s="88"/>
      <c r="HER6" s="88"/>
      <c r="HES6" s="88"/>
      <c r="HET6" s="88"/>
      <c r="HEU6" s="88"/>
      <c r="HEV6" s="88"/>
      <c r="HEW6" s="88"/>
      <c r="HEX6" s="88"/>
      <c r="HEY6" s="88"/>
      <c r="HEZ6" s="88"/>
      <c r="HFA6" s="88"/>
      <c r="HFB6" s="88"/>
      <c r="HFC6" s="88"/>
      <c r="HFD6" s="88"/>
      <c r="HFE6" s="88"/>
      <c r="HFF6" s="88"/>
      <c r="HFG6" s="88"/>
      <c r="HFH6" s="88"/>
      <c r="HFI6" s="88"/>
      <c r="HFJ6" s="88"/>
      <c r="HFK6" s="88"/>
      <c r="HFL6" s="88"/>
      <c r="HFM6" s="88"/>
      <c r="HFN6" s="88"/>
      <c r="HFO6" s="88"/>
      <c r="HFP6" s="88"/>
      <c r="HFQ6" s="88"/>
      <c r="HFR6" s="88"/>
      <c r="HFS6" s="88"/>
      <c r="HFT6" s="88"/>
      <c r="HFU6" s="88"/>
      <c r="HFV6" s="88"/>
      <c r="HFW6" s="88"/>
      <c r="HFX6" s="88"/>
      <c r="HFY6" s="88"/>
      <c r="HFZ6" s="88"/>
      <c r="HGA6" s="88"/>
      <c r="HGB6" s="88"/>
      <c r="HGC6" s="88"/>
      <c r="HGD6" s="88"/>
      <c r="HGE6" s="88"/>
      <c r="HGF6" s="88"/>
      <c r="HGG6" s="88"/>
      <c r="HGH6" s="88"/>
      <c r="HGI6" s="88"/>
      <c r="HGJ6" s="88"/>
      <c r="HGK6" s="88"/>
      <c r="HGL6" s="88"/>
      <c r="HGM6" s="88"/>
      <c r="HGN6" s="88"/>
      <c r="HGO6" s="88"/>
      <c r="HGP6" s="88"/>
      <c r="HGQ6" s="88"/>
      <c r="HGR6" s="88"/>
      <c r="HGS6" s="88"/>
      <c r="HGT6" s="88"/>
      <c r="HGU6" s="88"/>
      <c r="HGV6" s="88"/>
      <c r="HGW6" s="88"/>
      <c r="HGX6" s="88"/>
      <c r="HGY6" s="88"/>
      <c r="HGZ6" s="88"/>
      <c r="HHA6" s="88"/>
      <c r="HHB6" s="88"/>
      <c r="HHC6" s="88"/>
      <c r="HHD6" s="88"/>
      <c r="HHE6" s="88"/>
      <c r="HHF6" s="88"/>
      <c r="HHG6" s="88"/>
      <c r="HHH6" s="88"/>
      <c r="HHI6" s="88"/>
      <c r="HHJ6" s="88"/>
      <c r="HHK6" s="88"/>
      <c r="HHL6" s="88"/>
      <c r="HHM6" s="88"/>
      <c r="HHN6" s="88"/>
      <c r="HHO6" s="88"/>
      <c r="HHP6" s="88"/>
      <c r="HHQ6" s="88"/>
      <c r="HHR6" s="88"/>
      <c r="HHS6" s="88"/>
      <c r="HHT6" s="88"/>
      <c r="HHU6" s="88"/>
      <c r="HHV6" s="88"/>
      <c r="HHW6" s="88"/>
      <c r="HHX6" s="88"/>
      <c r="HHY6" s="88"/>
      <c r="HHZ6" s="88"/>
      <c r="HIA6" s="88"/>
      <c r="HIB6" s="88"/>
      <c r="HIC6" s="88"/>
      <c r="HID6" s="88"/>
      <c r="HIE6" s="88"/>
      <c r="HIF6" s="88"/>
      <c r="HIG6" s="88"/>
      <c r="HIH6" s="88"/>
      <c r="HII6" s="88"/>
      <c r="HIJ6" s="88"/>
      <c r="HIK6" s="88"/>
      <c r="HIL6" s="88"/>
      <c r="HIM6" s="88"/>
      <c r="HIN6" s="88"/>
      <c r="HIO6" s="88"/>
      <c r="HIP6" s="88"/>
      <c r="HIQ6" s="88"/>
      <c r="HIR6" s="88"/>
      <c r="HIS6" s="88"/>
      <c r="HIT6" s="88"/>
      <c r="HIU6" s="88"/>
      <c r="HIV6" s="88"/>
      <c r="HIW6" s="88"/>
      <c r="HIX6" s="88"/>
      <c r="HIY6" s="88"/>
      <c r="HIZ6" s="88"/>
      <c r="HJA6" s="88"/>
      <c r="HJB6" s="88"/>
      <c r="HJC6" s="88"/>
      <c r="HJD6" s="88"/>
      <c r="HJE6" s="88"/>
      <c r="HJF6" s="88"/>
      <c r="HJG6" s="88"/>
      <c r="HJH6" s="88"/>
      <c r="HJI6" s="88"/>
      <c r="HJJ6" s="88"/>
      <c r="HJK6" s="88"/>
      <c r="HJL6" s="88"/>
      <c r="HJM6" s="88"/>
      <c r="HJN6" s="88"/>
      <c r="HJO6" s="88"/>
      <c r="HJP6" s="88"/>
      <c r="HJQ6" s="88"/>
      <c r="HJR6" s="88"/>
      <c r="HJS6" s="88"/>
      <c r="HJT6" s="88"/>
      <c r="HJU6" s="88"/>
      <c r="HJV6" s="88"/>
      <c r="HJW6" s="88"/>
      <c r="HJX6" s="88"/>
      <c r="HJY6" s="88"/>
      <c r="HJZ6" s="88"/>
      <c r="HKA6" s="88"/>
      <c r="HKB6" s="88"/>
      <c r="HKC6" s="88"/>
      <c r="HKD6" s="88"/>
      <c r="HKE6" s="88"/>
      <c r="HKF6" s="88"/>
      <c r="HKG6" s="88"/>
      <c r="HKH6" s="88"/>
      <c r="HKI6" s="88"/>
      <c r="HKJ6" s="88"/>
      <c r="HKK6" s="88"/>
      <c r="HKL6" s="88"/>
      <c r="HKM6" s="88"/>
      <c r="HKN6" s="88"/>
      <c r="HKO6" s="88"/>
      <c r="HKP6" s="88"/>
      <c r="HKQ6" s="88"/>
      <c r="HKR6" s="88"/>
      <c r="HKS6" s="88"/>
      <c r="HKT6" s="88"/>
      <c r="HKU6" s="88"/>
      <c r="HKV6" s="88"/>
      <c r="HKW6" s="88"/>
      <c r="HKX6" s="88"/>
      <c r="HKY6" s="88"/>
      <c r="HKZ6" s="88"/>
      <c r="HLA6" s="88"/>
      <c r="HLB6" s="88"/>
      <c r="HLC6" s="88"/>
      <c r="HLD6" s="88"/>
      <c r="HLE6" s="88"/>
      <c r="HLF6" s="88"/>
      <c r="HLG6" s="88"/>
      <c r="HLH6" s="88"/>
      <c r="HLI6" s="88"/>
      <c r="HLJ6" s="88"/>
      <c r="HLK6" s="88"/>
      <c r="HLL6" s="88"/>
      <c r="HLM6" s="88"/>
      <c r="HLN6" s="88"/>
      <c r="HLO6" s="88"/>
      <c r="HLP6" s="88"/>
      <c r="HLQ6" s="88"/>
      <c r="HLR6" s="88"/>
      <c r="HLS6" s="88"/>
      <c r="HLT6" s="88"/>
      <c r="HLU6" s="88"/>
      <c r="HLV6" s="88"/>
      <c r="HLW6" s="88"/>
      <c r="HLX6" s="88"/>
      <c r="HLY6" s="88"/>
      <c r="HLZ6" s="88"/>
      <c r="HMA6" s="88"/>
      <c r="HMB6" s="88"/>
      <c r="HMC6" s="88"/>
      <c r="HMD6" s="88"/>
      <c r="HME6" s="88"/>
      <c r="HMF6" s="88"/>
      <c r="HMG6" s="88"/>
      <c r="HMH6" s="88"/>
      <c r="HMI6" s="88"/>
      <c r="HMJ6" s="88"/>
      <c r="HMK6" s="88"/>
      <c r="HML6" s="88"/>
      <c r="HMM6" s="88"/>
      <c r="HMN6" s="88"/>
      <c r="HMO6" s="88"/>
      <c r="HMP6" s="88"/>
      <c r="HMQ6" s="88"/>
      <c r="HMR6" s="88"/>
      <c r="HMS6" s="88"/>
      <c r="HMT6" s="88"/>
      <c r="HMU6" s="88"/>
      <c r="HMV6" s="88"/>
      <c r="HMW6" s="88"/>
      <c r="HMX6" s="88"/>
      <c r="HMY6" s="88"/>
      <c r="HMZ6" s="88"/>
      <c r="HNA6" s="88"/>
      <c r="HNB6" s="88"/>
      <c r="HNC6" s="88"/>
      <c r="HND6" s="88"/>
      <c r="HNE6" s="88"/>
      <c r="HNF6" s="88"/>
      <c r="HNG6" s="88"/>
      <c r="HNH6" s="88"/>
      <c r="HNI6" s="88"/>
      <c r="HNJ6" s="88"/>
      <c r="HNK6" s="88"/>
      <c r="HNL6" s="88"/>
      <c r="HNM6" s="88"/>
      <c r="HNN6" s="88"/>
      <c r="HNO6" s="88"/>
      <c r="HNP6" s="88"/>
      <c r="HNQ6" s="88"/>
      <c r="HNR6" s="88"/>
      <c r="HNS6" s="88"/>
      <c r="HNT6" s="88"/>
      <c r="HNU6" s="88"/>
      <c r="HNV6" s="88"/>
      <c r="HNW6" s="88"/>
      <c r="HNX6" s="88"/>
      <c r="HNY6" s="88"/>
      <c r="HNZ6" s="88"/>
      <c r="HOA6" s="88"/>
      <c r="HOB6" s="88"/>
      <c r="HOC6" s="88"/>
      <c r="HOD6" s="88"/>
      <c r="HOE6" s="88"/>
      <c r="HOF6" s="88"/>
      <c r="HOG6" s="88"/>
      <c r="HOH6" s="88"/>
      <c r="HOI6" s="88"/>
      <c r="HOJ6" s="88"/>
      <c r="HOK6" s="88"/>
      <c r="HOL6" s="88"/>
      <c r="HOM6" s="88"/>
      <c r="HON6" s="88"/>
      <c r="HOO6" s="88"/>
      <c r="HOP6" s="88"/>
      <c r="HOQ6" s="88"/>
      <c r="HOR6" s="88"/>
      <c r="HOS6" s="88"/>
      <c r="HOT6" s="88"/>
      <c r="HOU6" s="88"/>
      <c r="HOV6" s="88"/>
      <c r="HOW6" s="88"/>
      <c r="HOX6" s="88"/>
      <c r="HOY6" s="88"/>
      <c r="HOZ6" s="88"/>
      <c r="HPA6" s="88"/>
      <c r="HPB6" s="88"/>
      <c r="HPC6" s="88"/>
      <c r="HPD6" s="88"/>
      <c r="HPE6" s="88"/>
      <c r="HPF6" s="88"/>
      <c r="HPG6" s="88"/>
      <c r="HPH6" s="88"/>
      <c r="HPI6" s="88"/>
      <c r="HPJ6" s="88"/>
      <c r="HPK6" s="88"/>
      <c r="HPL6" s="88"/>
      <c r="HPM6" s="88"/>
      <c r="HPN6" s="88"/>
      <c r="HPO6" s="88"/>
      <c r="HPP6" s="88"/>
      <c r="HPQ6" s="88"/>
      <c r="HPR6" s="88"/>
      <c r="HPS6" s="88"/>
      <c r="HPT6" s="88"/>
      <c r="HPU6" s="88"/>
      <c r="HPV6" s="88"/>
      <c r="HPW6" s="88"/>
      <c r="HPX6" s="88"/>
      <c r="HPY6" s="88"/>
      <c r="HPZ6" s="88"/>
      <c r="HQA6" s="88"/>
      <c r="HQB6" s="88"/>
      <c r="HQC6" s="88"/>
      <c r="HQD6" s="88"/>
      <c r="HQE6" s="88"/>
      <c r="HQF6" s="88"/>
      <c r="HQG6" s="88"/>
      <c r="HQH6" s="88"/>
      <c r="HQI6" s="88"/>
      <c r="HQJ6" s="88"/>
      <c r="HQK6" s="88"/>
      <c r="HQL6" s="88"/>
      <c r="HQM6" s="88"/>
      <c r="HQN6" s="88"/>
      <c r="HQO6" s="88"/>
      <c r="HQP6" s="88"/>
      <c r="HQQ6" s="88"/>
      <c r="HQR6" s="88"/>
      <c r="HQS6" s="88"/>
      <c r="HQT6" s="88"/>
      <c r="HQU6" s="88"/>
      <c r="HQV6" s="88"/>
      <c r="HQW6" s="88"/>
      <c r="HQX6" s="88"/>
      <c r="HQY6" s="88"/>
      <c r="HQZ6" s="88"/>
      <c r="HRA6" s="88"/>
      <c r="HRB6" s="88"/>
      <c r="HRC6" s="88"/>
      <c r="HRD6" s="88"/>
      <c r="HRE6" s="88"/>
      <c r="HRF6" s="88"/>
      <c r="HRG6" s="88"/>
      <c r="HRH6" s="88"/>
      <c r="HRI6" s="88"/>
      <c r="HRJ6" s="88"/>
      <c r="HRK6" s="88"/>
      <c r="HRL6" s="88"/>
      <c r="HRM6" s="88"/>
      <c r="HRN6" s="88"/>
      <c r="HRO6" s="88"/>
      <c r="HRP6" s="88"/>
      <c r="HRQ6" s="88"/>
      <c r="HRR6" s="88"/>
      <c r="HRS6" s="88"/>
      <c r="HRT6" s="88"/>
      <c r="HRU6" s="88"/>
      <c r="HRV6" s="88"/>
      <c r="HRW6" s="88"/>
      <c r="HRX6" s="88"/>
      <c r="HRY6" s="88"/>
      <c r="HRZ6" s="88"/>
      <c r="HSA6" s="88"/>
      <c r="HSB6" s="88"/>
      <c r="HSC6" s="88"/>
      <c r="HSD6" s="88"/>
      <c r="HSE6" s="88"/>
      <c r="HSF6" s="88"/>
      <c r="HSG6" s="88"/>
      <c r="HSH6" s="88"/>
      <c r="HSI6" s="88"/>
      <c r="HSJ6" s="88"/>
      <c r="HSK6" s="88"/>
      <c r="HSL6" s="88"/>
      <c r="HSM6" s="88"/>
      <c r="HSN6" s="88"/>
      <c r="HSO6" s="88"/>
      <c r="HSP6" s="88"/>
      <c r="HSQ6" s="88"/>
      <c r="HSR6" s="88"/>
      <c r="HSS6" s="88"/>
      <c r="HST6" s="88"/>
      <c r="HSU6" s="88"/>
      <c r="HSV6" s="88"/>
      <c r="HSW6" s="88"/>
      <c r="HSX6" s="88"/>
      <c r="HSY6" s="88"/>
      <c r="HSZ6" s="88"/>
      <c r="HTA6" s="88"/>
      <c r="HTB6" s="88"/>
      <c r="HTC6" s="88"/>
      <c r="HTD6" s="88"/>
      <c r="HTE6" s="88"/>
      <c r="HTF6" s="88"/>
      <c r="HTG6" s="88"/>
      <c r="HTH6" s="88"/>
      <c r="HTI6" s="88"/>
      <c r="HTJ6" s="88"/>
      <c r="HTK6" s="88"/>
      <c r="HTL6" s="88"/>
      <c r="HTM6" s="88"/>
      <c r="HTN6" s="88"/>
      <c r="HTO6" s="88"/>
      <c r="HTP6" s="88"/>
      <c r="HTQ6" s="88"/>
      <c r="HTR6" s="88"/>
      <c r="HTS6" s="88"/>
      <c r="HTT6" s="88"/>
      <c r="HTU6" s="88"/>
      <c r="HTV6" s="88"/>
      <c r="HTW6" s="88"/>
      <c r="HTX6" s="88"/>
      <c r="HTY6" s="88"/>
      <c r="HTZ6" s="88"/>
      <c r="HUA6" s="88"/>
      <c r="HUB6" s="88"/>
      <c r="HUC6" s="88"/>
      <c r="HUD6" s="88"/>
      <c r="HUE6" s="88"/>
      <c r="HUF6" s="88"/>
      <c r="HUG6" s="88"/>
      <c r="HUH6" s="88"/>
      <c r="HUI6" s="88"/>
      <c r="HUJ6" s="88"/>
      <c r="HUK6" s="88"/>
      <c r="HUL6" s="88"/>
      <c r="HUM6" s="88"/>
      <c r="HUN6" s="88"/>
      <c r="HUO6" s="88"/>
      <c r="HUP6" s="88"/>
      <c r="HUQ6" s="88"/>
      <c r="HUR6" s="88"/>
      <c r="HUS6" s="88"/>
      <c r="HUT6" s="88"/>
      <c r="HUU6" s="88"/>
      <c r="HUV6" s="88"/>
      <c r="HUW6" s="88"/>
      <c r="HUX6" s="88"/>
      <c r="HUY6" s="88"/>
      <c r="HUZ6" s="88"/>
      <c r="HVA6" s="88"/>
      <c r="HVB6" s="88"/>
      <c r="HVC6" s="88"/>
      <c r="HVD6" s="88"/>
      <c r="HVE6" s="88"/>
      <c r="HVF6" s="88"/>
      <c r="HVG6" s="88"/>
      <c r="HVH6" s="88"/>
      <c r="HVI6" s="88"/>
      <c r="HVJ6" s="88"/>
      <c r="HVK6" s="88"/>
      <c r="HVL6" s="88"/>
      <c r="HVM6" s="88"/>
      <c r="HVN6" s="88"/>
      <c r="HVO6" s="88"/>
      <c r="HVP6" s="88"/>
      <c r="HVQ6" s="88"/>
      <c r="HVR6" s="88"/>
      <c r="HVS6" s="88"/>
      <c r="HVT6" s="88"/>
      <c r="HVU6" s="88"/>
      <c r="HVV6" s="88"/>
      <c r="HVW6" s="88"/>
      <c r="HVX6" s="88"/>
      <c r="HVY6" s="88"/>
      <c r="HVZ6" s="88"/>
      <c r="HWA6" s="88"/>
      <c r="HWB6" s="88"/>
      <c r="HWC6" s="88"/>
      <c r="HWD6" s="88"/>
      <c r="HWE6" s="88"/>
      <c r="HWF6" s="88"/>
      <c r="HWG6" s="88"/>
      <c r="HWH6" s="88"/>
      <c r="HWI6" s="88"/>
      <c r="HWJ6" s="88"/>
      <c r="HWK6" s="88"/>
      <c r="HWL6" s="88"/>
      <c r="HWM6" s="88"/>
      <c r="HWN6" s="88"/>
      <c r="HWO6" s="88"/>
      <c r="HWP6" s="88"/>
      <c r="HWQ6" s="88"/>
      <c r="HWR6" s="88"/>
      <c r="HWS6" s="88"/>
      <c r="HWT6" s="88"/>
      <c r="HWU6" s="88"/>
      <c r="HWV6" s="88"/>
      <c r="HWW6" s="88"/>
      <c r="HWX6" s="88"/>
      <c r="HWY6" s="88"/>
      <c r="HWZ6" s="88"/>
      <c r="HXA6" s="88"/>
      <c r="HXB6" s="88"/>
      <c r="HXC6" s="88"/>
      <c r="HXD6" s="88"/>
      <c r="HXE6" s="88"/>
      <c r="HXF6" s="88"/>
      <c r="HXG6" s="88"/>
      <c r="HXH6" s="88"/>
      <c r="HXI6" s="88"/>
      <c r="HXJ6" s="88"/>
      <c r="HXK6" s="88"/>
      <c r="HXL6" s="88"/>
      <c r="HXM6" s="88"/>
      <c r="HXN6" s="88"/>
      <c r="HXO6" s="88"/>
      <c r="HXP6" s="88"/>
      <c r="HXQ6" s="88"/>
      <c r="HXR6" s="88"/>
      <c r="HXS6" s="88"/>
      <c r="HXT6" s="88"/>
      <c r="HXU6" s="88"/>
      <c r="HXV6" s="88"/>
      <c r="HXW6" s="88"/>
      <c r="HXX6" s="88"/>
      <c r="HXY6" s="88"/>
      <c r="HXZ6" s="88"/>
      <c r="HYA6" s="88"/>
      <c r="HYB6" s="88"/>
      <c r="HYC6" s="88"/>
      <c r="HYD6" s="88"/>
      <c r="HYE6" s="88"/>
      <c r="HYF6" s="88"/>
      <c r="HYG6" s="88"/>
      <c r="HYH6" s="88"/>
      <c r="HYI6" s="88"/>
      <c r="HYJ6" s="88"/>
      <c r="HYK6" s="88"/>
      <c r="HYL6" s="88"/>
      <c r="HYM6" s="88"/>
      <c r="HYN6" s="88"/>
      <c r="HYO6" s="88"/>
      <c r="HYP6" s="88"/>
      <c r="HYQ6" s="88"/>
      <c r="HYR6" s="88"/>
      <c r="HYS6" s="88"/>
      <c r="HYT6" s="88"/>
      <c r="HYU6" s="88"/>
      <c r="HYV6" s="88"/>
      <c r="HYW6" s="88"/>
      <c r="HYX6" s="88"/>
      <c r="HYY6" s="88"/>
      <c r="HYZ6" s="88"/>
      <c r="HZA6" s="88"/>
      <c r="HZB6" s="88"/>
      <c r="HZC6" s="88"/>
      <c r="HZD6" s="88"/>
      <c r="HZE6" s="88"/>
      <c r="HZF6" s="88"/>
      <c r="HZG6" s="88"/>
      <c r="HZH6" s="88"/>
      <c r="HZI6" s="88"/>
      <c r="HZJ6" s="88"/>
      <c r="HZK6" s="88"/>
      <c r="HZL6" s="88"/>
      <c r="HZM6" s="88"/>
      <c r="HZN6" s="88"/>
      <c r="HZO6" s="88"/>
      <c r="HZP6" s="88"/>
      <c r="HZQ6" s="88"/>
      <c r="HZR6" s="88"/>
      <c r="HZS6" s="88"/>
      <c r="HZT6" s="88"/>
      <c r="HZU6" s="88"/>
      <c r="HZV6" s="88"/>
      <c r="HZW6" s="88"/>
      <c r="HZX6" s="88"/>
      <c r="HZY6" s="88"/>
      <c r="HZZ6" s="88"/>
      <c r="IAA6" s="88"/>
      <c r="IAB6" s="88"/>
      <c r="IAC6" s="88"/>
      <c r="IAD6" s="88"/>
      <c r="IAE6" s="88"/>
      <c r="IAF6" s="88"/>
      <c r="IAG6" s="88"/>
      <c r="IAH6" s="88"/>
      <c r="IAI6" s="88"/>
      <c r="IAJ6" s="88"/>
      <c r="IAK6" s="88"/>
      <c r="IAL6" s="88"/>
      <c r="IAM6" s="88"/>
      <c r="IAN6" s="88"/>
      <c r="IAO6" s="88"/>
      <c r="IAP6" s="88"/>
      <c r="IAQ6" s="88"/>
      <c r="IAR6" s="88"/>
      <c r="IAS6" s="88"/>
      <c r="IAT6" s="88"/>
      <c r="IAU6" s="88"/>
      <c r="IAV6" s="88"/>
      <c r="IAW6" s="88"/>
      <c r="IAX6" s="88"/>
      <c r="IAY6" s="88"/>
      <c r="IAZ6" s="88"/>
      <c r="IBA6" s="88"/>
      <c r="IBB6" s="88"/>
      <c r="IBC6" s="88"/>
      <c r="IBD6" s="88"/>
      <c r="IBE6" s="88"/>
      <c r="IBF6" s="88"/>
      <c r="IBG6" s="88"/>
      <c r="IBH6" s="88"/>
      <c r="IBI6" s="88"/>
      <c r="IBJ6" s="88"/>
      <c r="IBK6" s="88"/>
      <c r="IBL6" s="88"/>
      <c r="IBM6" s="88"/>
      <c r="IBN6" s="88"/>
      <c r="IBO6" s="88"/>
      <c r="IBP6" s="88"/>
      <c r="IBQ6" s="88"/>
      <c r="IBR6" s="88"/>
      <c r="IBS6" s="88"/>
      <c r="IBT6" s="88"/>
      <c r="IBU6" s="88"/>
      <c r="IBV6" s="88"/>
      <c r="IBW6" s="88"/>
      <c r="IBX6" s="88"/>
      <c r="IBY6" s="88"/>
      <c r="IBZ6" s="88"/>
      <c r="ICA6" s="88"/>
      <c r="ICB6" s="88"/>
      <c r="ICC6" s="88"/>
      <c r="ICD6" s="88"/>
      <c r="ICE6" s="88"/>
      <c r="ICF6" s="88"/>
      <c r="ICG6" s="88"/>
      <c r="ICH6" s="88"/>
      <c r="ICI6" s="88"/>
      <c r="ICJ6" s="88"/>
      <c r="ICK6" s="88"/>
      <c r="ICL6" s="88"/>
      <c r="ICM6" s="88"/>
      <c r="ICN6" s="88"/>
      <c r="ICO6" s="88"/>
      <c r="ICP6" s="88"/>
      <c r="ICQ6" s="88"/>
      <c r="ICR6" s="88"/>
      <c r="ICS6" s="88"/>
      <c r="ICT6" s="88"/>
      <c r="ICU6" s="88"/>
      <c r="ICV6" s="88"/>
      <c r="ICW6" s="88"/>
      <c r="ICX6" s="88"/>
      <c r="ICY6" s="88"/>
      <c r="ICZ6" s="88"/>
      <c r="IDA6" s="88"/>
      <c r="IDB6" s="88"/>
      <c r="IDC6" s="88"/>
      <c r="IDD6" s="88"/>
      <c r="IDE6" s="88"/>
      <c r="IDF6" s="88"/>
      <c r="IDG6" s="88"/>
      <c r="IDH6" s="88"/>
      <c r="IDI6" s="88"/>
      <c r="IDJ6" s="88"/>
      <c r="IDK6" s="88"/>
      <c r="IDL6" s="88"/>
      <c r="IDM6" s="88"/>
      <c r="IDN6" s="88"/>
      <c r="IDO6" s="88"/>
      <c r="IDP6" s="88"/>
      <c r="IDQ6" s="88"/>
      <c r="IDR6" s="88"/>
      <c r="IDS6" s="88"/>
      <c r="IDT6" s="88"/>
      <c r="IDU6" s="88"/>
      <c r="IDV6" s="88"/>
      <c r="IDW6" s="88"/>
      <c r="IDX6" s="88"/>
      <c r="IDY6" s="88"/>
      <c r="IDZ6" s="88"/>
      <c r="IEA6" s="88"/>
      <c r="IEB6" s="88"/>
      <c r="IEC6" s="88"/>
      <c r="IED6" s="88"/>
      <c r="IEE6" s="88"/>
      <c r="IEF6" s="88"/>
      <c r="IEG6" s="88"/>
      <c r="IEH6" s="88"/>
      <c r="IEI6" s="88"/>
      <c r="IEJ6" s="88"/>
      <c r="IEK6" s="88"/>
      <c r="IEL6" s="88"/>
      <c r="IEM6" s="88"/>
      <c r="IEN6" s="88"/>
      <c r="IEO6" s="88"/>
      <c r="IEP6" s="88"/>
      <c r="IEQ6" s="88"/>
      <c r="IER6" s="88"/>
      <c r="IES6" s="88"/>
      <c r="IET6" s="88"/>
      <c r="IEU6" s="88"/>
      <c r="IEV6" s="88"/>
      <c r="IEW6" s="88"/>
      <c r="IEX6" s="88"/>
      <c r="IEY6" s="88"/>
      <c r="IEZ6" s="88"/>
      <c r="IFA6" s="88"/>
      <c r="IFB6" s="88"/>
      <c r="IFC6" s="88"/>
      <c r="IFD6" s="88"/>
      <c r="IFE6" s="88"/>
      <c r="IFF6" s="88"/>
      <c r="IFG6" s="88"/>
      <c r="IFH6" s="88"/>
      <c r="IFI6" s="88"/>
      <c r="IFJ6" s="88"/>
      <c r="IFK6" s="88"/>
      <c r="IFL6" s="88"/>
      <c r="IFM6" s="88"/>
      <c r="IFN6" s="88"/>
      <c r="IFO6" s="88"/>
      <c r="IFP6" s="88"/>
      <c r="IFQ6" s="88"/>
      <c r="IFR6" s="88"/>
      <c r="IFS6" s="88"/>
      <c r="IFT6" s="88"/>
      <c r="IFU6" s="88"/>
      <c r="IFV6" s="88"/>
      <c r="IFW6" s="88"/>
      <c r="IFX6" s="88"/>
      <c r="IFY6" s="88"/>
      <c r="IFZ6" s="88"/>
      <c r="IGA6" s="88"/>
      <c r="IGB6" s="88"/>
      <c r="IGC6" s="88"/>
      <c r="IGD6" s="88"/>
      <c r="IGE6" s="88"/>
      <c r="IGF6" s="88"/>
      <c r="IGG6" s="88"/>
      <c r="IGH6" s="88"/>
      <c r="IGI6" s="88"/>
      <c r="IGJ6" s="88"/>
      <c r="IGK6" s="88"/>
      <c r="IGL6" s="88"/>
      <c r="IGM6" s="88"/>
      <c r="IGN6" s="88"/>
      <c r="IGO6" s="88"/>
      <c r="IGP6" s="88"/>
      <c r="IGQ6" s="88"/>
      <c r="IGR6" s="88"/>
      <c r="IGS6" s="88"/>
      <c r="IGT6" s="88"/>
      <c r="IGU6" s="88"/>
      <c r="IGV6" s="88"/>
      <c r="IGW6" s="88"/>
      <c r="IGX6" s="88"/>
      <c r="IGY6" s="88"/>
      <c r="IGZ6" s="88"/>
      <c r="IHA6" s="88"/>
      <c r="IHB6" s="88"/>
      <c r="IHC6" s="88"/>
      <c r="IHD6" s="88"/>
      <c r="IHE6" s="88"/>
      <c r="IHF6" s="88"/>
      <c r="IHG6" s="88"/>
      <c r="IHH6" s="88"/>
      <c r="IHI6" s="88"/>
      <c r="IHJ6" s="88"/>
      <c r="IHK6" s="88"/>
      <c r="IHL6" s="88"/>
      <c r="IHM6" s="88"/>
      <c r="IHN6" s="88"/>
      <c r="IHO6" s="88"/>
      <c r="IHP6" s="88"/>
      <c r="IHQ6" s="88"/>
      <c r="IHR6" s="88"/>
      <c r="IHS6" s="88"/>
      <c r="IHT6" s="88"/>
      <c r="IHU6" s="88"/>
      <c r="IHV6" s="88"/>
      <c r="IHW6" s="88"/>
      <c r="IHX6" s="88"/>
      <c r="IHY6" s="88"/>
      <c r="IHZ6" s="88"/>
      <c r="IIA6" s="88"/>
      <c r="IIB6" s="88"/>
      <c r="IIC6" s="88"/>
      <c r="IID6" s="88"/>
      <c r="IIE6" s="88"/>
      <c r="IIF6" s="88"/>
      <c r="IIG6" s="88"/>
      <c r="IIH6" s="88"/>
      <c r="III6" s="88"/>
      <c r="IIJ6" s="88"/>
      <c r="IIK6" s="88"/>
      <c r="IIL6" s="88"/>
      <c r="IIM6" s="88"/>
      <c r="IIN6" s="88"/>
      <c r="IIO6" s="88"/>
      <c r="IIP6" s="88"/>
      <c r="IIQ6" s="88"/>
      <c r="IIR6" s="88"/>
      <c r="IIS6" s="88"/>
      <c r="IIT6" s="88"/>
      <c r="IIU6" s="88"/>
      <c r="IIV6" s="88"/>
      <c r="IIW6" s="88"/>
      <c r="IIX6" s="88"/>
      <c r="IIY6" s="88"/>
      <c r="IIZ6" s="88"/>
      <c r="IJA6" s="88"/>
      <c r="IJB6" s="88"/>
      <c r="IJC6" s="88"/>
      <c r="IJD6" s="88"/>
      <c r="IJE6" s="88"/>
      <c r="IJF6" s="88"/>
      <c r="IJG6" s="88"/>
      <c r="IJH6" s="88"/>
      <c r="IJI6" s="88"/>
      <c r="IJJ6" s="88"/>
      <c r="IJK6" s="88"/>
      <c r="IJL6" s="88"/>
      <c r="IJM6" s="88"/>
      <c r="IJN6" s="88"/>
      <c r="IJO6" s="88"/>
      <c r="IJP6" s="88"/>
      <c r="IJQ6" s="88"/>
      <c r="IJR6" s="88"/>
      <c r="IJS6" s="88"/>
      <c r="IJT6" s="88"/>
      <c r="IJU6" s="88"/>
      <c r="IJV6" s="88"/>
      <c r="IJW6" s="88"/>
      <c r="IJX6" s="88"/>
      <c r="IJY6" s="88"/>
      <c r="IJZ6" s="88"/>
      <c r="IKA6" s="88"/>
      <c r="IKB6" s="88"/>
      <c r="IKC6" s="88"/>
      <c r="IKD6" s="88"/>
      <c r="IKE6" s="88"/>
      <c r="IKF6" s="88"/>
      <c r="IKG6" s="88"/>
      <c r="IKH6" s="88"/>
      <c r="IKI6" s="88"/>
      <c r="IKJ6" s="88"/>
      <c r="IKK6" s="88"/>
      <c r="IKL6" s="88"/>
      <c r="IKM6" s="88"/>
      <c r="IKN6" s="88"/>
      <c r="IKO6" s="88"/>
      <c r="IKP6" s="88"/>
      <c r="IKQ6" s="88"/>
      <c r="IKR6" s="88"/>
      <c r="IKS6" s="88"/>
      <c r="IKT6" s="88"/>
      <c r="IKU6" s="88"/>
      <c r="IKV6" s="88"/>
      <c r="IKW6" s="88"/>
      <c r="IKX6" s="88"/>
      <c r="IKY6" s="88"/>
      <c r="IKZ6" s="88"/>
      <c r="ILA6" s="88"/>
      <c r="ILB6" s="88"/>
      <c r="ILC6" s="88"/>
      <c r="ILD6" s="88"/>
      <c r="ILE6" s="88"/>
      <c r="ILF6" s="88"/>
      <c r="ILG6" s="88"/>
      <c r="ILH6" s="88"/>
      <c r="ILI6" s="88"/>
      <c r="ILJ6" s="88"/>
      <c r="ILK6" s="88"/>
      <c r="ILL6" s="88"/>
      <c r="ILM6" s="88"/>
      <c r="ILN6" s="88"/>
      <c r="ILO6" s="88"/>
      <c r="ILP6" s="88"/>
      <c r="ILQ6" s="88"/>
      <c r="ILR6" s="88"/>
      <c r="ILS6" s="88"/>
      <c r="ILT6" s="88"/>
      <c r="ILU6" s="88"/>
      <c r="ILV6" s="88"/>
      <c r="ILW6" s="88"/>
      <c r="ILX6" s="88"/>
      <c r="ILY6" s="88"/>
      <c r="ILZ6" s="88"/>
      <c r="IMA6" s="88"/>
      <c r="IMB6" s="88"/>
      <c r="IMC6" s="88"/>
      <c r="IMD6" s="88"/>
      <c r="IME6" s="88"/>
      <c r="IMF6" s="88"/>
      <c r="IMG6" s="88"/>
      <c r="IMH6" s="88"/>
      <c r="IMI6" s="88"/>
      <c r="IMJ6" s="88"/>
      <c r="IMK6" s="88"/>
      <c r="IML6" s="88"/>
      <c r="IMM6" s="88"/>
      <c r="IMN6" s="88"/>
      <c r="IMO6" s="88"/>
      <c r="IMP6" s="88"/>
      <c r="IMQ6" s="88"/>
      <c r="IMR6" s="88"/>
      <c r="IMS6" s="88"/>
      <c r="IMT6" s="88"/>
      <c r="IMU6" s="88"/>
      <c r="IMV6" s="88"/>
      <c r="IMW6" s="88"/>
      <c r="IMX6" s="88"/>
      <c r="IMY6" s="88"/>
      <c r="IMZ6" s="88"/>
      <c r="INA6" s="88"/>
      <c r="INB6" s="88"/>
      <c r="INC6" s="88"/>
      <c r="IND6" s="88"/>
      <c r="INE6" s="88"/>
      <c r="INF6" s="88"/>
      <c r="ING6" s="88"/>
      <c r="INH6" s="88"/>
      <c r="INI6" s="88"/>
      <c r="INJ6" s="88"/>
      <c r="INK6" s="88"/>
      <c r="INL6" s="88"/>
      <c r="INM6" s="88"/>
      <c r="INN6" s="88"/>
      <c r="INO6" s="88"/>
      <c r="INP6" s="88"/>
      <c r="INQ6" s="88"/>
      <c r="INR6" s="88"/>
      <c r="INS6" s="88"/>
      <c r="INT6" s="88"/>
      <c r="INU6" s="88"/>
      <c r="INV6" s="88"/>
      <c r="INW6" s="88"/>
      <c r="INX6" s="88"/>
      <c r="INY6" s="88"/>
      <c r="INZ6" s="88"/>
      <c r="IOA6" s="88"/>
      <c r="IOB6" s="88"/>
      <c r="IOC6" s="88"/>
      <c r="IOD6" s="88"/>
      <c r="IOE6" s="88"/>
      <c r="IOF6" s="88"/>
      <c r="IOG6" s="88"/>
      <c r="IOH6" s="88"/>
      <c r="IOI6" s="88"/>
      <c r="IOJ6" s="88"/>
      <c r="IOK6" s="88"/>
      <c r="IOL6" s="88"/>
      <c r="IOM6" s="88"/>
      <c r="ION6" s="88"/>
      <c r="IOO6" s="88"/>
      <c r="IOP6" s="88"/>
      <c r="IOQ6" s="88"/>
      <c r="IOR6" s="88"/>
      <c r="IOS6" s="88"/>
      <c r="IOT6" s="88"/>
      <c r="IOU6" s="88"/>
      <c r="IOV6" s="88"/>
      <c r="IOW6" s="88"/>
      <c r="IOX6" s="88"/>
      <c r="IOY6" s="88"/>
      <c r="IOZ6" s="88"/>
      <c r="IPA6" s="88"/>
      <c r="IPB6" s="88"/>
      <c r="IPC6" s="88"/>
      <c r="IPD6" s="88"/>
      <c r="IPE6" s="88"/>
      <c r="IPF6" s="88"/>
      <c r="IPG6" s="88"/>
      <c r="IPH6" s="88"/>
      <c r="IPI6" s="88"/>
      <c r="IPJ6" s="88"/>
      <c r="IPK6" s="88"/>
      <c r="IPL6" s="88"/>
      <c r="IPM6" s="88"/>
      <c r="IPN6" s="88"/>
      <c r="IPO6" s="88"/>
      <c r="IPP6" s="88"/>
      <c r="IPQ6" s="88"/>
      <c r="IPR6" s="88"/>
      <c r="IPS6" s="88"/>
      <c r="IPT6" s="88"/>
      <c r="IPU6" s="88"/>
      <c r="IPV6" s="88"/>
      <c r="IPW6" s="88"/>
      <c r="IPX6" s="88"/>
      <c r="IPY6" s="88"/>
      <c r="IPZ6" s="88"/>
      <c r="IQA6" s="88"/>
      <c r="IQB6" s="88"/>
      <c r="IQC6" s="88"/>
      <c r="IQD6" s="88"/>
      <c r="IQE6" s="88"/>
      <c r="IQF6" s="88"/>
      <c r="IQG6" s="88"/>
      <c r="IQH6" s="88"/>
      <c r="IQI6" s="88"/>
      <c r="IQJ6" s="88"/>
      <c r="IQK6" s="88"/>
      <c r="IQL6" s="88"/>
      <c r="IQM6" s="88"/>
      <c r="IQN6" s="88"/>
      <c r="IQO6" s="88"/>
      <c r="IQP6" s="88"/>
      <c r="IQQ6" s="88"/>
      <c r="IQR6" s="88"/>
      <c r="IQS6" s="88"/>
      <c r="IQT6" s="88"/>
      <c r="IQU6" s="88"/>
      <c r="IQV6" s="88"/>
      <c r="IQW6" s="88"/>
      <c r="IQX6" s="88"/>
      <c r="IQY6" s="88"/>
      <c r="IQZ6" s="88"/>
      <c r="IRA6" s="88"/>
      <c r="IRB6" s="88"/>
      <c r="IRC6" s="88"/>
      <c r="IRD6" s="88"/>
      <c r="IRE6" s="88"/>
      <c r="IRF6" s="88"/>
      <c r="IRG6" s="88"/>
      <c r="IRH6" s="88"/>
      <c r="IRI6" s="88"/>
      <c r="IRJ6" s="88"/>
      <c r="IRK6" s="88"/>
      <c r="IRL6" s="88"/>
      <c r="IRM6" s="88"/>
      <c r="IRN6" s="88"/>
      <c r="IRO6" s="88"/>
      <c r="IRP6" s="88"/>
      <c r="IRQ6" s="88"/>
      <c r="IRR6" s="88"/>
      <c r="IRS6" s="88"/>
      <c r="IRT6" s="88"/>
      <c r="IRU6" s="88"/>
      <c r="IRV6" s="88"/>
      <c r="IRW6" s="88"/>
      <c r="IRX6" s="88"/>
      <c r="IRY6" s="88"/>
      <c r="IRZ6" s="88"/>
      <c r="ISA6" s="88"/>
      <c r="ISB6" s="88"/>
      <c r="ISC6" s="88"/>
      <c r="ISD6" s="88"/>
      <c r="ISE6" s="88"/>
      <c r="ISF6" s="88"/>
      <c r="ISG6" s="88"/>
      <c r="ISH6" s="88"/>
      <c r="ISI6" s="88"/>
      <c r="ISJ6" s="88"/>
      <c r="ISK6" s="88"/>
      <c r="ISL6" s="88"/>
      <c r="ISM6" s="88"/>
      <c r="ISN6" s="88"/>
      <c r="ISO6" s="88"/>
      <c r="ISP6" s="88"/>
      <c r="ISQ6" s="88"/>
      <c r="ISR6" s="88"/>
      <c r="ISS6" s="88"/>
      <c r="IST6" s="88"/>
      <c r="ISU6" s="88"/>
      <c r="ISV6" s="88"/>
      <c r="ISW6" s="88"/>
      <c r="ISX6" s="88"/>
      <c r="ISY6" s="88"/>
      <c r="ISZ6" s="88"/>
      <c r="ITA6" s="88"/>
      <c r="ITB6" s="88"/>
      <c r="ITC6" s="88"/>
      <c r="ITD6" s="88"/>
      <c r="ITE6" s="88"/>
      <c r="ITF6" s="88"/>
      <c r="ITG6" s="88"/>
      <c r="ITH6" s="88"/>
      <c r="ITI6" s="88"/>
      <c r="ITJ6" s="88"/>
      <c r="ITK6" s="88"/>
      <c r="ITL6" s="88"/>
      <c r="ITM6" s="88"/>
      <c r="ITN6" s="88"/>
      <c r="ITO6" s="88"/>
      <c r="ITP6" s="88"/>
      <c r="ITQ6" s="88"/>
      <c r="ITR6" s="88"/>
      <c r="ITS6" s="88"/>
      <c r="ITT6" s="88"/>
      <c r="ITU6" s="88"/>
      <c r="ITV6" s="88"/>
      <c r="ITW6" s="88"/>
      <c r="ITX6" s="88"/>
      <c r="ITY6" s="88"/>
      <c r="ITZ6" s="88"/>
      <c r="IUA6" s="88"/>
      <c r="IUB6" s="88"/>
      <c r="IUC6" s="88"/>
      <c r="IUD6" s="88"/>
      <c r="IUE6" s="88"/>
      <c r="IUF6" s="88"/>
      <c r="IUG6" s="88"/>
      <c r="IUH6" s="88"/>
      <c r="IUI6" s="88"/>
      <c r="IUJ6" s="88"/>
      <c r="IUK6" s="88"/>
      <c r="IUL6" s="88"/>
      <c r="IUM6" s="88"/>
      <c r="IUN6" s="88"/>
      <c r="IUO6" s="88"/>
      <c r="IUP6" s="88"/>
      <c r="IUQ6" s="88"/>
      <c r="IUR6" s="88"/>
      <c r="IUS6" s="88"/>
      <c r="IUT6" s="88"/>
      <c r="IUU6" s="88"/>
      <c r="IUV6" s="88"/>
      <c r="IUW6" s="88"/>
      <c r="IUX6" s="88"/>
      <c r="IUY6" s="88"/>
      <c r="IUZ6" s="88"/>
      <c r="IVA6" s="88"/>
      <c r="IVB6" s="88"/>
      <c r="IVC6" s="88"/>
      <c r="IVD6" s="88"/>
      <c r="IVE6" s="88"/>
      <c r="IVF6" s="88"/>
      <c r="IVG6" s="88"/>
      <c r="IVH6" s="88"/>
      <c r="IVI6" s="88"/>
      <c r="IVJ6" s="88"/>
      <c r="IVK6" s="88"/>
      <c r="IVL6" s="88"/>
      <c r="IVM6" s="88"/>
      <c r="IVN6" s="88"/>
      <c r="IVO6" s="88"/>
      <c r="IVP6" s="88"/>
      <c r="IVQ6" s="88"/>
      <c r="IVR6" s="88"/>
      <c r="IVS6" s="88"/>
      <c r="IVT6" s="88"/>
      <c r="IVU6" s="88"/>
      <c r="IVV6" s="88"/>
      <c r="IVW6" s="88"/>
      <c r="IVX6" s="88"/>
      <c r="IVY6" s="88"/>
      <c r="IVZ6" s="88"/>
      <c r="IWA6" s="88"/>
      <c r="IWB6" s="88"/>
      <c r="IWC6" s="88"/>
      <c r="IWD6" s="88"/>
      <c r="IWE6" s="88"/>
      <c r="IWF6" s="88"/>
      <c r="IWG6" s="88"/>
      <c r="IWH6" s="88"/>
      <c r="IWI6" s="88"/>
      <c r="IWJ6" s="88"/>
      <c r="IWK6" s="88"/>
      <c r="IWL6" s="88"/>
      <c r="IWM6" s="88"/>
      <c r="IWN6" s="88"/>
      <c r="IWO6" s="88"/>
      <c r="IWP6" s="88"/>
      <c r="IWQ6" s="88"/>
      <c r="IWR6" s="88"/>
      <c r="IWS6" s="88"/>
      <c r="IWT6" s="88"/>
      <c r="IWU6" s="88"/>
      <c r="IWV6" s="88"/>
      <c r="IWW6" s="88"/>
      <c r="IWX6" s="88"/>
      <c r="IWY6" s="88"/>
      <c r="IWZ6" s="88"/>
      <c r="IXA6" s="88"/>
      <c r="IXB6" s="88"/>
      <c r="IXC6" s="88"/>
      <c r="IXD6" s="88"/>
      <c r="IXE6" s="88"/>
      <c r="IXF6" s="88"/>
      <c r="IXG6" s="88"/>
      <c r="IXH6" s="88"/>
      <c r="IXI6" s="88"/>
      <c r="IXJ6" s="88"/>
      <c r="IXK6" s="88"/>
      <c r="IXL6" s="88"/>
      <c r="IXM6" s="88"/>
      <c r="IXN6" s="88"/>
      <c r="IXO6" s="88"/>
      <c r="IXP6" s="88"/>
      <c r="IXQ6" s="88"/>
      <c r="IXR6" s="88"/>
      <c r="IXS6" s="88"/>
      <c r="IXT6" s="88"/>
      <c r="IXU6" s="88"/>
      <c r="IXV6" s="88"/>
      <c r="IXW6" s="88"/>
      <c r="IXX6" s="88"/>
      <c r="IXY6" s="88"/>
      <c r="IXZ6" s="88"/>
      <c r="IYA6" s="88"/>
      <c r="IYB6" s="88"/>
      <c r="IYC6" s="88"/>
      <c r="IYD6" s="88"/>
      <c r="IYE6" s="88"/>
      <c r="IYF6" s="88"/>
      <c r="IYG6" s="88"/>
      <c r="IYH6" s="88"/>
      <c r="IYI6" s="88"/>
      <c r="IYJ6" s="88"/>
      <c r="IYK6" s="88"/>
      <c r="IYL6" s="88"/>
      <c r="IYM6" s="88"/>
      <c r="IYN6" s="88"/>
      <c r="IYO6" s="88"/>
      <c r="IYP6" s="88"/>
      <c r="IYQ6" s="88"/>
      <c r="IYR6" s="88"/>
      <c r="IYS6" s="88"/>
      <c r="IYT6" s="88"/>
      <c r="IYU6" s="88"/>
      <c r="IYV6" s="88"/>
      <c r="IYW6" s="88"/>
      <c r="IYX6" s="88"/>
      <c r="IYY6" s="88"/>
      <c r="IYZ6" s="88"/>
      <c r="IZA6" s="88"/>
      <c r="IZB6" s="88"/>
      <c r="IZC6" s="88"/>
      <c r="IZD6" s="88"/>
      <c r="IZE6" s="88"/>
      <c r="IZF6" s="88"/>
      <c r="IZG6" s="88"/>
      <c r="IZH6" s="88"/>
      <c r="IZI6" s="88"/>
      <c r="IZJ6" s="88"/>
      <c r="IZK6" s="88"/>
      <c r="IZL6" s="88"/>
      <c r="IZM6" s="88"/>
      <c r="IZN6" s="88"/>
      <c r="IZO6" s="88"/>
      <c r="IZP6" s="88"/>
      <c r="IZQ6" s="88"/>
      <c r="IZR6" s="88"/>
      <c r="IZS6" s="88"/>
      <c r="IZT6" s="88"/>
      <c r="IZU6" s="88"/>
      <c r="IZV6" s="88"/>
      <c r="IZW6" s="88"/>
      <c r="IZX6" s="88"/>
      <c r="IZY6" s="88"/>
      <c r="IZZ6" s="88"/>
      <c r="JAA6" s="88"/>
      <c r="JAB6" s="88"/>
      <c r="JAC6" s="88"/>
      <c r="JAD6" s="88"/>
      <c r="JAE6" s="88"/>
      <c r="JAF6" s="88"/>
      <c r="JAG6" s="88"/>
      <c r="JAH6" s="88"/>
      <c r="JAI6" s="88"/>
      <c r="JAJ6" s="88"/>
      <c r="JAK6" s="88"/>
      <c r="JAL6" s="88"/>
      <c r="JAM6" s="88"/>
      <c r="JAN6" s="88"/>
      <c r="JAO6" s="88"/>
      <c r="JAP6" s="88"/>
      <c r="JAQ6" s="88"/>
      <c r="JAR6" s="88"/>
      <c r="JAS6" s="88"/>
      <c r="JAT6" s="88"/>
      <c r="JAU6" s="88"/>
      <c r="JAV6" s="88"/>
      <c r="JAW6" s="88"/>
      <c r="JAX6" s="88"/>
      <c r="JAY6" s="88"/>
      <c r="JAZ6" s="88"/>
      <c r="JBA6" s="88"/>
      <c r="JBB6" s="88"/>
      <c r="JBC6" s="88"/>
      <c r="JBD6" s="88"/>
      <c r="JBE6" s="88"/>
      <c r="JBF6" s="88"/>
      <c r="JBG6" s="88"/>
      <c r="JBH6" s="88"/>
      <c r="JBI6" s="88"/>
      <c r="JBJ6" s="88"/>
      <c r="JBK6" s="88"/>
      <c r="JBL6" s="88"/>
      <c r="JBM6" s="88"/>
      <c r="JBN6" s="88"/>
      <c r="JBO6" s="88"/>
      <c r="JBP6" s="88"/>
      <c r="JBQ6" s="88"/>
      <c r="JBR6" s="88"/>
      <c r="JBS6" s="88"/>
      <c r="JBT6" s="88"/>
      <c r="JBU6" s="88"/>
      <c r="JBV6" s="88"/>
      <c r="JBW6" s="88"/>
      <c r="JBX6" s="88"/>
      <c r="JBY6" s="88"/>
      <c r="JBZ6" s="88"/>
      <c r="JCA6" s="88"/>
      <c r="JCB6" s="88"/>
      <c r="JCC6" s="88"/>
      <c r="JCD6" s="88"/>
      <c r="JCE6" s="88"/>
      <c r="JCF6" s="88"/>
      <c r="JCG6" s="88"/>
      <c r="JCH6" s="88"/>
      <c r="JCI6" s="88"/>
      <c r="JCJ6" s="88"/>
      <c r="JCK6" s="88"/>
      <c r="JCL6" s="88"/>
      <c r="JCM6" s="88"/>
      <c r="JCN6" s="88"/>
      <c r="JCO6" s="88"/>
      <c r="JCP6" s="88"/>
      <c r="JCQ6" s="88"/>
      <c r="JCR6" s="88"/>
      <c r="JCS6" s="88"/>
      <c r="JCT6" s="88"/>
      <c r="JCU6" s="88"/>
      <c r="JCV6" s="88"/>
      <c r="JCW6" s="88"/>
      <c r="JCX6" s="88"/>
      <c r="JCY6" s="88"/>
      <c r="JCZ6" s="88"/>
      <c r="JDA6" s="88"/>
      <c r="JDB6" s="88"/>
      <c r="JDC6" s="88"/>
      <c r="JDD6" s="88"/>
      <c r="JDE6" s="88"/>
      <c r="JDF6" s="88"/>
      <c r="JDG6" s="88"/>
      <c r="JDH6" s="88"/>
      <c r="JDI6" s="88"/>
      <c r="JDJ6" s="88"/>
      <c r="JDK6" s="88"/>
      <c r="JDL6" s="88"/>
      <c r="JDM6" s="88"/>
      <c r="JDN6" s="88"/>
      <c r="JDO6" s="88"/>
      <c r="JDP6" s="88"/>
      <c r="JDQ6" s="88"/>
      <c r="JDR6" s="88"/>
      <c r="JDS6" s="88"/>
      <c r="JDT6" s="88"/>
      <c r="JDU6" s="88"/>
      <c r="JDV6" s="88"/>
      <c r="JDW6" s="88"/>
      <c r="JDX6" s="88"/>
      <c r="JDY6" s="88"/>
      <c r="JDZ6" s="88"/>
      <c r="JEA6" s="88"/>
      <c r="JEB6" s="88"/>
      <c r="JEC6" s="88"/>
      <c r="JED6" s="88"/>
      <c r="JEE6" s="88"/>
      <c r="JEF6" s="88"/>
      <c r="JEG6" s="88"/>
      <c r="JEH6" s="88"/>
      <c r="JEI6" s="88"/>
      <c r="JEJ6" s="88"/>
      <c r="JEK6" s="88"/>
      <c r="JEL6" s="88"/>
      <c r="JEM6" s="88"/>
      <c r="JEN6" s="88"/>
      <c r="JEO6" s="88"/>
      <c r="JEP6" s="88"/>
      <c r="JEQ6" s="88"/>
      <c r="JER6" s="88"/>
      <c r="JES6" s="88"/>
      <c r="JET6" s="88"/>
      <c r="JEU6" s="88"/>
      <c r="JEV6" s="88"/>
      <c r="JEW6" s="88"/>
      <c r="JEX6" s="88"/>
      <c r="JEY6" s="88"/>
      <c r="JEZ6" s="88"/>
      <c r="JFA6" s="88"/>
      <c r="JFB6" s="88"/>
      <c r="JFC6" s="88"/>
      <c r="JFD6" s="88"/>
      <c r="JFE6" s="88"/>
      <c r="JFF6" s="88"/>
      <c r="JFG6" s="88"/>
      <c r="JFH6" s="88"/>
      <c r="JFI6" s="88"/>
      <c r="JFJ6" s="88"/>
      <c r="JFK6" s="88"/>
      <c r="JFL6" s="88"/>
      <c r="JFM6" s="88"/>
      <c r="JFN6" s="88"/>
      <c r="JFO6" s="88"/>
      <c r="JFP6" s="88"/>
      <c r="JFQ6" s="88"/>
      <c r="JFR6" s="88"/>
      <c r="JFS6" s="88"/>
      <c r="JFT6" s="88"/>
      <c r="JFU6" s="88"/>
      <c r="JFV6" s="88"/>
      <c r="JFW6" s="88"/>
      <c r="JFX6" s="88"/>
      <c r="JFY6" s="88"/>
      <c r="JFZ6" s="88"/>
      <c r="JGA6" s="88"/>
      <c r="JGB6" s="88"/>
      <c r="JGC6" s="88"/>
      <c r="JGD6" s="88"/>
      <c r="JGE6" s="88"/>
      <c r="JGF6" s="88"/>
      <c r="JGG6" s="88"/>
      <c r="JGH6" s="88"/>
      <c r="JGI6" s="88"/>
      <c r="JGJ6" s="88"/>
      <c r="JGK6" s="88"/>
      <c r="JGL6" s="88"/>
      <c r="JGM6" s="88"/>
      <c r="JGN6" s="88"/>
      <c r="JGO6" s="88"/>
      <c r="JGP6" s="88"/>
      <c r="JGQ6" s="88"/>
      <c r="JGR6" s="88"/>
      <c r="JGS6" s="88"/>
      <c r="JGT6" s="88"/>
      <c r="JGU6" s="88"/>
      <c r="JGV6" s="88"/>
      <c r="JGW6" s="88"/>
      <c r="JGX6" s="88"/>
      <c r="JGY6" s="88"/>
      <c r="JGZ6" s="88"/>
      <c r="JHA6" s="88"/>
      <c r="JHB6" s="88"/>
      <c r="JHC6" s="88"/>
      <c r="JHD6" s="88"/>
      <c r="JHE6" s="88"/>
      <c r="JHF6" s="88"/>
      <c r="JHG6" s="88"/>
      <c r="JHH6" s="88"/>
      <c r="JHI6" s="88"/>
      <c r="JHJ6" s="88"/>
      <c r="JHK6" s="88"/>
      <c r="JHL6" s="88"/>
      <c r="JHM6" s="88"/>
      <c r="JHN6" s="88"/>
      <c r="JHO6" s="88"/>
      <c r="JHP6" s="88"/>
      <c r="JHQ6" s="88"/>
      <c r="JHR6" s="88"/>
      <c r="JHS6" s="88"/>
      <c r="JHT6" s="88"/>
      <c r="JHU6" s="88"/>
      <c r="JHV6" s="88"/>
      <c r="JHW6" s="88"/>
      <c r="JHX6" s="88"/>
      <c r="JHY6" s="88"/>
      <c r="JHZ6" s="88"/>
      <c r="JIA6" s="88"/>
      <c r="JIB6" s="88"/>
      <c r="JIC6" s="88"/>
      <c r="JID6" s="88"/>
      <c r="JIE6" s="88"/>
      <c r="JIF6" s="88"/>
      <c r="JIG6" s="88"/>
      <c r="JIH6" s="88"/>
      <c r="JII6" s="88"/>
      <c r="JIJ6" s="88"/>
      <c r="JIK6" s="88"/>
      <c r="JIL6" s="88"/>
      <c r="JIM6" s="88"/>
      <c r="JIN6" s="88"/>
      <c r="JIO6" s="88"/>
      <c r="JIP6" s="88"/>
      <c r="JIQ6" s="88"/>
      <c r="JIR6" s="88"/>
      <c r="JIS6" s="88"/>
      <c r="JIT6" s="88"/>
      <c r="JIU6" s="88"/>
      <c r="JIV6" s="88"/>
      <c r="JIW6" s="88"/>
      <c r="JIX6" s="88"/>
      <c r="JIY6" s="88"/>
      <c r="JIZ6" s="88"/>
      <c r="JJA6" s="88"/>
      <c r="JJB6" s="88"/>
      <c r="JJC6" s="88"/>
      <c r="JJD6" s="88"/>
      <c r="JJE6" s="88"/>
      <c r="JJF6" s="88"/>
      <c r="JJG6" s="88"/>
      <c r="JJH6" s="88"/>
      <c r="JJI6" s="88"/>
      <c r="JJJ6" s="88"/>
      <c r="JJK6" s="88"/>
      <c r="JJL6" s="88"/>
      <c r="JJM6" s="88"/>
      <c r="JJN6" s="88"/>
      <c r="JJO6" s="88"/>
      <c r="JJP6" s="88"/>
      <c r="JJQ6" s="88"/>
      <c r="JJR6" s="88"/>
      <c r="JJS6" s="88"/>
      <c r="JJT6" s="88"/>
      <c r="JJU6" s="88"/>
      <c r="JJV6" s="88"/>
      <c r="JJW6" s="88"/>
      <c r="JJX6" s="88"/>
      <c r="JJY6" s="88"/>
      <c r="JJZ6" s="88"/>
      <c r="JKA6" s="88"/>
      <c r="JKB6" s="88"/>
      <c r="JKC6" s="88"/>
      <c r="JKD6" s="88"/>
      <c r="JKE6" s="88"/>
      <c r="JKF6" s="88"/>
      <c r="JKG6" s="88"/>
      <c r="JKH6" s="88"/>
      <c r="JKI6" s="88"/>
      <c r="JKJ6" s="88"/>
      <c r="JKK6" s="88"/>
      <c r="JKL6" s="88"/>
      <c r="JKM6" s="88"/>
      <c r="JKN6" s="88"/>
      <c r="JKO6" s="88"/>
      <c r="JKP6" s="88"/>
      <c r="JKQ6" s="88"/>
      <c r="JKR6" s="88"/>
      <c r="JKS6" s="88"/>
      <c r="JKT6" s="88"/>
      <c r="JKU6" s="88"/>
      <c r="JKV6" s="88"/>
      <c r="JKW6" s="88"/>
      <c r="JKX6" s="88"/>
      <c r="JKY6" s="88"/>
      <c r="JKZ6" s="88"/>
      <c r="JLA6" s="88"/>
      <c r="JLB6" s="88"/>
      <c r="JLC6" s="88"/>
      <c r="JLD6" s="88"/>
      <c r="JLE6" s="88"/>
      <c r="JLF6" s="88"/>
      <c r="JLG6" s="88"/>
      <c r="JLH6" s="88"/>
      <c r="JLI6" s="88"/>
      <c r="JLJ6" s="88"/>
      <c r="JLK6" s="88"/>
      <c r="JLL6" s="88"/>
      <c r="JLM6" s="88"/>
      <c r="JLN6" s="88"/>
      <c r="JLO6" s="88"/>
      <c r="JLP6" s="88"/>
      <c r="JLQ6" s="88"/>
      <c r="JLR6" s="88"/>
      <c r="JLS6" s="88"/>
      <c r="JLT6" s="88"/>
      <c r="JLU6" s="88"/>
      <c r="JLV6" s="88"/>
      <c r="JLW6" s="88"/>
      <c r="JLX6" s="88"/>
      <c r="JLY6" s="88"/>
      <c r="JLZ6" s="88"/>
      <c r="JMA6" s="88"/>
      <c r="JMB6" s="88"/>
      <c r="JMC6" s="88"/>
      <c r="JMD6" s="88"/>
      <c r="JME6" s="88"/>
      <c r="JMF6" s="88"/>
      <c r="JMG6" s="88"/>
      <c r="JMH6" s="88"/>
      <c r="JMI6" s="88"/>
      <c r="JMJ6" s="88"/>
      <c r="JMK6" s="88"/>
      <c r="JML6" s="88"/>
      <c r="JMM6" s="88"/>
      <c r="JMN6" s="88"/>
      <c r="JMO6" s="88"/>
      <c r="JMP6" s="88"/>
      <c r="JMQ6" s="88"/>
      <c r="JMR6" s="88"/>
      <c r="JMS6" s="88"/>
      <c r="JMT6" s="88"/>
      <c r="JMU6" s="88"/>
      <c r="JMV6" s="88"/>
      <c r="JMW6" s="88"/>
      <c r="JMX6" s="88"/>
      <c r="JMY6" s="88"/>
      <c r="JMZ6" s="88"/>
      <c r="JNA6" s="88"/>
      <c r="JNB6" s="88"/>
      <c r="JNC6" s="88"/>
      <c r="JND6" s="88"/>
      <c r="JNE6" s="88"/>
      <c r="JNF6" s="88"/>
      <c r="JNG6" s="88"/>
      <c r="JNH6" s="88"/>
      <c r="JNI6" s="88"/>
      <c r="JNJ6" s="88"/>
      <c r="JNK6" s="88"/>
      <c r="JNL6" s="88"/>
      <c r="JNM6" s="88"/>
      <c r="JNN6" s="88"/>
      <c r="JNO6" s="88"/>
      <c r="JNP6" s="88"/>
      <c r="JNQ6" s="88"/>
      <c r="JNR6" s="88"/>
      <c r="JNS6" s="88"/>
      <c r="JNT6" s="88"/>
      <c r="JNU6" s="88"/>
      <c r="JNV6" s="88"/>
      <c r="JNW6" s="88"/>
      <c r="JNX6" s="88"/>
      <c r="JNY6" s="88"/>
      <c r="JNZ6" s="88"/>
      <c r="JOA6" s="88"/>
      <c r="JOB6" s="88"/>
      <c r="JOC6" s="88"/>
      <c r="JOD6" s="88"/>
      <c r="JOE6" s="88"/>
      <c r="JOF6" s="88"/>
      <c r="JOG6" s="88"/>
      <c r="JOH6" s="88"/>
      <c r="JOI6" s="88"/>
      <c r="JOJ6" s="88"/>
      <c r="JOK6" s="88"/>
      <c r="JOL6" s="88"/>
      <c r="JOM6" s="88"/>
      <c r="JON6" s="88"/>
      <c r="JOO6" s="88"/>
      <c r="JOP6" s="88"/>
      <c r="JOQ6" s="88"/>
      <c r="JOR6" s="88"/>
      <c r="JOS6" s="88"/>
      <c r="JOT6" s="88"/>
      <c r="JOU6" s="88"/>
      <c r="JOV6" s="88"/>
      <c r="JOW6" s="88"/>
      <c r="JOX6" s="88"/>
      <c r="JOY6" s="88"/>
      <c r="JOZ6" s="88"/>
      <c r="JPA6" s="88"/>
      <c r="JPB6" s="88"/>
      <c r="JPC6" s="88"/>
      <c r="JPD6" s="88"/>
      <c r="JPE6" s="88"/>
      <c r="JPF6" s="88"/>
      <c r="JPG6" s="88"/>
      <c r="JPH6" s="88"/>
      <c r="JPI6" s="88"/>
      <c r="JPJ6" s="88"/>
      <c r="JPK6" s="88"/>
      <c r="JPL6" s="88"/>
      <c r="JPM6" s="88"/>
      <c r="JPN6" s="88"/>
      <c r="JPO6" s="88"/>
      <c r="JPP6" s="88"/>
      <c r="JPQ6" s="88"/>
      <c r="JPR6" s="88"/>
      <c r="JPS6" s="88"/>
      <c r="JPT6" s="88"/>
      <c r="JPU6" s="88"/>
      <c r="JPV6" s="88"/>
      <c r="JPW6" s="88"/>
      <c r="JPX6" s="88"/>
      <c r="JPY6" s="88"/>
      <c r="JPZ6" s="88"/>
      <c r="JQA6" s="88"/>
      <c r="JQB6" s="88"/>
      <c r="JQC6" s="88"/>
      <c r="JQD6" s="88"/>
      <c r="JQE6" s="88"/>
      <c r="JQF6" s="88"/>
      <c r="JQG6" s="88"/>
      <c r="JQH6" s="88"/>
      <c r="JQI6" s="88"/>
      <c r="JQJ6" s="88"/>
      <c r="JQK6" s="88"/>
      <c r="JQL6" s="88"/>
      <c r="JQM6" s="88"/>
      <c r="JQN6" s="88"/>
      <c r="JQO6" s="88"/>
      <c r="JQP6" s="88"/>
      <c r="JQQ6" s="88"/>
      <c r="JQR6" s="88"/>
      <c r="JQS6" s="88"/>
      <c r="JQT6" s="88"/>
      <c r="JQU6" s="88"/>
      <c r="JQV6" s="88"/>
      <c r="JQW6" s="88"/>
      <c r="JQX6" s="88"/>
      <c r="JQY6" s="88"/>
      <c r="JQZ6" s="88"/>
      <c r="JRA6" s="88"/>
      <c r="JRB6" s="88"/>
      <c r="JRC6" s="88"/>
      <c r="JRD6" s="88"/>
      <c r="JRE6" s="88"/>
      <c r="JRF6" s="88"/>
      <c r="JRG6" s="88"/>
      <c r="JRH6" s="88"/>
      <c r="JRI6" s="88"/>
      <c r="JRJ6" s="88"/>
      <c r="JRK6" s="88"/>
      <c r="JRL6" s="88"/>
      <c r="JRM6" s="88"/>
      <c r="JRN6" s="88"/>
      <c r="JRO6" s="88"/>
      <c r="JRP6" s="88"/>
      <c r="JRQ6" s="88"/>
      <c r="JRR6" s="88"/>
      <c r="JRS6" s="88"/>
      <c r="JRT6" s="88"/>
      <c r="JRU6" s="88"/>
      <c r="JRV6" s="88"/>
      <c r="JRW6" s="88"/>
      <c r="JRX6" s="88"/>
      <c r="JRY6" s="88"/>
      <c r="JRZ6" s="88"/>
      <c r="JSA6" s="88"/>
      <c r="JSB6" s="88"/>
      <c r="JSC6" s="88"/>
      <c r="JSD6" s="88"/>
      <c r="JSE6" s="88"/>
      <c r="JSF6" s="88"/>
      <c r="JSG6" s="88"/>
      <c r="JSH6" s="88"/>
      <c r="JSI6" s="88"/>
      <c r="JSJ6" s="88"/>
      <c r="JSK6" s="88"/>
      <c r="JSL6" s="88"/>
      <c r="JSM6" s="88"/>
      <c r="JSN6" s="88"/>
      <c r="JSO6" s="88"/>
      <c r="JSP6" s="88"/>
      <c r="JSQ6" s="88"/>
      <c r="JSR6" s="88"/>
      <c r="JSS6" s="88"/>
      <c r="JST6" s="88"/>
      <c r="JSU6" s="88"/>
      <c r="JSV6" s="88"/>
      <c r="JSW6" s="88"/>
      <c r="JSX6" s="88"/>
      <c r="JSY6" s="88"/>
      <c r="JSZ6" s="88"/>
      <c r="JTA6" s="88"/>
      <c r="JTB6" s="88"/>
      <c r="JTC6" s="88"/>
      <c r="JTD6" s="88"/>
      <c r="JTE6" s="88"/>
      <c r="JTF6" s="88"/>
      <c r="JTG6" s="88"/>
      <c r="JTH6" s="88"/>
      <c r="JTI6" s="88"/>
      <c r="JTJ6" s="88"/>
      <c r="JTK6" s="88"/>
      <c r="JTL6" s="88"/>
      <c r="JTM6" s="88"/>
      <c r="JTN6" s="88"/>
      <c r="JTO6" s="88"/>
      <c r="JTP6" s="88"/>
      <c r="JTQ6" s="88"/>
      <c r="JTR6" s="88"/>
      <c r="JTS6" s="88"/>
      <c r="JTT6" s="88"/>
      <c r="JTU6" s="88"/>
      <c r="JTV6" s="88"/>
      <c r="JTW6" s="88"/>
      <c r="JTX6" s="88"/>
      <c r="JTY6" s="88"/>
      <c r="JTZ6" s="88"/>
      <c r="JUA6" s="88"/>
      <c r="JUB6" s="88"/>
      <c r="JUC6" s="88"/>
      <c r="JUD6" s="88"/>
      <c r="JUE6" s="88"/>
      <c r="JUF6" s="88"/>
      <c r="JUG6" s="88"/>
      <c r="JUH6" s="88"/>
      <c r="JUI6" s="88"/>
      <c r="JUJ6" s="88"/>
      <c r="JUK6" s="88"/>
      <c r="JUL6" s="88"/>
      <c r="JUM6" s="88"/>
      <c r="JUN6" s="88"/>
      <c r="JUO6" s="88"/>
      <c r="JUP6" s="88"/>
      <c r="JUQ6" s="88"/>
      <c r="JUR6" s="88"/>
      <c r="JUS6" s="88"/>
      <c r="JUT6" s="88"/>
      <c r="JUU6" s="88"/>
      <c r="JUV6" s="88"/>
      <c r="JUW6" s="88"/>
      <c r="JUX6" s="88"/>
      <c r="JUY6" s="88"/>
      <c r="JUZ6" s="88"/>
      <c r="JVA6" s="88"/>
      <c r="JVB6" s="88"/>
      <c r="JVC6" s="88"/>
      <c r="JVD6" s="88"/>
      <c r="JVE6" s="88"/>
      <c r="JVF6" s="88"/>
      <c r="JVG6" s="88"/>
      <c r="JVH6" s="88"/>
      <c r="JVI6" s="88"/>
      <c r="JVJ6" s="88"/>
      <c r="JVK6" s="88"/>
      <c r="JVL6" s="88"/>
      <c r="JVM6" s="88"/>
      <c r="JVN6" s="88"/>
      <c r="JVO6" s="88"/>
      <c r="JVP6" s="88"/>
      <c r="JVQ6" s="88"/>
      <c r="JVR6" s="88"/>
      <c r="JVS6" s="88"/>
      <c r="JVT6" s="88"/>
      <c r="JVU6" s="88"/>
      <c r="JVV6" s="88"/>
      <c r="JVW6" s="88"/>
      <c r="JVX6" s="88"/>
      <c r="JVY6" s="88"/>
      <c r="JVZ6" s="88"/>
      <c r="JWA6" s="88"/>
      <c r="JWB6" s="88"/>
      <c r="JWC6" s="88"/>
      <c r="JWD6" s="88"/>
      <c r="JWE6" s="88"/>
      <c r="JWF6" s="88"/>
      <c r="JWG6" s="88"/>
      <c r="JWH6" s="88"/>
      <c r="JWI6" s="88"/>
      <c r="JWJ6" s="88"/>
      <c r="JWK6" s="88"/>
      <c r="JWL6" s="88"/>
      <c r="JWM6" s="88"/>
      <c r="JWN6" s="88"/>
      <c r="JWO6" s="88"/>
      <c r="JWP6" s="88"/>
      <c r="JWQ6" s="88"/>
      <c r="JWR6" s="88"/>
      <c r="JWS6" s="88"/>
      <c r="JWT6" s="88"/>
      <c r="JWU6" s="88"/>
      <c r="JWV6" s="88"/>
      <c r="JWW6" s="88"/>
      <c r="JWX6" s="88"/>
      <c r="JWY6" s="88"/>
      <c r="JWZ6" s="88"/>
      <c r="JXA6" s="88"/>
      <c r="JXB6" s="88"/>
      <c r="JXC6" s="88"/>
      <c r="JXD6" s="88"/>
      <c r="JXE6" s="88"/>
      <c r="JXF6" s="88"/>
      <c r="JXG6" s="88"/>
      <c r="JXH6" s="88"/>
      <c r="JXI6" s="88"/>
      <c r="JXJ6" s="88"/>
      <c r="JXK6" s="88"/>
      <c r="JXL6" s="88"/>
      <c r="JXM6" s="88"/>
      <c r="JXN6" s="88"/>
      <c r="JXO6" s="88"/>
      <c r="JXP6" s="88"/>
      <c r="JXQ6" s="88"/>
      <c r="JXR6" s="88"/>
      <c r="JXS6" s="88"/>
      <c r="JXT6" s="88"/>
      <c r="JXU6" s="88"/>
      <c r="JXV6" s="88"/>
      <c r="JXW6" s="88"/>
      <c r="JXX6" s="88"/>
      <c r="JXY6" s="88"/>
      <c r="JXZ6" s="88"/>
      <c r="JYA6" s="88"/>
      <c r="JYB6" s="88"/>
      <c r="JYC6" s="88"/>
      <c r="JYD6" s="88"/>
      <c r="JYE6" s="88"/>
      <c r="JYF6" s="88"/>
      <c r="JYG6" s="88"/>
      <c r="JYH6" s="88"/>
      <c r="JYI6" s="88"/>
      <c r="JYJ6" s="88"/>
      <c r="JYK6" s="88"/>
      <c r="JYL6" s="88"/>
      <c r="JYM6" s="88"/>
      <c r="JYN6" s="88"/>
      <c r="JYO6" s="88"/>
      <c r="JYP6" s="88"/>
      <c r="JYQ6" s="88"/>
      <c r="JYR6" s="88"/>
      <c r="JYS6" s="88"/>
      <c r="JYT6" s="88"/>
      <c r="JYU6" s="88"/>
      <c r="JYV6" s="88"/>
      <c r="JYW6" s="88"/>
      <c r="JYX6" s="88"/>
      <c r="JYY6" s="88"/>
      <c r="JYZ6" s="88"/>
      <c r="JZA6" s="88"/>
      <c r="JZB6" s="88"/>
      <c r="JZC6" s="88"/>
      <c r="JZD6" s="88"/>
      <c r="JZE6" s="88"/>
      <c r="JZF6" s="88"/>
      <c r="JZG6" s="88"/>
      <c r="JZH6" s="88"/>
      <c r="JZI6" s="88"/>
      <c r="JZJ6" s="88"/>
      <c r="JZK6" s="88"/>
      <c r="JZL6" s="88"/>
      <c r="JZM6" s="88"/>
      <c r="JZN6" s="88"/>
      <c r="JZO6" s="88"/>
      <c r="JZP6" s="88"/>
      <c r="JZQ6" s="88"/>
      <c r="JZR6" s="88"/>
      <c r="JZS6" s="88"/>
      <c r="JZT6" s="88"/>
      <c r="JZU6" s="88"/>
      <c r="JZV6" s="88"/>
      <c r="JZW6" s="88"/>
      <c r="JZX6" s="88"/>
      <c r="JZY6" s="88"/>
      <c r="JZZ6" s="88"/>
      <c r="KAA6" s="88"/>
      <c r="KAB6" s="88"/>
      <c r="KAC6" s="88"/>
      <c r="KAD6" s="88"/>
      <c r="KAE6" s="88"/>
      <c r="KAF6" s="88"/>
      <c r="KAG6" s="88"/>
      <c r="KAH6" s="88"/>
      <c r="KAI6" s="88"/>
      <c r="KAJ6" s="88"/>
      <c r="KAK6" s="88"/>
      <c r="KAL6" s="88"/>
      <c r="KAM6" s="88"/>
      <c r="KAN6" s="88"/>
      <c r="KAO6" s="88"/>
      <c r="KAP6" s="88"/>
      <c r="KAQ6" s="88"/>
      <c r="KAR6" s="88"/>
      <c r="KAS6" s="88"/>
      <c r="KAT6" s="88"/>
      <c r="KAU6" s="88"/>
      <c r="KAV6" s="88"/>
      <c r="KAW6" s="88"/>
      <c r="KAX6" s="88"/>
      <c r="KAY6" s="88"/>
      <c r="KAZ6" s="88"/>
      <c r="KBA6" s="88"/>
      <c r="KBB6" s="88"/>
      <c r="KBC6" s="88"/>
      <c r="KBD6" s="88"/>
      <c r="KBE6" s="88"/>
      <c r="KBF6" s="88"/>
      <c r="KBG6" s="88"/>
      <c r="KBH6" s="88"/>
      <c r="KBI6" s="88"/>
      <c r="KBJ6" s="88"/>
      <c r="KBK6" s="88"/>
      <c r="KBL6" s="88"/>
      <c r="KBM6" s="88"/>
      <c r="KBN6" s="88"/>
      <c r="KBO6" s="88"/>
      <c r="KBP6" s="88"/>
      <c r="KBQ6" s="88"/>
      <c r="KBR6" s="88"/>
      <c r="KBS6" s="88"/>
      <c r="KBT6" s="88"/>
      <c r="KBU6" s="88"/>
      <c r="KBV6" s="88"/>
      <c r="KBW6" s="88"/>
      <c r="KBX6" s="88"/>
      <c r="KBY6" s="88"/>
      <c r="KBZ6" s="88"/>
      <c r="KCA6" s="88"/>
      <c r="KCB6" s="88"/>
      <c r="KCC6" s="88"/>
      <c r="KCD6" s="88"/>
      <c r="KCE6" s="88"/>
      <c r="KCF6" s="88"/>
      <c r="KCG6" s="88"/>
      <c r="KCH6" s="88"/>
      <c r="KCI6" s="88"/>
      <c r="KCJ6" s="88"/>
      <c r="KCK6" s="88"/>
      <c r="KCL6" s="88"/>
      <c r="KCM6" s="88"/>
      <c r="KCN6" s="88"/>
      <c r="KCO6" s="88"/>
      <c r="KCP6" s="88"/>
      <c r="KCQ6" s="88"/>
      <c r="KCR6" s="88"/>
      <c r="KCS6" s="88"/>
      <c r="KCT6" s="88"/>
      <c r="KCU6" s="88"/>
      <c r="KCV6" s="88"/>
      <c r="KCW6" s="88"/>
      <c r="KCX6" s="88"/>
      <c r="KCY6" s="88"/>
      <c r="KCZ6" s="88"/>
      <c r="KDA6" s="88"/>
      <c r="KDB6" s="88"/>
      <c r="KDC6" s="88"/>
      <c r="KDD6" s="88"/>
      <c r="KDE6" s="88"/>
      <c r="KDF6" s="88"/>
      <c r="KDG6" s="88"/>
      <c r="KDH6" s="88"/>
      <c r="KDI6" s="88"/>
      <c r="KDJ6" s="88"/>
      <c r="KDK6" s="88"/>
      <c r="KDL6" s="88"/>
      <c r="KDM6" s="88"/>
      <c r="KDN6" s="88"/>
      <c r="KDO6" s="88"/>
      <c r="KDP6" s="88"/>
      <c r="KDQ6" s="88"/>
      <c r="KDR6" s="88"/>
      <c r="KDS6" s="88"/>
      <c r="KDT6" s="88"/>
      <c r="KDU6" s="88"/>
      <c r="KDV6" s="88"/>
      <c r="KDW6" s="88"/>
      <c r="KDX6" s="88"/>
      <c r="KDY6" s="88"/>
      <c r="KDZ6" s="88"/>
      <c r="KEA6" s="88"/>
      <c r="KEB6" s="88"/>
      <c r="KEC6" s="88"/>
      <c r="KED6" s="88"/>
      <c r="KEE6" s="88"/>
      <c r="KEF6" s="88"/>
      <c r="KEG6" s="88"/>
      <c r="KEH6" s="88"/>
      <c r="KEI6" s="88"/>
      <c r="KEJ6" s="88"/>
      <c r="KEK6" s="88"/>
      <c r="KEL6" s="88"/>
      <c r="KEM6" s="88"/>
      <c r="KEN6" s="88"/>
      <c r="KEO6" s="88"/>
      <c r="KEP6" s="88"/>
      <c r="KEQ6" s="88"/>
      <c r="KER6" s="88"/>
      <c r="KES6" s="88"/>
      <c r="KET6" s="88"/>
      <c r="KEU6" s="88"/>
      <c r="KEV6" s="88"/>
      <c r="KEW6" s="88"/>
      <c r="KEX6" s="88"/>
      <c r="KEY6" s="88"/>
      <c r="KEZ6" s="88"/>
      <c r="KFA6" s="88"/>
      <c r="KFB6" s="88"/>
      <c r="KFC6" s="88"/>
      <c r="KFD6" s="88"/>
      <c r="KFE6" s="88"/>
      <c r="KFF6" s="88"/>
      <c r="KFG6" s="88"/>
      <c r="KFH6" s="88"/>
      <c r="KFI6" s="88"/>
      <c r="KFJ6" s="88"/>
      <c r="KFK6" s="88"/>
      <c r="KFL6" s="88"/>
      <c r="KFM6" s="88"/>
      <c r="KFN6" s="88"/>
      <c r="KFO6" s="88"/>
      <c r="KFP6" s="88"/>
      <c r="KFQ6" s="88"/>
      <c r="KFR6" s="88"/>
      <c r="KFS6" s="88"/>
      <c r="KFT6" s="88"/>
      <c r="KFU6" s="88"/>
      <c r="KFV6" s="88"/>
      <c r="KFW6" s="88"/>
      <c r="KFX6" s="88"/>
      <c r="KFY6" s="88"/>
      <c r="KFZ6" s="88"/>
      <c r="KGA6" s="88"/>
      <c r="KGB6" s="88"/>
      <c r="KGC6" s="88"/>
      <c r="KGD6" s="88"/>
      <c r="KGE6" s="88"/>
      <c r="KGF6" s="88"/>
      <c r="KGG6" s="88"/>
      <c r="KGH6" s="88"/>
      <c r="KGI6" s="88"/>
      <c r="KGJ6" s="88"/>
      <c r="KGK6" s="88"/>
      <c r="KGL6" s="88"/>
      <c r="KGM6" s="88"/>
      <c r="KGN6" s="88"/>
      <c r="KGO6" s="88"/>
      <c r="KGP6" s="88"/>
      <c r="KGQ6" s="88"/>
      <c r="KGR6" s="88"/>
      <c r="KGS6" s="88"/>
      <c r="KGT6" s="88"/>
      <c r="KGU6" s="88"/>
      <c r="KGV6" s="88"/>
      <c r="KGW6" s="88"/>
      <c r="KGX6" s="88"/>
      <c r="KGY6" s="88"/>
      <c r="KGZ6" s="88"/>
      <c r="KHA6" s="88"/>
      <c r="KHB6" s="88"/>
      <c r="KHC6" s="88"/>
      <c r="KHD6" s="88"/>
      <c r="KHE6" s="88"/>
      <c r="KHF6" s="88"/>
      <c r="KHG6" s="88"/>
      <c r="KHH6" s="88"/>
      <c r="KHI6" s="88"/>
      <c r="KHJ6" s="88"/>
      <c r="KHK6" s="88"/>
      <c r="KHL6" s="88"/>
      <c r="KHM6" s="88"/>
      <c r="KHN6" s="88"/>
      <c r="KHO6" s="88"/>
      <c r="KHP6" s="88"/>
      <c r="KHQ6" s="88"/>
      <c r="KHR6" s="88"/>
      <c r="KHS6" s="88"/>
      <c r="KHT6" s="88"/>
      <c r="KHU6" s="88"/>
      <c r="KHV6" s="88"/>
      <c r="KHW6" s="88"/>
      <c r="KHX6" s="88"/>
      <c r="KHY6" s="88"/>
      <c r="KHZ6" s="88"/>
      <c r="KIA6" s="88"/>
      <c r="KIB6" s="88"/>
      <c r="KIC6" s="88"/>
      <c r="KID6" s="88"/>
      <c r="KIE6" s="88"/>
      <c r="KIF6" s="88"/>
      <c r="KIG6" s="88"/>
      <c r="KIH6" s="88"/>
      <c r="KII6" s="88"/>
      <c r="KIJ6" s="88"/>
      <c r="KIK6" s="88"/>
      <c r="KIL6" s="88"/>
      <c r="KIM6" s="88"/>
      <c r="KIN6" s="88"/>
      <c r="KIO6" s="88"/>
      <c r="KIP6" s="88"/>
      <c r="KIQ6" s="88"/>
      <c r="KIR6" s="88"/>
      <c r="KIS6" s="88"/>
      <c r="KIT6" s="88"/>
      <c r="KIU6" s="88"/>
      <c r="KIV6" s="88"/>
      <c r="KIW6" s="88"/>
      <c r="KIX6" s="88"/>
      <c r="KIY6" s="88"/>
      <c r="KIZ6" s="88"/>
      <c r="KJA6" s="88"/>
      <c r="KJB6" s="88"/>
      <c r="KJC6" s="88"/>
      <c r="KJD6" s="88"/>
      <c r="KJE6" s="88"/>
      <c r="KJF6" s="88"/>
      <c r="KJG6" s="88"/>
      <c r="KJH6" s="88"/>
      <c r="KJI6" s="88"/>
      <c r="KJJ6" s="88"/>
      <c r="KJK6" s="88"/>
      <c r="KJL6" s="88"/>
      <c r="KJM6" s="88"/>
      <c r="KJN6" s="88"/>
      <c r="KJO6" s="88"/>
      <c r="KJP6" s="88"/>
      <c r="KJQ6" s="88"/>
      <c r="KJR6" s="88"/>
      <c r="KJS6" s="88"/>
      <c r="KJT6" s="88"/>
      <c r="KJU6" s="88"/>
      <c r="KJV6" s="88"/>
      <c r="KJW6" s="88"/>
      <c r="KJX6" s="88"/>
      <c r="KJY6" s="88"/>
      <c r="KJZ6" s="88"/>
      <c r="KKA6" s="88"/>
      <c r="KKB6" s="88"/>
      <c r="KKC6" s="88"/>
      <c r="KKD6" s="88"/>
      <c r="KKE6" s="88"/>
      <c r="KKF6" s="88"/>
      <c r="KKG6" s="88"/>
      <c r="KKH6" s="88"/>
      <c r="KKI6" s="88"/>
      <c r="KKJ6" s="88"/>
      <c r="KKK6" s="88"/>
      <c r="KKL6" s="88"/>
      <c r="KKM6" s="88"/>
      <c r="KKN6" s="88"/>
      <c r="KKO6" s="88"/>
      <c r="KKP6" s="88"/>
      <c r="KKQ6" s="88"/>
      <c r="KKR6" s="88"/>
      <c r="KKS6" s="88"/>
      <c r="KKT6" s="88"/>
      <c r="KKU6" s="88"/>
      <c r="KKV6" s="88"/>
      <c r="KKW6" s="88"/>
      <c r="KKX6" s="88"/>
      <c r="KKY6" s="88"/>
      <c r="KKZ6" s="88"/>
      <c r="KLA6" s="88"/>
      <c r="KLB6" s="88"/>
      <c r="KLC6" s="88"/>
      <c r="KLD6" s="88"/>
      <c r="KLE6" s="88"/>
      <c r="KLF6" s="88"/>
      <c r="KLG6" s="88"/>
      <c r="KLH6" s="88"/>
      <c r="KLI6" s="88"/>
      <c r="KLJ6" s="88"/>
      <c r="KLK6" s="88"/>
      <c r="KLL6" s="88"/>
      <c r="KLM6" s="88"/>
      <c r="KLN6" s="88"/>
      <c r="KLO6" s="88"/>
      <c r="KLP6" s="88"/>
      <c r="KLQ6" s="88"/>
      <c r="KLR6" s="88"/>
      <c r="KLS6" s="88"/>
      <c r="KLT6" s="88"/>
      <c r="KLU6" s="88"/>
      <c r="KLV6" s="88"/>
      <c r="KLW6" s="88"/>
      <c r="KLX6" s="88"/>
      <c r="KLY6" s="88"/>
      <c r="KLZ6" s="88"/>
      <c r="KMA6" s="88"/>
      <c r="KMB6" s="88"/>
      <c r="KMC6" s="88"/>
      <c r="KMD6" s="88"/>
      <c r="KME6" s="88"/>
      <c r="KMF6" s="88"/>
      <c r="KMG6" s="88"/>
      <c r="KMH6" s="88"/>
      <c r="KMI6" s="88"/>
      <c r="KMJ6" s="88"/>
      <c r="KMK6" s="88"/>
      <c r="KML6" s="88"/>
      <c r="KMM6" s="88"/>
      <c r="KMN6" s="88"/>
      <c r="KMO6" s="88"/>
      <c r="KMP6" s="88"/>
      <c r="KMQ6" s="88"/>
      <c r="KMR6" s="88"/>
      <c r="KMS6" s="88"/>
      <c r="KMT6" s="88"/>
      <c r="KMU6" s="88"/>
      <c r="KMV6" s="88"/>
      <c r="KMW6" s="88"/>
      <c r="KMX6" s="88"/>
      <c r="KMY6" s="88"/>
      <c r="KMZ6" s="88"/>
      <c r="KNA6" s="88"/>
      <c r="KNB6" s="88"/>
      <c r="KNC6" s="88"/>
      <c r="KND6" s="88"/>
      <c r="KNE6" s="88"/>
      <c r="KNF6" s="88"/>
      <c r="KNG6" s="88"/>
      <c r="KNH6" s="88"/>
      <c r="KNI6" s="88"/>
      <c r="KNJ6" s="88"/>
      <c r="KNK6" s="88"/>
      <c r="KNL6" s="88"/>
      <c r="KNM6" s="88"/>
      <c r="KNN6" s="88"/>
      <c r="KNO6" s="88"/>
      <c r="KNP6" s="88"/>
      <c r="KNQ6" s="88"/>
      <c r="KNR6" s="88"/>
      <c r="KNS6" s="88"/>
      <c r="KNT6" s="88"/>
      <c r="KNU6" s="88"/>
      <c r="KNV6" s="88"/>
      <c r="KNW6" s="88"/>
      <c r="KNX6" s="88"/>
      <c r="KNY6" s="88"/>
      <c r="KNZ6" s="88"/>
      <c r="KOA6" s="88"/>
      <c r="KOB6" s="88"/>
      <c r="KOC6" s="88"/>
      <c r="KOD6" s="88"/>
      <c r="KOE6" s="88"/>
      <c r="KOF6" s="88"/>
      <c r="KOG6" s="88"/>
      <c r="KOH6" s="88"/>
      <c r="KOI6" s="88"/>
      <c r="KOJ6" s="88"/>
      <c r="KOK6" s="88"/>
      <c r="KOL6" s="88"/>
      <c r="KOM6" s="88"/>
      <c r="KON6" s="88"/>
      <c r="KOO6" s="88"/>
      <c r="KOP6" s="88"/>
      <c r="KOQ6" s="88"/>
      <c r="KOR6" s="88"/>
      <c r="KOS6" s="88"/>
      <c r="KOT6" s="88"/>
      <c r="KOU6" s="88"/>
      <c r="KOV6" s="88"/>
      <c r="KOW6" s="88"/>
      <c r="KOX6" s="88"/>
      <c r="KOY6" s="88"/>
      <c r="KOZ6" s="88"/>
      <c r="KPA6" s="88"/>
      <c r="KPB6" s="88"/>
      <c r="KPC6" s="88"/>
      <c r="KPD6" s="88"/>
      <c r="KPE6" s="88"/>
      <c r="KPF6" s="88"/>
      <c r="KPG6" s="88"/>
      <c r="KPH6" s="88"/>
      <c r="KPI6" s="88"/>
      <c r="KPJ6" s="88"/>
      <c r="KPK6" s="88"/>
      <c r="KPL6" s="88"/>
      <c r="KPM6" s="88"/>
      <c r="KPN6" s="88"/>
      <c r="KPO6" s="88"/>
      <c r="KPP6" s="88"/>
      <c r="KPQ6" s="88"/>
      <c r="KPR6" s="88"/>
      <c r="KPS6" s="88"/>
      <c r="KPT6" s="88"/>
      <c r="KPU6" s="88"/>
      <c r="KPV6" s="88"/>
      <c r="KPW6" s="88"/>
      <c r="KPX6" s="88"/>
      <c r="KPY6" s="88"/>
      <c r="KPZ6" s="88"/>
      <c r="KQA6" s="88"/>
      <c r="KQB6" s="88"/>
      <c r="KQC6" s="88"/>
      <c r="KQD6" s="88"/>
      <c r="KQE6" s="88"/>
      <c r="KQF6" s="88"/>
      <c r="KQG6" s="88"/>
      <c r="KQH6" s="88"/>
      <c r="KQI6" s="88"/>
      <c r="KQJ6" s="88"/>
      <c r="KQK6" s="88"/>
      <c r="KQL6" s="88"/>
      <c r="KQM6" s="88"/>
      <c r="KQN6" s="88"/>
      <c r="KQO6" s="88"/>
      <c r="KQP6" s="88"/>
      <c r="KQQ6" s="88"/>
      <c r="KQR6" s="88"/>
      <c r="KQS6" s="88"/>
      <c r="KQT6" s="88"/>
      <c r="KQU6" s="88"/>
      <c r="KQV6" s="88"/>
      <c r="KQW6" s="88"/>
      <c r="KQX6" s="88"/>
      <c r="KQY6" s="88"/>
      <c r="KQZ6" s="88"/>
      <c r="KRA6" s="88"/>
      <c r="KRB6" s="88"/>
      <c r="KRC6" s="88"/>
      <c r="KRD6" s="88"/>
      <c r="KRE6" s="88"/>
      <c r="KRF6" s="88"/>
      <c r="KRG6" s="88"/>
      <c r="KRH6" s="88"/>
      <c r="KRI6" s="88"/>
      <c r="KRJ6" s="88"/>
      <c r="KRK6" s="88"/>
      <c r="KRL6" s="88"/>
      <c r="KRM6" s="88"/>
      <c r="KRN6" s="88"/>
      <c r="KRO6" s="88"/>
      <c r="KRP6" s="88"/>
      <c r="KRQ6" s="88"/>
      <c r="KRR6" s="88"/>
      <c r="KRS6" s="88"/>
      <c r="KRT6" s="88"/>
      <c r="KRU6" s="88"/>
      <c r="KRV6" s="88"/>
      <c r="KRW6" s="88"/>
      <c r="KRX6" s="88"/>
      <c r="KRY6" s="88"/>
      <c r="KRZ6" s="88"/>
      <c r="KSA6" s="88"/>
      <c r="KSB6" s="88"/>
      <c r="KSC6" s="88"/>
      <c r="KSD6" s="88"/>
      <c r="KSE6" s="88"/>
      <c r="KSF6" s="88"/>
      <c r="KSG6" s="88"/>
      <c r="KSH6" s="88"/>
      <c r="KSI6" s="88"/>
      <c r="KSJ6" s="88"/>
      <c r="KSK6" s="88"/>
      <c r="KSL6" s="88"/>
      <c r="KSM6" s="88"/>
      <c r="KSN6" s="88"/>
      <c r="KSO6" s="88"/>
      <c r="KSP6" s="88"/>
      <c r="KSQ6" s="88"/>
      <c r="KSR6" s="88"/>
      <c r="KSS6" s="88"/>
      <c r="KST6" s="88"/>
      <c r="KSU6" s="88"/>
      <c r="KSV6" s="88"/>
      <c r="KSW6" s="88"/>
      <c r="KSX6" s="88"/>
      <c r="KSY6" s="88"/>
      <c r="KSZ6" s="88"/>
      <c r="KTA6" s="88"/>
      <c r="KTB6" s="88"/>
      <c r="KTC6" s="88"/>
      <c r="KTD6" s="88"/>
      <c r="KTE6" s="88"/>
      <c r="KTF6" s="88"/>
      <c r="KTG6" s="88"/>
      <c r="KTH6" s="88"/>
      <c r="KTI6" s="88"/>
      <c r="KTJ6" s="88"/>
      <c r="KTK6" s="88"/>
      <c r="KTL6" s="88"/>
      <c r="KTM6" s="88"/>
      <c r="KTN6" s="88"/>
      <c r="KTO6" s="88"/>
      <c r="KTP6" s="88"/>
      <c r="KTQ6" s="88"/>
      <c r="KTR6" s="88"/>
      <c r="KTS6" s="88"/>
      <c r="KTT6" s="88"/>
      <c r="KTU6" s="88"/>
      <c r="KTV6" s="88"/>
      <c r="KTW6" s="88"/>
      <c r="KTX6" s="88"/>
      <c r="KTY6" s="88"/>
      <c r="KTZ6" s="88"/>
      <c r="KUA6" s="88"/>
      <c r="KUB6" s="88"/>
      <c r="KUC6" s="88"/>
      <c r="KUD6" s="88"/>
      <c r="KUE6" s="88"/>
      <c r="KUF6" s="88"/>
      <c r="KUG6" s="88"/>
      <c r="KUH6" s="88"/>
      <c r="KUI6" s="88"/>
      <c r="KUJ6" s="88"/>
      <c r="KUK6" s="88"/>
      <c r="KUL6" s="88"/>
      <c r="KUM6" s="88"/>
      <c r="KUN6" s="88"/>
      <c r="KUO6" s="88"/>
      <c r="KUP6" s="88"/>
      <c r="KUQ6" s="88"/>
      <c r="KUR6" s="88"/>
      <c r="KUS6" s="88"/>
      <c r="KUT6" s="88"/>
      <c r="KUU6" s="88"/>
      <c r="KUV6" s="88"/>
      <c r="KUW6" s="88"/>
      <c r="KUX6" s="88"/>
      <c r="KUY6" s="88"/>
      <c r="KUZ6" s="88"/>
      <c r="KVA6" s="88"/>
      <c r="KVB6" s="88"/>
      <c r="KVC6" s="88"/>
      <c r="KVD6" s="88"/>
      <c r="KVE6" s="88"/>
      <c r="KVF6" s="88"/>
      <c r="KVG6" s="88"/>
      <c r="KVH6" s="88"/>
      <c r="KVI6" s="88"/>
      <c r="KVJ6" s="88"/>
      <c r="KVK6" s="88"/>
      <c r="KVL6" s="88"/>
      <c r="KVM6" s="88"/>
      <c r="KVN6" s="88"/>
      <c r="KVO6" s="88"/>
      <c r="KVP6" s="88"/>
      <c r="KVQ6" s="88"/>
      <c r="KVR6" s="88"/>
      <c r="KVS6" s="88"/>
      <c r="KVT6" s="88"/>
      <c r="KVU6" s="88"/>
      <c r="KVV6" s="88"/>
      <c r="KVW6" s="88"/>
      <c r="KVX6" s="88"/>
      <c r="KVY6" s="88"/>
      <c r="KVZ6" s="88"/>
      <c r="KWA6" s="88"/>
      <c r="KWB6" s="88"/>
      <c r="KWC6" s="88"/>
      <c r="KWD6" s="88"/>
      <c r="KWE6" s="88"/>
      <c r="KWF6" s="88"/>
      <c r="KWG6" s="88"/>
      <c r="KWH6" s="88"/>
      <c r="KWI6" s="88"/>
      <c r="KWJ6" s="88"/>
      <c r="KWK6" s="88"/>
      <c r="KWL6" s="88"/>
      <c r="KWM6" s="88"/>
      <c r="KWN6" s="88"/>
      <c r="KWO6" s="88"/>
      <c r="KWP6" s="88"/>
      <c r="KWQ6" s="88"/>
      <c r="KWR6" s="88"/>
      <c r="KWS6" s="88"/>
      <c r="KWT6" s="88"/>
      <c r="KWU6" s="88"/>
      <c r="KWV6" s="88"/>
      <c r="KWW6" s="88"/>
      <c r="KWX6" s="88"/>
      <c r="KWY6" s="88"/>
      <c r="KWZ6" s="88"/>
      <c r="KXA6" s="88"/>
      <c r="KXB6" s="88"/>
      <c r="KXC6" s="88"/>
      <c r="KXD6" s="88"/>
      <c r="KXE6" s="88"/>
      <c r="KXF6" s="88"/>
      <c r="KXG6" s="88"/>
      <c r="KXH6" s="88"/>
      <c r="KXI6" s="88"/>
      <c r="KXJ6" s="88"/>
      <c r="KXK6" s="88"/>
      <c r="KXL6" s="88"/>
      <c r="KXM6" s="88"/>
      <c r="KXN6" s="88"/>
      <c r="KXO6" s="88"/>
      <c r="KXP6" s="88"/>
      <c r="KXQ6" s="88"/>
      <c r="KXR6" s="88"/>
      <c r="KXS6" s="88"/>
      <c r="KXT6" s="88"/>
      <c r="KXU6" s="88"/>
      <c r="KXV6" s="88"/>
      <c r="KXW6" s="88"/>
      <c r="KXX6" s="88"/>
      <c r="KXY6" s="88"/>
      <c r="KXZ6" s="88"/>
      <c r="KYA6" s="88"/>
      <c r="KYB6" s="88"/>
      <c r="KYC6" s="88"/>
      <c r="KYD6" s="88"/>
      <c r="KYE6" s="88"/>
      <c r="KYF6" s="88"/>
      <c r="KYG6" s="88"/>
      <c r="KYH6" s="88"/>
      <c r="KYI6" s="88"/>
      <c r="KYJ6" s="88"/>
      <c r="KYK6" s="88"/>
      <c r="KYL6" s="88"/>
      <c r="KYM6" s="88"/>
      <c r="KYN6" s="88"/>
      <c r="KYO6" s="88"/>
      <c r="KYP6" s="88"/>
      <c r="KYQ6" s="88"/>
      <c r="KYR6" s="88"/>
      <c r="KYS6" s="88"/>
      <c r="KYT6" s="88"/>
      <c r="KYU6" s="88"/>
      <c r="KYV6" s="88"/>
      <c r="KYW6" s="88"/>
      <c r="KYX6" s="88"/>
      <c r="KYY6" s="88"/>
      <c r="KYZ6" s="88"/>
      <c r="KZA6" s="88"/>
      <c r="KZB6" s="88"/>
      <c r="KZC6" s="88"/>
      <c r="KZD6" s="88"/>
      <c r="KZE6" s="88"/>
      <c r="KZF6" s="88"/>
      <c r="KZG6" s="88"/>
      <c r="KZH6" s="88"/>
      <c r="KZI6" s="88"/>
      <c r="KZJ6" s="88"/>
      <c r="KZK6" s="88"/>
      <c r="KZL6" s="88"/>
      <c r="KZM6" s="88"/>
      <c r="KZN6" s="88"/>
      <c r="KZO6" s="88"/>
      <c r="KZP6" s="88"/>
      <c r="KZQ6" s="88"/>
      <c r="KZR6" s="88"/>
      <c r="KZS6" s="88"/>
      <c r="KZT6" s="88"/>
      <c r="KZU6" s="88"/>
      <c r="KZV6" s="88"/>
      <c r="KZW6" s="88"/>
      <c r="KZX6" s="88"/>
      <c r="KZY6" s="88"/>
      <c r="KZZ6" s="88"/>
      <c r="LAA6" s="88"/>
      <c r="LAB6" s="88"/>
      <c r="LAC6" s="88"/>
      <c r="LAD6" s="88"/>
      <c r="LAE6" s="88"/>
      <c r="LAF6" s="88"/>
      <c r="LAG6" s="88"/>
      <c r="LAH6" s="88"/>
      <c r="LAI6" s="88"/>
      <c r="LAJ6" s="88"/>
      <c r="LAK6" s="88"/>
      <c r="LAL6" s="88"/>
      <c r="LAM6" s="88"/>
      <c r="LAN6" s="88"/>
      <c r="LAO6" s="88"/>
      <c r="LAP6" s="88"/>
      <c r="LAQ6" s="88"/>
      <c r="LAR6" s="88"/>
      <c r="LAS6" s="88"/>
      <c r="LAT6" s="88"/>
      <c r="LAU6" s="88"/>
      <c r="LAV6" s="88"/>
      <c r="LAW6" s="88"/>
      <c r="LAX6" s="88"/>
      <c r="LAY6" s="88"/>
      <c r="LAZ6" s="88"/>
      <c r="LBA6" s="88"/>
      <c r="LBB6" s="88"/>
      <c r="LBC6" s="88"/>
      <c r="LBD6" s="88"/>
      <c r="LBE6" s="88"/>
      <c r="LBF6" s="88"/>
      <c r="LBG6" s="88"/>
      <c r="LBH6" s="88"/>
      <c r="LBI6" s="88"/>
      <c r="LBJ6" s="88"/>
      <c r="LBK6" s="88"/>
      <c r="LBL6" s="88"/>
      <c r="LBM6" s="88"/>
      <c r="LBN6" s="88"/>
      <c r="LBO6" s="88"/>
      <c r="LBP6" s="88"/>
      <c r="LBQ6" s="88"/>
      <c r="LBR6" s="88"/>
      <c r="LBS6" s="88"/>
      <c r="LBT6" s="88"/>
      <c r="LBU6" s="88"/>
      <c r="LBV6" s="88"/>
      <c r="LBW6" s="88"/>
      <c r="LBX6" s="88"/>
      <c r="LBY6" s="88"/>
      <c r="LBZ6" s="88"/>
      <c r="LCA6" s="88"/>
      <c r="LCB6" s="88"/>
      <c r="LCC6" s="88"/>
      <c r="LCD6" s="88"/>
      <c r="LCE6" s="88"/>
      <c r="LCF6" s="88"/>
      <c r="LCG6" s="88"/>
      <c r="LCH6" s="88"/>
      <c r="LCI6" s="88"/>
      <c r="LCJ6" s="88"/>
      <c r="LCK6" s="88"/>
      <c r="LCL6" s="88"/>
      <c r="LCM6" s="88"/>
      <c r="LCN6" s="88"/>
      <c r="LCO6" s="88"/>
      <c r="LCP6" s="88"/>
      <c r="LCQ6" s="88"/>
      <c r="LCR6" s="88"/>
      <c r="LCS6" s="88"/>
      <c r="LCT6" s="88"/>
      <c r="LCU6" s="88"/>
      <c r="LCV6" s="88"/>
      <c r="LCW6" s="88"/>
      <c r="LCX6" s="88"/>
      <c r="LCY6" s="88"/>
      <c r="LCZ6" s="88"/>
      <c r="LDA6" s="88"/>
      <c r="LDB6" s="88"/>
      <c r="LDC6" s="88"/>
      <c r="LDD6" s="88"/>
      <c r="LDE6" s="88"/>
      <c r="LDF6" s="88"/>
      <c r="LDG6" s="88"/>
      <c r="LDH6" s="88"/>
      <c r="LDI6" s="88"/>
      <c r="LDJ6" s="88"/>
      <c r="LDK6" s="88"/>
      <c r="LDL6" s="88"/>
      <c r="LDM6" s="88"/>
      <c r="LDN6" s="88"/>
      <c r="LDO6" s="88"/>
      <c r="LDP6" s="88"/>
      <c r="LDQ6" s="88"/>
      <c r="LDR6" s="88"/>
      <c r="LDS6" s="88"/>
      <c r="LDT6" s="88"/>
      <c r="LDU6" s="88"/>
      <c r="LDV6" s="88"/>
      <c r="LDW6" s="88"/>
      <c r="LDX6" s="88"/>
      <c r="LDY6" s="88"/>
      <c r="LDZ6" s="88"/>
      <c r="LEA6" s="88"/>
      <c r="LEB6" s="88"/>
      <c r="LEC6" s="88"/>
      <c r="LED6" s="88"/>
      <c r="LEE6" s="88"/>
      <c r="LEF6" s="88"/>
      <c r="LEG6" s="88"/>
      <c r="LEH6" s="88"/>
      <c r="LEI6" s="88"/>
      <c r="LEJ6" s="88"/>
      <c r="LEK6" s="88"/>
      <c r="LEL6" s="88"/>
      <c r="LEM6" s="88"/>
      <c r="LEN6" s="88"/>
      <c r="LEO6" s="88"/>
      <c r="LEP6" s="88"/>
      <c r="LEQ6" s="88"/>
      <c r="LER6" s="88"/>
      <c r="LES6" s="88"/>
      <c r="LET6" s="88"/>
      <c r="LEU6" s="88"/>
      <c r="LEV6" s="88"/>
      <c r="LEW6" s="88"/>
      <c r="LEX6" s="88"/>
      <c r="LEY6" s="88"/>
      <c r="LEZ6" s="88"/>
      <c r="LFA6" s="88"/>
      <c r="LFB6" s="88"/>
      <c r="LFC6" s="88"/>
      <c r="LFD6" s="88"/>
      <c r="LFE6" s="88"/>
      <c r="LFF6" s="88"/>
      <c r="LFG6" s="88"/>
      <c r="LFH6" s="88"/>
      <c r="LFI6" s="88"/>
      <c r="LFJ6" s="88"/>
      <c r="LFK6" s="88"/>
      <c r="LFL6" s="88"/>
      <c r="LFM6" s="88"/>
      <c r="LFN6" s="88"/>
      <c r="LFO6" s="88"/>
      <c r="LFP6" s="88"/>
      <c r="LFQ6" s="88"/>
      <c r="LFR6" s="88"/>
      <c r="LFS6" s="88"/>
      <c r="LFT6" s="88"/>
      <c r="LFU6" s="88"/>
      <c r="LFV6" s="88"/>
      <c r="LFW6" s="88"/>
      <c r="LFX6" s="88"/>
      <c r="LFY6" s="88"/>
      <c r="LFZ6" s="88"/>
      <c r="LGA6" s="88"/>
      <c r="LGB6" s="88"/>
      <c r="LGC6" s="88"/>
      <c r="LGD6" s="88"/>
      <c r="LGE6" s="88"/>
      <c r="LGF6" s="88"/>
      <c r="LGG6" s="88"/>
      <c r="LGH6" s="88"/>
      <c r="LGI6" s="88"/>
      <c r="LGJ6" s="88"/>
      <c r="LGK6" s="88"/>
      <c r="LGL6" s="88"/>
      <c r="LGM6" s="88"/>
      <c r="LGN6" s="88"/>
      <c r="LGO6" s="88"/>
      <c r="LGP6" s="88"/>
      <c r="LGQ6" s="88"/>
      <c r="LGR6" s="88"/>
      <c r="LGS6" s="88"/>
      <c r="LGT6" s="88"/>
      <c r="LGU6" s="88"/>
      <c r="LGV6" s="88"/>
      <c r="LGW6" s="88"/>
      <c r="LGX6" s="88"/>
      <c r="LGY6" s="88"/>
      <c r="LGZ6" s="88"/>
      <c r="LHA6" s="88"/>
      <c r="LHB6" s="88"/>
      <c r="LHC6" s="88"/>
      <c r="LHD6" s="88"/>
      <c r="LHE6" s="88"/>
      <c r="LHF6" s="88"/>
      <c r="LHG6" s="88"/>
      <c r="LHH6" s="88"/>
      <c r="LHI6" s="88"/>
      <c r="LHJ6" s="88"/>
      <c r="LHK6" s="88"/>
      <c r="LHL6" s="88"/>
      <c r="LHM6" s="88"/>
      <c r="LHN6" s="88"/>
      <c r="LHO6" s="88"/>
      <c r="LHP6" s="88"/>
      <c r="LHQ6" s="88"/>
      <c r="LHR6" s="88"/>
      <c r="LHS6" s="88"/>
      <c r="LHT6" s="88"/>
      <c r="LHU6" s="88"/>
      <c r="LHV6" s="88"/>
      <c r="LHW6" s="88"/>
      <c r="LHX6" s="88"/>
      <c r="LHY6" s="88"/>
      <c r="LHZ6" s="88"/>
      <c r="LIA6" s="88"/>
      <c r="LIB6" s="88"/>
      <c r="LIC6" s="88"/>
      <c r="LID6" s="88"/>
      <c r="LIE6" s="88"/>
      <c r="LIF6" s="88"/>
      <c r="LIG6" s="88"/>
      <c r="LIH6" s="88"/>
      <c r="LII6" s="88"/>
      <c r="LIJ6" s="88"/>
      <c r="LIK6" s="88"/>
      <c r="LIL6" s="88"/>
      <c r="LIM6" s="88"/>
      <c r="LIN6" s="88"/>
      <c r="LIO6" s="88"/>
      <c r="LIP6" s="88"/>
      <c r="LIQ6" s="88"/>
      <c r="LIR6" s="88"/>
      <c r="LIS6" s="88"/>
      <c r="LIT6" s="88"/>
      <c r="LIU6" s="88"/>
      <c r="LIV6" s="88"/>
      <c r="LIW6" s="88"/>
      <c r="LIX6" s="88"/>
      <c r="LIY6" s="88"/>
      <c r="LIZ6" s="88"/>
      <c r="LJA6" s="88"/>
      <c r="LJB6" s="88"/>
      <c r="LJC6" s="88"/>
      <c r="LJD6" s="88"/>
      <c r="LJE6" s="88"/>
      <c r="LJF6" s="88"/>
      <c r="LJG6" s="88"/>
      <c r="LJH6" s="88"/>
      <c r="LJI6" s="88"/>
      <c r="LJJ6" s="88"/>
      <c r="LJK6" s="88"/>
      <c r="LJL6" s="88"/>
      <c r="LJM6" s="88"/>
      <c r="LJN6" s="88"/>
      <c r="LJO6" s="88"/>
      <c r="LJP6" s="88"/>
      <c r="LJQ6" s="88"/>
      <c r="LJR6" s="88"/>
      <c r="LJS6" s="88"/>
      <c r="LJT6" s="88"/>
      <c r="LJU6" s="88"/>
      <c r="LJV6" s="88"/>
      <c r="LJW6" s="88"/>
      <c r="LJX6" s="88"/>
      <c r="LJY6" s="88"/>
      <c r="LJZ6" s="88"/>
      <c r="LKA6" s="88"/>
      <c r="LKB6" s="88"/>
      <c r="LKC6" s="88"/>
      <c r="LKD6" s="88"/>
      <c r="LKE6" s="88"/>
      <c r="LKF6" s="88"/>
      <c r="LKG6" s="88"/>
      <c r="LKH6" s="88"/>
      <c r="LKI6" s="88"/>
      <c r="LKJ6" s="88"/>
      <c r="LKK6" s="88"/>
      <c r="LKL6" s="88"/>
      <c r="LKM6" s="88"/>
      <c r="LKN6" s="88"/>
      <c r="LKO6" s="88"/>
      <c r="LKP6" s="88"/>
      <c r="LKQ6" s="88"/>
      <c r="LKR6" s="88"/>
      <c r="LKS6" s="88"/>
      <c r="LKT6" s="88"/>
      <c r="LKU6" s="88"/>
      <c r="LKV6" s="88"/>
      <c r="LKW6" s="88"/>
      <c r="LKX6" s="88"/>
      <c r="LKY6" s="88"/>
      <c r="LKZ6" s="88"/>
      <c r="LLA6" s="88"/>
      <c r="LLB6" s="88"/>
      <c r="LLC6" s="88"/>
      <c r="LLD6" s="88"/>
      <c r="LLE6" s="88"/>
      <c r="LLF6" s="88"/>
      <c r="LLG6" s="88"/>
      <c r="LLH6" s="88"/>
      <c r="LLI6" s="88"/>
      <c r="LLJ6" s="88"/>
      <c r="LLK6" s="88"/>
      <c r="LLL6" s="88"/>
      <c r="LLM6" s="88"/>
      <c r="LLN6" s="88"/>
      <c r="LLO6" s="88"/>
      <c r="LLP6" s="88"/>
      <c r="LLQ6" s="88"/>
      <c r="LLR6" s="88"/>
      <c r="LLS6" s="88"/>
      <c r="LLT6" s="88"/>
      <c r="LLU6" s="88"/>
      <c r="LLV6" s="88"/>
      <c r="LLW6" s="88"/>
      <c r="LLX6" s="88"/>
      <c r="LLY6" s="88"/>
      <c r="LLZ6" s="88"/>
      <c r="LMA6" s="88"/>
      <c r="LMB6" s="88"/>
      <c r="LMC6" s="88"/>
      <c r="LMD6" s="88"/>
      <c r="LME6" s="88"/>
      <c r="LMF6" s="88"/>
      <c r="LMG6" s="88"/>
      <c r="LMH6" s="88"/>
      <c r="LMI6" s="88"/>
      <c r="LMJ6" s="88"/>
      <c r="LMK6" s="88"/>
      <c r="LML6" s="88"/>
      <c r="LMM6" s="88"/>
      <c r="LMN6" s="88"/>
      <c r="LMO6" s="88"/>
      <c r="LMP6" s="88"/>
      <c r="LMQ6" s="88"/>
      <c r="LMR6" s="88"/>
      <c r="LMS6" s="88"/>
      <c r="LMT6" s="88"/>
      <c r="LMU6" s="88"/>
      <c r="LMV6" s="88"/>
      <c r="LMW6" s="88"/>
      <c r="LMX6" s="88"/>
      <c r="LMY6" s="88"/>
      <c r="LMZ6" s="88"/>
      <c r="LNA6" s="88"/>
      <c r="LNB6" s="88"/>
      <c r="LNC6" s="88"/>
      <c r="LND6" s="88"/>
      <c r="LNE6" s="88"/>
      <c r="LNF6" s="88"/>
      <c r="LNG6" s="88"/>
      <c r="LNH6" s="88"/>
      <c r="LNI6" s="88"/>
      <c r="LNJ6" s="88"/>
      <c r="LNK6" s="88"/>
      <c r="LNL6" s="88"/>
      <c r="LNM6" s="88"/>
      <c r="LNN6" s="88"/>
      <c r="LNO6" s="88"/>
      <c r="LNP6" s="88"/>
      <c r="LNQ6" s="88"/>
      <c r="LNR6" s="88"/>
      <c r="LNS6" s="88"/>
      <c r="LNT6" s="88"/>
      <c r="LNU6" s="88"/>
      <c r="LNV6" s="88"/>
      <c r="LNW6" s="88"/>
      <c r="LNX6" s="88"/>
      <c r="LNY6" s="88"/>
      <c r="LNZ6" s="88"/>
      <c r="LOA6" s="88"/>
      <c r="LOB6" s="88"/>
      <c r="LOC6" s="88"/>
      <c r="LOD6" s="88"/>
      <c r="LOE6" s="88"/>
      <c r="LOF6" s="88"/>
      <c r="LOG6" s="88"/>
      <c r="LOH6" s="88"/>
      <c r="LOI6" s="88"/>
      <c r="LOJ6" s="88"/>
      <c r="LOK6" s="88"/>
      <c r="LOL6" s="88"/>
      <c r="LOM6" s="88"/>
      <c r="LON6" s="88"/>
      <c r="LOO6" s="88"/>
      <c r="LOP6" s="88"/>
      <c r="LOQ6" s="88"/>
      <c r="LOR6" s="88"/>
      <c r="LOS6" s="88"/>
      <c r="LOT6" s="88"/>
      <c r="LOU6" s="88"/>
      <c r="LOV6" s="88"/>
      <c r="LOW6" s="88"/>
      <c r="LOX6" s="88"/>
      <c r="LOY6" s="88"/>
      <c r="LOZ6" s="88"/>
      <c r="LPA6" s="88"/>
      <c r="LPB6" s="88"/>
      <c r="LPC6" s="88"/>
      <c r="LPD6" s="88"/>
      <c r="LPE6" s="88"/>
      <c r="LPF6" s="88"/>
      <c r="LPG6" s="88"/>
      <c r="LPH6" s="88"/>
      <c r="LPI6" s="88"/>
      <c r="LPJ6" s="88"/>
      <c r="LPK6" s="88"/>
      <c r="LPL6" s="88"/>
      <c r="LPM6" s="88"/>
      <c r="LPN6" s="88"/>
      <c r="LPO6" s="88"/>
      <c r="LPP6" s="88"/>
      <c r="LPQ6" s="88"/>
      <c r="LPR6" s="88"/>
      <c r="LPS6" s="88"/>
      <c r="LPT6" s="88"/>
      <c r="LPU6" s="88"/>
      <c r="LPV6" s="88"/>
      <c r="LPW6" s="88"/>
      <c r="LPX6" s="88"/>
      <c r="LPY6" s="88"/>
      <c r="LPZ6" s="88"/>
      <c r="LQA6" s="88"/>
      <c r="LQB6" s="88"/>
      <c r="LQC6" s="88"/>
      <c r="LQD6" s="88"/>
      <c r="LQE6" s="88"/>
      <c r="LQF6" s="88"/>
      <c r="LQG6" s="88"/>
      <c r="LQH6" s="88"/>
      <c r="LQI6" s="88"/>
      <c r="LQJ6" s="88"/>
      <c r="LQK6" s="88"/>
      <c r="LQL6" s="88"/>
      <c r="LQM6" s="88"/>
      <c r="LQN6" s="88"/>
      <c r="LQO6" s="88"/>
      <c r="LQP6" s="88"/>
      <c r="LQQ6" s="88"/>
      <c r="LQR6" s="88"/>
      <c r="LQS6" s="88"/>
      <c r="LQT6" s="88"/>
      <c r="LQU6" s="88"/>
      <c r="LQV6" s="88"/>
      <c r="LQW6" s="88"/>
      <c r="LQX6" s="88"/>
      <c r="LQY6" s="88"/>
      <c r="LQZ6" s="88"/>
      <c r="LRA6" s="88"/>
      <c r="LRB6" s="88"/>
      <c r="LRC6" s="88"/>
      <c r="LRD6" s="88"/>
      <c r="LRE6" s="88"/>
      <c r="LRF6" s="88"/>
      <c r="LRG6" s="88"/>
      <c r="LRH6" s="88"/>
      <c r="LRI6" s="88"/>
      <c r="LRJ6" s="88"/>
      <c r="LRK6" s="88"/>
      <c r="LRL6" s="88"/>
      <c r="LRM6" s="88"/>
      <c r="LRN6" s="88"/>
      <c r="LRO6" s="88"/>
      <c r="LRP6" s="88"/>
      <c r="LRQ6" s="88"/>
      <c r="LRR6" s="88"/>
      <c r="LRS6" s="88"/>
      <c r="LRT6" s="88"/>
      <c r="LRU6" s="88"/>
      <c r="LRV6" s="88"/>
      <c r="LRW6" s="88"/>
      <c r="LRX6" s="88"/>
      <c r="LRY6" s="88"/>
      <c r="LRZ6" s="88"/>
      <c r="LSA6" s="88"/>
      <c r="LSB6" s="88"/>
      <c r="LSC6" s="88"/>
      <c r="LSD6" s="88"/>
      <c r="LSE6" s="88"/>
      <c r="LSF6" s="88"/>
      <c r="LSG6" s="88"/>
      <c r="LSH6" s="88"/>
      <c r="LSI6" s="88"/>
      <c r="LSJ6" s="88"/>
      <c r="LSK6" s="88"/>
      <c r="LSL6" s="88"/>
      <c r="LSM6" s="88"/>
      <c r="LSN6" s="88"/>
      <c r="LSO6" s="88"/>
      <c r="LSP6" s="88"/>
      <c r="LSQ6" s="88"/>
      <c r="LSR6" s="88"/>
      <c r="LSS6" s="88"/>
      <c r="LST6" s="88"/>
      <c r="LSU6" s="88"/>
      <c r="LSV6" s="88"/>
      <c r="LSW6" s="88"/>
      <c r="LSX6" s="88"/>
      <c r="LSY6" s="88"/>
      <c r="LSZ6" s="88"/>
      <c r="LTA6" s="88"/>
      <c r="LTB6" s="88"/>
      <c r="LTC6" s="88"/>
      <c r="LTD6" s="88"/>
      <c r="LTE6" s="88"/>
      <c r="LTF6" s="88"/>
      <c r="LTG6" s="88"/>
      <c r="LTH6" s="88"/>
      <c r="LTI6" s="88"/>
      <c r="LTJ6" s="88"/>
      <c r="LTK6" s="88"/>
      <c r="LTL6" s="88"/>
      <c r="LTM6" s="88"/>
      <c r="LTN6" s="88"/>
      <c r="LTO6" s="88"/>
      <c r="LTP6" s="88"/>
      <c r="LTQ6" s="88"/>
      <c r="LTR6" s="88"/>
      <c r="LTS6" s="88"/>
      <c r="LTT6" s="88"/>
      <c r="LTU6" s="88"/>
      <c r="LTV6" s="88"/>
      <c r="LTW6" s="88"/>
      <c r="LTX6" s="88"/>
      <c r="LTY6" s="88"/>
      <c r="LTZ6" s="88"/>
      <c r="LUA6" s="88"/>
      <c r="LUB6" s="88"/>
      <c r="LUC6" s="88"/>
      <c r="LUD6" s="88"/>
      <c r="LUE6" s="88"/>
      <c r="LUF6" s="88"/>
      <c r="LUG6" s="88"/>
      <c r="LUH6" s="88"/>
      <c r="LUI6" s="88"/>
      <c r="LUJ6" s="88"/>
      <c r="LUK6" s="88"/>
      <c r="LUL6" s="88"/>
      <c r="LUM6" s="88"/>
      <c r="LUN6" s="88"/>
      <c r="LUO6" s="88"/>
      <c r="LUP6" s="88"/>
      <c r="LUQ6" s="88"/>
      <c r="LUR6" s="88"/>
      <c r="LUS6" s="88"/>
      <c r="LUT6" s="88"/>
      <c r="LUU6" s="88"/>
      <c r="LUV6" s="88"/>
      <c r="LUW6" s="88"/>
      <c r="LUX6" s="88"/>
      <c r="LUY6" s="88"/>
      <c r="LUZ6" s="88"/>
      <c r="LVA6" s="88"/>
      <c r="LVB6" s="88"/>
      <c r="LVC6" s="88"/>
      <c r="LVD6" s="88"/>
      <c r="LVE6" s="88"/>
      <c r="LVF6" s="88"/>
      <c r="LVG6" s="88"/>
      <c r="LVH6" s="88"/>
      <c r="LVI6" s="88"/>
      <c r="LVJ6" s="88"/>
      <c r="LVK6" s="88"/>
      <c r="LVL6" s="88"/>
      <c r="LVM6" s="88"/>
      <c r="LVN6" s="88"/>
      <c r="LVO6" s="88"/>
      <c r="LVP6" s="88"/>
      <c r="LVQ6" s="88"/>
      <c r="LVR6" s="88"/>
      <c r="LVS6" s="88"/>
      <c r="LVT6" s="88"/>
      <c r="LVU6" s="88"/>
      <c r="LVV6" s="88"/>
      <c r="LVW6" s="88"/>
      <c r="LVX6" s="88"/>
      <c r="LVY6" s="88"/>
      <c r="LVZ6" s="88"/>
      <c r="LWA6" s="88"/>
      <c r="LWB6" s="88"/>
      <c r="LWC6" s="88"/>
      <c r="LWD6" s="88"/>
      <c r="LWE6" s="88"/>
      <c r="LWF6" s="88"/>
      <c r="LWG6" s="88"/>
      <c r="LWH6" s="88"/>
      <c r="LWI6" s="88"/>
      <c r="LWJ6" s="88"/>
      <c r="LWK6" s="88"/>
      <c r="LWL6" s="88"/>
      <c r="LWM6" s="88"/>
      <c r="LWN6" s="88"/>
      <c r="LWO6" s="88"/>
      <c r="LWP6" s="88"/>
      <c r="LWQ6" s="88"/>
      <c r="LWR6" s="88"/>
      <c r="LWS6" s="88"/>
      <c r="LWT6" s="88"/>
      <c r="LWU6" s="88"/>
      <c r="LWV6" s="88"/>
      <c r="LWW6" s="88"/>
      <c r="LWX6" s="88"/>
      <c r="LWY6" s="88"/>
      <c r="LWZ6" s="88"/>
      <c r="LXA6" s="88"/>
      <c r="LXB6" s="88"/>
      <c r="LXC6" s="88"/>
      <c r="LXD6" s="88"/>
      <c r="LXE6" s="88"/>
      <c r="LXF6" s="88"/>
      <c r="LXG6" s="88"/>
      <c r="LXH6" s="88"/>
      <c r="LXI6" s="88"/>
      <c r="LXJ6" s="88"/>
      <c r="LXK6" s="88"/>
      <c r="LXL6" s="88"/>
      <c r="LXM6" s="88"/>
      <c r="LXN6" s="88"/>
      <c r="LXO6" s="88"/>
      <c r="LXP6" s="88"/>
      <c r="LXQ6" s="88"/>
      <c r="LXR6" s="88"/>
      <c r="LXS6" s="88"/>
      <c r="LXT6" s="88"/>
      <c r="LXU6" s="88"/>
      <c r="LXV6" s="88"/>
      <c r="LXW6" s="88"/>
      <c r="LXX6" s="88"/>
      <c r="LXY6" s="88"/>
      <c r="LXZ6" s="88"/>
      <c r="LYA6" s="88"/>
      <c r="LYB6" s="88"/>
      <c r="LYC6" s="88"/>
      <c r="LYD6" s="88"/>
      <c r="LYE6" s="88"/>
      <c r="LYF6" s="88"/>
      <c r="LYG6" s="88"/>
      <c r="LYH6" s="88"/>
      <c r="LYI6" s="88"/>
      <c r="LYJ6" s="88"/>
      <c r="LYK6" s="88"/>
      <c r="LYL6" s="88"/>
      <c r="LYM6" s="88"/>
      <c r="LYN6" s="88"/>
      <c r="LYO6" s="88"/>
      <c r="LYP6" s="88"/>
      <c r="LYQ6" s="88"/>
      <c r="LYR6" s="88"/>
      <c r="LYS6" s="88"/>
      <c r="LYT6" s="88"/>
      <c r="LYU6" s="88"/>
      <c r="LYV6" s="88"/>
      <c r="LYW6" s="88"/>
      <c r="LYX6" s="88"/>
      <c r="LYY6" s="88"/>
      <c r="LYZ6" s="88"/>
      <c r="LZA6" s="88"/>
      <c r="LZB6" s="88"/>
      <c r="LZC6" s="88"/>
      <c r="LZD6" s="88"/>
      <c r="LZE6" s="88"/>
      <c r="LZF6" s="88"/>
      <c r="LZG6" s="88"/>
      <c r="LZH6" s="88"/>
      <c r="LZI6" s="88"/>
      <c r="LZJ6" s="88"/>
      <c r="LZK6" s="88"/>
      <c r="LZL6" s="88"/>
      <c r="LZM6" s="88"/>
      <c r="LZN6" s="88"/>
      <c r="LZO6" s="88"/>
      <c r="LZP6" s="88"/>
      <c r="LZQ6" s="88"/>
      <c r="LZR6" s="88"/>
      <c r="LZS6" s="88"/>
      <c r="LZT6" s="88"/>
      <c r="LZU6" s="88"/>
      <c r="LZV6" s="88"/>
      <c r="LZW6" s="88"/>
      <c r="LZX6" s="88"/>
      <c r="LZY6" s="88"/>
      <c r="LZZ6" s="88"/>
      <c r="MAA6" s="88"/>
      <c r="MAB6" s="88"/>
      <c r="MAC6" s="88"/>
      <c r="MAD6" s="88"/>
      <c r="MAE6" s="88"/>
      <c r="MAF6" s="88"/>
      <c r="MAG6" s="88"/>
      <c r="MAH6" s="88"/>
      <c r="MAI6" s="88"/>
      <c r="MAJ6" s="88"/>
      <c r="MAK6" s="88"/>
      <c r="MAL6" s="88"/>
      <c r="MAM6" s="88"/>
      <c r="MAN6" s="88"/>
      <c r="MAO6" s="88"/>
      <c r="MAP6" s="88"/>
      <c r="MAQ6" s="88"/>
      <c r="MAR6" s="88"/>
      <c r="MAS6" s="88"/>
      <c r="MAT6" s="88"/>
      <c r="MAU6" s="88"/>
      <c r="MAV6" s="88"/>
      <c r="MAW6" s="88"/>
      <c r="MAX6" s="88"/>
      <c r="MAY6" s="88"/>
      <c r="MAZ6" s="88"/>
      <c r="MBA6" s="88"/>
      <c r="MBB6" s="88"/>
      <c r="MBC6" s="88"/>
      <c r="MBD6" s="88"/>
      <c r="MBE6" s="88"/>
      <c r="MBF6" s="88"/>
      <c r="MBG6" s="88"/>
      <c r="MBH6" s="88"/>
      <c r="MBI6" s="88"/>
      <c r="MBJ6" s="88"/>
      <c r="MBK6" s="88"/>
      <c r="MBL6" s="88"/>
      <c r="MBM6" s="88"/>
      <c r="MBN6" s="88"/>
      <c r="MBO6" s="88"/>
      <c r="MBP6" s="88"/>
      <c r="MBQ6" s="88"/>
      <c r="MBR6" s="88"/>
      <c r="MBS6" s="88"/>
      <c r="MBT6" s="88"/>
      <c r="MBU6" s="88"/>
      <c r="MBV6" s="88"/>
      <c r="MBW6" s="88"/>
      <c r="MBX6" s="88"/>
      <c r="MBY6" s="88"/>
      <c r="MBZ6" s="88"/>
      <c r="MCA6" s="88"/>
      <c r="MCB6" s="88"/>
      <c r="MCC6" s="88"/>
      <c r="MCD6" s="88"/>
      <c r="MCE6" s="88"/>
      <c r="MCF6" s="88"/>
      <c r="MCG6" s="88"/>
      <c r="MCH6" s="88"/>
      <c r="MCI6" s="88"/>
      <c r="MCJ6" s="88"/>
      <c r="MCK6" s="88"/>
      <c r="MCL6" s="88"/>
      <c r="MCM6" s="88"/>
      <c r="MCN6" s="88"/>
      <c r="MCO6" s="88"/>
      <c r="MCP6" s="88"/>
      <c r="MCQ6" s="88"/>
      <c r="MCR6" s="88"/>
      <c r="MCS6" s="88"/>
      <c r="MCT6" s="88"/>
      <c r="MCU6" s="88"/>
      <c r="MCV6" s="88"/>
      <c r="MCW6" s="88"/>
      <c r="MCX6" s="88"/>
      <c r="MCY6" s="88"/>
      <c r="MCZ6" s="88"/>
      <c r="MDA6" s="88"/>
      <c r="MDB6" s="88"/>
      <c r="MDC6" s="88"/>
      <c r="MDD6" s="88"/>
      <c r="MDE6" s="88"/>
      <c r="MDF6" s="88"/>
      <c r="MDG6" s="88"/>
      <c r="MDH6" s="88"/>
      <c r="MDI6" s="88"/>
      <c r="MDJ6" s="88"/>
      <c r="MDK6" s="88"/>
      <c r="MDL6" s="88"/>
      <c r="MDM6" s="88"/>
      <c r="MDN6" s="88"/>
      <c r="MDO6" s="88"/>
      <c r="MDP6" s="88"/>
      <c r="MDQ6" s="88"/>
      <c r="MDR6" s="88"/>
      <c r="MDS6" s="88"/>
      <c r="MDT6" s="88"/>
      <c r="MDU6" s="88"/>
      <c r="MDV6" s="88"/>
      <c r="MDW6" s="88"/>
      <c r="MDX6" s="88"/>
      <c r="MDY6" s="88"/>
      <c r="MDZ6" s="88"/>
      <c r="MEA6" s="88"/>
      <c r="MEB6" s="88"/>
      <c r="MEC6" s="88"/>
      <c r="MED6" s="88"/>
      <c r="MEE6" s="88"/>
      <c r="MEF6" s="88"/>
      <c r="MEG6" s="88"/>
      <c r="MEH6" s="88"/>
      <c r="MEI6" s="88"/>
      <c r="MEJ6" s="88"/>
      <c r="MEK6" s="88"/>
      <c r="MEL6" s="88"/>
      <c r="MEM6" s="88"/>
      <c r="MEN6" s="88"/>
      <c r="MEO6" s="88"/>
      <c r="MEP6" s="88"/>
      <c r="MEQ6" s="88"/>
      <c r="MER6" s="88"/>
      <c r="MES6" s="88"/>
      <c r="MET6" s="88"/>
      <c r="MEU6" s="88"/>
      <c r="MEV6" s="88"/>
      <c r="MEW6" s="88"/>
      <c r="MEX6" s="88"/>
      <c r="MEY6" s="88"/>
      <c r="MEZ6" s="88"/>
      <c r="MFA6" s="88"/>
      <c r="MFB6" s="88"/>
      <c r="MFC6" s="88"/>
      <c r="MFD6" s="88"/>
      <c r="MFE6" s="88"/>
      <c r="MFF6" s="88"/>
      <c r="MFG6" s="88"/>
      <c r="MFH6" s="88"/>
      <c r="MFI6" s="88"/>
      <c r="MFJ6" s="88"/>
      <c r="MFK6" s="88"/>
      <c r="MFL6" s="88"/>
      <c r="MFM6" s="88"/>
      <c r="MFN6" s="88"/>
      <c r="MFO6" s="88"/>
      <c r="MFP6" s="88"/>
      <c r="MFQ6" s="88"/>
      <c r="MFR6" s="88"/>
      <c r="MFS6" s="88"/>
      <c r="MFT6" s="88"/>
      <c r="MFU6" s="88"/>
      <c r="MFV6" s="88"/>
      <c r="MFW6" s="88"/>
      <c r="MFX6" s="88"/>
      <c r="MFY6" s="88"/>
      <c r="MFZ6" s="88"/>
      <c r="MGA6" s="88"/>
      <c r="MGB6" s="88"/>
      <c r="MGC6" s="88"/>
      <c r="MGD6" s="88"/>
      <c r="MGE6" s="88"/>
      <c r="MGF6" s="88"/>
      <c r="MGG6" s="88"/>
      <c r="MGH6" s="88"/>
      <c r="MGI6" s="88"/>
      <c r="MGJ6" s="88"/>
      <c r="MGK6" s="88"/>
      <c r="MGL6" s="88"/>
      <c r="MGM6" s="88"/>
      <c r="MGN6" s="88"/>
      <c r="MGO6" s="88"/>
      <c r="MGP6" s="88"/>
      <c r="MGQ6" s="88"/>
      <c r="MGR6" s="88"/>
      <c r="MGS6" s="88"/>
      <c r="MGT6" s="88"/>
      <c r="MGU6" s="88"/>
      <c r="MGV6" s="88"/>
      <c r="MGW6" s="88"/>
      <c r="MGX6" s="88"/>
      <c r="MGY6" s="88"/>
      <c r="MGZ6" s="88"/>
      <c r="MHA6" s="88"/>
      <c r="MHB6" s="88"/>
      <c r="MHC6" s="88"/>
      <c r="MHD6" s="88"/>
      <c r="MHE6" s="88"/>
      <c r="MHF6" s="88"/>
      <c r="MHG6" s="88"/>
      <c r="MHH6" s="88"/>
      <c r="MHI6" s="88"/>
      <c r="MHJ6" s="88"/>
      <c r="MHK6" s="88"/>
      <c r="MHL6" s="88"/>
      <c r="MHM6" s="88"/>
      <c r="MHN6" s="88"/>
      <c r="MHO6" s="88"/>
      <c r="MHP6" s="88"/>
      <c r="MHQ6" s="88"/>
      <c r="MHR6" s="88"/>
      <c r="MHS6" s="88"/>
      <c r="MHT6" s="88"/>
      <c r="MHU6" s="88"/>
      <c r="MHV6" s="88"/>
      <c r="MHW6" s="88"/>
      <c r="MHX6" s="88"/>
      <c r="MHY6" s="88"/>
      <c r="MHZ6" s="88"/>
      <c r="MIA6" s="88"/>
      <c r="MIB6" s="88"/>
      <c r="MIC6" s="88"/>
      <c r="MID6" s="88"/>
      <c r="MIE6" s="88"/>
      <c r="MIF6" s="88"/>
      <c r="MIG6" s="88"/>
      <c r="MIH6" s="88"/>
      <c r="MII6" s="88"/>
      <c r="MIJ6" s="88"/>
      <c r="MIK6" s="88"/>
      <c r="MIL6" s="88"/>
      <c r="MIM6" s="88"/>
      <c r="MIN6" s="88"/>
      <c r="MIO6" s="88"/>
      <c r="MIP6" s="88"/>
      <c r="MIQ6" s="88"/>
      <c r="MIR6" s="88"/>
      <c r="MIS6" s="88"/>
      <c r="MIT6" s="88"/>
      <c r="MIU6" s="88"/>
      <c r="MIV6" s="88"/>
      <c r="MIW6" s="88"/>
      <c r="MIX6" s="88"/>
      <c r="MIY6" s="88"/>
      <c r="MIZ6" s="88"/>
      <c r="MJA6" s="88"/>
      <c r="MJB6" s="88"/>
      <c r="MJC6" s="88"/>
      <c r="MJD6" s="88"/>
      <c r="MJE6" s="88"/>
      <c r="MJF6" s="88"/>
      <c r="MJG6" s="88"/>
      <c r="MJH6" s="88"/>
      <c r="MJI6" s="88"/>
      <c r="MJJ6" s="88"/>
      <c r="MJK6" s="88"/>
      <c r="MJL6" s="88"/>
      <c r="MJM6" s="88"/>
      <c r="MJN6" s="88"/>
      <c r="MJO6" s="88"/>
      <c r="MJP6" s="88"/>
      <c r="MJQ6" s="88"/>
      <c r="MJR6" s="88"/>
      <c r="MJS6" s="88"/>
      <c r="MJT6" s="88"/>
      <c r="MJU6" s="88"/>
      <c r="MJV6" s="88"/>
      <c r="MJW6" s="88"/>
      <c r="MJX6" s="88"/>
      <c r="MJY6" s="88"/>
      <c r="MJZ6" s="88"/>
      <c r="MKA6" s="88"/>
      <c r="MKB6" s="88"/>
      <c r="MKC6" s="88"/>
      <c r="MKD6" s="88"/>
      <c r="MKE6" s="88"/>
      <c r="MKF6" s="88"/>
      <c r="MKG6" s="88"/>
      <c r="MKH6" s="88"/>
      <c r="MKI6" s="88"/>
      <c r="MKJ6" s="88"/>
      <c r="MKK6" s="88"/>
      <c r="MKL6" s="88"/>
      <c r="MKM6" s="88"/>
      <c r="MKN6" s="88"/>
      <c r="MKO6" s="88"/>
      <c r="MKP6" s="88"/>
      <c r="MKQ6" s="88"/>
      <c r="MKR6" s="88"/>
      <c r="MKS6" s="88"/>
      <c r="MKT6" s="88"/>
      <c r="MKU6" s="88"/>
      <c r="MKV6" s="88"/>
      <c r="MKW6" s="88"/>
      <c r="MKX6" s="88"/>
      <c r="MKY6" s="88"/>
      <c r="MKZ6" s="88"/>
      <c r="MLA6" s="88"/>
      <c r="MLB6" s="88"/>
      <c r="MLC6" s="88"/>
      <c r="MLD6" s="88"/>
      <c r="MLE6" s="88"/>
      <c r="MLF6" s="88"/>
      <c r="MLG6" s="88"/>
      <c r="MLH6" s="88"/>
      <c r="MLI6" s="88"/>
      <c r="MLJ6" s="88"/>
      <c r="MLK6" s="88"/>
      <c r="MLL6" s="88"/>
      <c r="MLM6" s="88"/>
      <c r="MLN6" s="88"/>
      <c r="MLO6" s="88"/>
      <c r="MLP6" s="88"/>
      <c r="MLQ6" s="88"/>
      <c r="MLR6" s="88"/>
      <c r="MLS6" s="88"/>
      <c r="MLT6" s="88"/>
      <c r="MLU6" s="88"/>
      <c r="MLV6" s="88"/>
      <c r="MLW6" s="88"/>
      <c r="MLX6" s="88"/>
      <c r="MLY6" s="88"/>
      <c r="MLZ6" s="88"/>
      <c r="MMA6" s="88"/>
      <c r="MMB6" s="88"/>
      <c r="MMC6" s="88"/>
      <c r="MMD6" s="88"/>
      <c r="MME6" s="88"/>
      <c r="MMF6" s="88"/>
      <c r="MMG6" s="88"/>
      <c r="MMH6" s="88"/>
      <c r="MMI6" s="88"/>
      <c r="MMJ6" s="88"/>
      <c r="MMK6" s="88"/>
      <c r="MML6" s="88"/>
      <c r="MMM6" s="88"/>
      <c r="MMN6" s="88"/>
      <c r="MMO6" s="88"/>
      <c r="MMP6" s="88"/>
      <c r="MMQ6" s="88"/>
      <c r="MMR6" s="88"/>
      <c r="MMS6" s="88"/>
      <c r="MMT6" s="88"/>
      <c r="MMU6" s="88"/>
      <c r="MMV6" s="88"/>
      <c r="MMW6" s="88"/>
      <c r="MMX6" s="88"/>
      <c r="MMY6" s="88"/>
      <c r="MMZ6" s="88"/>
      <c r="MNA6" s="88"/>
      <c r="MNB6" s="88"/>
      <c r="MNC6" s="88"/>
      <c r="MND6" s="88"/>
      <c r="MNE6" s="88"/>
      <c r="MNF6" s="88"/>
      <c r="MNG6" s="88"/>
      <c r="MNH6" s="88"/>
      <c r="MNI6" s="88"/>
      <c r="MNJ6" s="88"/>
      <c r="MNK6" s="88"/>
      <c r="MNL6" s="88"/>
      <c r="MNM6" s="88"/>
      <c r="MNN6" s="88"/>
      <c r="MNO6" s="88"/>
      <c r="MNP6" s="88"/>
      <c r="MNQ6" s="88"/>
      <c r="MNR6" s="88"/>
      <c r="MNS6" s="88"/>
      <c r="MNT6" s="88"/>
      <c r="MNU6" s="88"/>
      <c r="MNV6" s="88"/>
      <c r="MNW6" s="88"/>
      <c r="MNX6" s="88"/>
      <c r="MNY6" s="88"/>
      <c r="MNZ6" s="88"/>
      <c r="MOA6" s="88"/>
      <c r="MOB6" s="88"/>
      <c r="MOC6" s="88"/>
      <c r="MOD6" s="88"/>
      <c r="MOE6" s="88"/>
      <c r="MOF6" s="88"/>
      <c r="MOG6" s="88"/>
      <c r="MOH6" s="88"/>
      <c r="MOI6" s="88"/>
      <c r="MOJ6" s="88"/>
      <c r="MOK6" s="88"/>
      <c r="MOL6" s="88"/>
      <c r="MOM6" s="88"/>
      <c r="MON6" s="88"/>
      <c r="MOO6" s="88"/>
      <c r="MOP6" s="88"/>
      <c r="MOQ6" s="88"/>
      <c r="MOR6" s="88"/>
      <c r="MOS6" s="88"/>
      <c r="MOT6" s="88"/>
      <c r="MOU6" s="88"/>
      <c r="MOV6" s="88"/>
      <c r="MOW6" s="88"/>
      <c r="MOX6" s="88"/>
      <c r="MOY6" s="88"/>
      <c r="MOZ6" s="88"/>
      <c r="MPA6" s="88"/>
      <c r="MPB6" s="88"/>
      <c r="MPC6" s="88"/>
      <c r="MPD6" s="88"/>
      <c r="MPE6" s="88"/>
      <c r="MPF6" s="88"/>
      <c r="MPG6" s="88"/>
      <c r="MPH6" s="88"/>
      <c r="MPI6" s="88"/>
      <c r="MPJ6" s="88"/>
      <c r="MPK6" s="88"/>
      <c r="MPL6" s="88"/>
      <c r="MPM6" s="88"/>
      <c r="MPN6" s="88"/>
      <c r="MPO6" s="88"/>
      <c r="MPP6" s="88"/>
      <c r="MPQ6" s="88"/>
      <c r="MPR6" s="88"/>
      <c r="MPS6" s="88"/>
      <c r="MPT6" s="88"/>
      <c r="MPU6" s="88"/>
      <c r="MPV6" s="88"/>
      <c r="MPW6" s="88"/>
      <c r="MPX6" s="88"/>
      <c r="MPY6" s="88"/>
      <c r="MPZ6" s="88"/>
      <c r="MQA6" s="88"/>
      <c r="MQB6" s="88"/>
      <c r="MQC6" s="88"/>
      <c r="MQD6" s="88"/>
      <c r="MQE6" s="88"/>
      <c r="MQF6" s="88"/>
      <c r="MQG6" s="88"/>
      <c r="MQH6" s="88"/>
      <c r="MQI6" s="88"/>
      <c r="MQJ6" s="88"/>
      <c r="MQK6" s="88"/>
      <c r="MQL6" s="88"/>
      <c r="MQM6" s="88"/>
      <c r="MQN6" s="88"/>
      <c r="MQO6" s="88"/>
      <c r="MQP6" s="88"/>
      <c r="MQQ6" s="88"/>
      <c r="MQR6" s="88"/>
      <c r="MQS6" s="88"/>
      <c r="MQT6" s="88"/>
      <c r="MQU6" s="88"/>
      <c r="MQV6" s="88"/>
      <c r="MQW6" s="88"/>
      <c r="MQX6" s="88"/>
      <c r="MQY6" s="88"/>
      <c r="MQZ6" s="88"/>
      <c r="MRA6" s="88"/>
      <c r="MRB6" s="88"/>
      <c r="MRC6" s="88"/>
      <c r="MRD6" s="88"/>
      <c r="MRE6" s="88"/>
      <c r="MRF6" s="88"/>
      <c r="MRG6" s="88"/>
      <c r="MRH6" s="88"/>
      <c r="MRI6" s="88"/>
      <c r="MRJ6" s="88"/>
      <c r="MRK6" s="88"/>
      <c r="MRL6" s="88"/>
      <c r="MRM6" s="88"/>
      <c r="MRN6" s="88"/>
      <c r="MRO6" s="88"/>
      <c r="MRP6" s="88"/>
      <c r="MRQ6" s="88"/>
      <c r="MRR6" s="88"/>
      <c r="MRS6" s="88"/>
      <c r="MRT6" s="88"/>
      <c r="MRU6" s="88"/>
      <c r="MRV6" s="88"/>
      <c r="MRW6" s="88"/>
      <c r="MRX6" s="88"/>
      <c r="MRY6" s="88"/>
      <c r="MRZ6" s="88"/>
      <c r="MSA6" s="88"/>
      <c r="MSB6" s="88"/>
      <c r="MSC6" s="88"/>
      <c r="MSD6" s="88"/>
      <c r="MSE6" s="88"/>
      <c r="MSF6" s="88"/>
      <c r="MSG6" s="88"/>
      <c r="MSH6" s="88"/>
      <c r="MSI6" s="88"/>
      <c r="MSJ6" s="88"/>
      <c r="MSK6" s="88"/>
      <c r="MSL6" s="88"/>
      <c r="MSM6" s="88"/>
      <c r="MSN6" s="88"/>
      <c r="MSO6" s="88"/>
      <c r="MSP6" s="88"/>
      <c r="MSQ6" s="88"/>
      <c r="MSR6" s="88"/>
      <c r="MSS6" s="88"/>
      <c r="MST6" s="88"/>
      <c r="MSU6" s="88"/>
      <c r="MSV6" s="88"/>
      <c r="MSW6" s="88"/>
      <c r="MSX6" s="88"/>
      <c r="MSY6" s="88"/>
      <c r="MSZ6" s="88"/>
      <c r="MTA6" s="88"/>
      <c r="MTB6" s="88"/>
      <c r="MTC6" s="88"/>
      <c r="MTD6" s="88"/>
      <c r="MTE6" s="88"/>
      <c r="MTF6" s="88"/>
      <c r="MTG6" s="88"/>
      <c r="MTH6" s="88"/>
      <c r="MTI6" s="88"/>
      <c r="MTJ6" s="88"/>
      <c r="MTK6" s="88"/>
      <c r="MTL6" s="88"/>
      <c r="MTM6" s="88"/>
      <c r="MTN6" s="88"/>
      <c r="MTO6" s="88"/>
      <c r="MTP6" s="88"/>
      <c r="MTQ6" s="88"/>
      <c r="MTR6" s="88"/>
      <c r="MTS6" s="88"/>
      <c r="MTT6" s="88"/>
      <c r="MTU6" s="88"/>
      <c r="MTV6" s="88"/>
      <c r="MTW6" s="88"/>
      <c r="MTX6" s="88"/>
      <c r="MTY6" s="88"/>
      <c r="MTZ6" s="88"/>
      <c r="MUA6" s="88"/>
      <c r="MUB6" s="88"/>
      <c r="MUC6" s="88"/>
      <c r="MUD6" s="88"/>
      <c r="MUE6" s="88"/>
      <c r="MUF6" s="88"/>
      <c r="MUG6" s="88"/>
      <c r="MUH6" s="88"/>
      <c r="MUI6" s="88"/>
      <c r="MUJ6" s="88"/>
      <c r="MUK6" s="88"/>
      <c r="MUL6" s="88"/>
      <c r="MUM6" s="88"/>
      <c r="MUN6" s="88"/>
      <c r="MUO6" s="88"/>
      <c r="MUP6" s="88"/>
      <c r="MUQ6" s="88"/>
      <c r="MUR6" s="88"/>
      <c r="MUS6" s="88"/>
      <c r="MUT6" s="88"/>
      <c r="MUU6" s="88"/>
      <c r="MUV6" s="88"/>
      <c r="MUW6" s="88"/>
      <c r="MUX6" s="88"/>
      <c r="MUY6" s="88"/>
      <c r="MUZ6" s="88"/>
      <c r="MVA6" s="88"/>
      <c r="MVB6" s="88"/>
      <c r="MVC6" s="88"/>
      <c r="MVD6" s="88"/>
      <c r="MVE6" s="88"/>
      <c r="MVF6" s="88"/>
      <c r="MVG6" s="88"/>
      <c r="MVH6" s="88"/>
      <c r="MVI6" s="88"/>
      <c r="MVJ6" s="88"/>
      <c r="MVK6" s="88"/>
      <c r="MVL6" s="88"/>
      <c r="MVM6" s="88"/>
      <c r="MVN6" s="88"/>
      <c r="MVO6" s="88"/>
      <c r="MVP6" s="88"/>
      <c r="MVQ6" s="88"/>
      <c r="MVR6" s="88"/>
      <c r="MVS6" s="88"/>
      <c r="MVT6" s="88"/>
      <c r="MVU6" s="88"/>
      <c r="MVV6" s="88"/>
      <c r="MVW6" s="88"/>
      <c r="MVX6" s="88"/>
      <c r="MVY6" s="88"/>
      <c r="MVZ6" s="88"/>
      <c r="MWA6" s="88"/>
      <c r="MWB6" s="88"/>
      <c r="MWC6" s="88"/>
      <c r="MWD6" s="88"/>
      <c r="MWE6" s="88"/>
      <c r="MWF6" s="88"/>
      <c r="MWG6" s="88"/>
      <c r="MWH6" s="88"/>
      <c r="MWI6" s="88"/>
      <c r="MWJ6" s="88"/>
      <c r="MWK6" s="88"/>
      <c r="MWL6" s="88"/>
      <c r="MWM6" s="88"/>
      <c r="MWN6" s="88"/>
      <c r="MWO6" s="88"/>
      <c r="MWP6" s="88"/>
      <c r="MWQ6" s="88"/>
      <c r="MWR6" s="88"/>
      <c r="MWS6" s="88"/>
      <c r="MWT6" s="88"/>
      <c r="MWU6" s="88"/>
      <c r="MWV6" s="88"/>
      <c r="MWW6" s="88"/>
      <c r="MWX6" s="88"/>
      <c r="MWY6" s="88"/>
      <c r="MWZ6" s="88"/>
      <c r="MXA6" s="88"/>
      <c r="MXB6" s="88"/>
      <c r="MXC6" s="88"/>
      <c r="MXD6" s="88"/>
      <c r="MXE6" s="88"/>
      <c r="MXF6" s="88"/>
      <c r="MXG6" s="88"/>
      <c r="MXH6" s="88"/>
      <c r="MXI6" s="88"/>
      <c r="MXJ6" s="88"/>
      <c r="MXK6" s="88"/>
      <c r="MXL6" s="88"/>
      <c r="MXM6" s="88"/>
      <c r="MXN6" s="88"/>
      <c r="MXO6" s="88"/>
      <c r="MXP6" s="88"/>
      <c r="MXQ6" s="88"/>
      <c r="MXR6" s="88"/>
      <c r="MXS6" s="88"/>
      <c r="MXT6" s="88"/>
      <c r="MXU6" s="88"/>
      <c r="MXV6" s="88"/>
      <c r="MXW6" s="88"/>
      <c r="MXX6" s="88"/>
      <c r="MXY6" s="88"/>
      <c r="MXZ6" s="88"/>
      <c r="MYA6" s="88"/>
      <c r="MYB6" s="88"/>
      <c r="MYC6" s="88"/>
      <c r="MYD6" s="88"/>
      <c r="MYE6" s="88"/>
      <c r="MYF6" s="88"/>
      <c r="MYG6" s="88"/>
      <c r="MYH6" s="88"/>
      <c r="MYI6" s="88"/>
      <c r="MYJ6" s="88"/>
      <c r="MYK6" s="88"/>
      <c r="MYL6" s="88"/>
      <c r="MYM6" s="88"/>
      <c r="MYN6" s="88"/>
      <c r="MYO6" s="88"/>
      <c r="MYP6" s="88"/>
      <c r="MYQ6" s="88"/>
      <c r="MYR6" s="88"/>
      <c r="MYS6" s="88"/>
      <c r="MYT6" s="88"/>
      <c r="MYU6" s="88"/>
      <c r="MYV6" s="88"/>
      <c r="MYW6" s="88"/>
      <c r="MYX6" s="88"/>
      <c r="MYY6" s="88"/>
      <c r="MYZ6" s="88"/>
      <c r="MZA6" s="88"/>
      <c r="MZB6" s="88"/>
      <c r="MZC6" s="88"/>
      <c r="MZD6" s="88"/>
      <c r="MZE6" s="88"/>
      <c r="MZF6" s="88"/>
      <c r="MZG6" s="88"/>
      <c r="MZH6" s="88"/>
      <c r="MZI6" s="88"/>
      <c r="MZJ6" s="88"/>
      <c r="MZK6" s="88"/>
      <c r="MZL6" s="88"/>
      <c r="MZM6" s="88"/>
      <c r="MZN6" s="88"/>
      <c r="MZO6" s="88"/>
      <c r="MZP6" s="88"/>
      <c r="MZQ6" s="88"/>
      <c r="MZR6" s="88"/>
      <c r="MZS6" s="88"/>
      <c r="MZT6" s="88"/>
      <c r="MZU6" s="88"/>
      <c r="MZV6" s="88"/>
      <c r="MZW6" s="88"/>
      <c r="MZX6" s="88"/>
      <c r="MZY6" s="88"/>
      <c r="MZZ6" s="88"/>
      <c r="NAA6" s="88"/>
      <c r="NAB6" s="88"/>
      <c r="NAC6" s="88"/>
      <c r="NAD6" s="88"/>
      <c r="NAE6" s="88"/>
      <c r="NAF6" s="88"/>
      <c r="NAG6" s="88"/>
      <c r="NAH6" s="88"/>
      <c r="NAI6" s="88"/>
      <c r="NAJ6" s="88"/>
      <c r="NAK6" s="88"/>
      <c r="NAL6" s="88"/>
      <c r="NAM6" s="88"/>
      <c r="NAN6" s="88"/>
      <c r="NAO6" s="88"/>
      <c r="NAP6" s="88"/>
      <c r="NAQ6" s="88"/>
      <c r="NAR6" s="88"/>
      <c r="NAS6" s="88"/>
      <c r="NAT6" s="88"/>
      <c r="NAU6" s="88"/>
      <c r="NAV6" s="88"/>
      <c r="NAW6" s="88"/>
      <c r="NAX6" s="88"/>
      <c r="NAY6" s="88"/>
      <c r="NAZ6" s="88"/>
      <c r="NBA6" s="88"/>
      <c r="NBB6" s="88"/>
      <c r="NBC6" s="88"/>
      <c r="NBD6" s="88"/>
      <c r="NBE6" s="88"/>
      <c r="NBF6" s="88"/>
      <c r="NBG6" s="88"/>
      <c r="NBH6" s="88"/>
      <c r="NBI6" s="88"/>
      <c r="NBJ6" s="88"/>
      <c r="NBK6" s="88"/>
      <c r="NBL6" s="88"/>
      <c r="NBM6" s="88"/>
      <c r="NBN6" s="88"/>
      <c r="NBO6" s="88"/>
      <c r="NBP6" s="88"/>
      <c r="NBQ6" s="88"/>
      <c r="NBR6" s="88"/>
      <c r="NBS6" s="88"/>
      <c r="NBT6" s="88"/>
      <c r="NBU6" s="88"/>
      <c r="NBV6" s="88"/>
      <c r="NBW6" s="88"/>
      <c r="NBX6" s="88"/>
      <c r="NBY6" s="88"/>
      <c r="NBZ6" s="88"/>
      <c r="NCA6" s="88"/>
      <c r="NCB6" s="88"/>
      <c r="NCC6" s="88"/>
      <c r="NCD6" s="88"/>
      <c r="NCE6" s="88"/>
      <c r="NCF6" s="88"/>
      <c r="NCG6" s="88"/>
      <c r="NCH6" s="88"/>
      <c r="NCI6" s="88"/>
      <c r="NCJ6" s="88"/>
      <c r="NCK6" s="88"/>
      <c r="NCL6" s="88"/>
      <c r="NCM6" s="88"/>
      <c r="NCN6" s="88"/>
      <c r="NCO6" s="88"/>
      <c r="NCP6" s="88"/>
      <c r="NCQ6" s="88"/>
      <c r="NCR6" s="88"/>
      <c r="NCS6" s="88"/>
      <c r="NCT6" s="88"/>
      <c r="NCU6" s="88"/>
      <c r="NCV6" s="88"/>
      <c r="NCW6" s="88"/>
      <c r="NCX6" s="88"/>
      <c r="NCY6" s="88"/>
      <c r="NCZ6" s="88"/>
      <c r="NDA6" s="88"/>
      <c r="NDB6" s="88"/>
      <c r="NDC6" s="88"/>
      <c r="NDD6" s="88"/>
      <c r="NDE6" s="88"/>
      <c r="NDF6" s="88"/>
      <c r="NDG6" s="88"/>
      <c r="NDH6" s="88"/>
      <c r="NDI6" s="88"/>
      <c r="NDJ6" s="88"/>
      <c r="NDK6" s="88"/>
      <c r="NDL6" s="88"/>
      <c r="NDM6" s="88"/>
      <c r="NDN6" s="88"/>
      <c r="NDO6" s="88"/>
      <c r="NDP6" s="88"/>
      <c r="NDQ6" s="88"/>
      <c r="NDR6" s="88"/>
      <c r="NDS6" s="88"/>
      <c r="NDT6" s="88"/>
      <c r="NDU6" s="88"/>
      <c r="NDV6" s="88"/>
      <c r="NDW6" s="88"/>
      <c r="NDX6" s="88"/>
      <c r="NDY6" s="88"/>
      <c r="NDZ6" s="88"/>
      <c r="NEA6" s="88"/>
      <c r="NEB6" s="88"/>
      <c r="NEC6" s="88"/>
      <c r="NED6" s="88"/>
      <c r="NEE6" s="88"/>
      <c r="NEF6" s="88"/>
      <c r="NEG6" s="88"/>
      <c r="NEH6" s="88"/>
      <c r="NEI6" s="88"/>
      <c r="NEJ6" s="88"/>
      <c r="NEK6" s="88"/>
      <c r="NEL6" s="88"/>
      <c r="NEM6" s="88"/>
      <c r="NEN6" s="88"/>
      <c r="NEO6" s="88"/>
      <c r="NEP6" s="88"/>
      <c r="NEQ6" s="88"/>
      <c r="NER6" s="88"/>
      <c r="NES6" s="88"/>
      <c r="NET6" s="88"/>
      <c r="NEU6" s="88"/>
      <c r="NEV6" s="88"/>
      <c r="NEW6" s="88"/>
      <c r="NEX6" s="88"/>
      <c r="NEY6" s="88"/>
      <c r="NEZ6" s="88"/>
      <c r="NFA6" s="88"/>
      <c r="NFB6" s="88"/>
      <c r="NFC6" s="88"/>
      <c r="NFD6" s="88"/>
      <c r="NFE6" s="88"/>
      <c r="NFF6" s="88"/>
      <c r="NFG6" s="88"/>
      <c r="NFH6" s="88"/>
      <c r="NFI6" s="88"/>
      <c r="NFJ6" s="88"/>
      <c r="NFK6" s="88"/>
      <c r="NFL6" s="88"/>
      <c r="NFM6" s="88"/>
      <c r="NFN6" s="88"/>
      <c r="NFO6" s="88"/>
      <c r="NFP6" s="88"/>
      <c r="NFQ6" s="88"/>
      <c r="NFR6" s="88"/>
      <c r="NFS6" s="88"/>
      <c r="NFT6" s="88"/>
      <c r="NFU6" s="88"/>
      <c r="NFV6" s="88"/>
      <c r="NFW6" s="88"/>
      <c r="NFX6" s="88"/>
      <c r="NFY6" s="88"/>
      <c r="NFZ6" s="88"/>
      <c r="NGA6" s="88"/>
      <c r="NGB6" s="88"/>
      <c r="NGC6" s="88"/>
      <c r="NGD6" s="88"/>
      <c r="NGE6" s="88"/>
      <c r="NGF6" s="88"/>
      <c r="NGG6" s="88"/>
      <c r="NGH6" s="88"/>
      <c r="NGI6" s="88"/>
      <c r="NGJ6" s="88"/>
      <c r="NGK6" s="88"/>
      <c r="NGL6" s="88"/>
      <c r="NGM6" s="88"/>
      <c r="NGN6" s="88"/>
      <c r="NGO6" s="88"/>
      <c r="NGP6" s="88"/>
      <c r="NGQ6" s="88"/>
      <c r="NGR6" s="88"/>
      <c r="NGS6" s="88"/>
      <c r="NGT6" s="88"/>
      <c r="NGU6" s="88"/>
      <c r="NGV6" s="88"/>
      <c r="NGW6" s="88"/>
      <c r="NGX6" s="88"/>
      <c r="NGY6" s="88"/>
      <c r="NGZ6" s="88"/>
      <c r="NHA6" s="88"/>
      <c r="NHB6" s="88"/>
      <c r="NHC6" s="88"/>
      <c r="NHD6" s="88"/>
      <c r="NHE6" s="88"/>
      <c r="NHF6" s="88"/>
      <c r="NHG6" s="88"/>
      <c r="NHH6" s="88"/>
      <c r="NHI6" s="88"/>
      <c r="NHJ6" s="88"/>
      <c r="NHK6" s="88"/>
      <c r="NHL6" s="88"/>
      <c r="NHM6" s="88"/>
      <c r="NHN6" s="88"/>
      <c r="NHO6" s="88"/>
      <c r="NHP6" s="88"/>
      <c r="NHQ6" s="88"/>
      <c r="NHR6" s="88"/>
      <c r="NHS6" s="88"/>
      <c r="NHT6" s="88"/>
      <c r="NHU6" s="88"/>
      <c r="NHV6" s="88"/>
      <c r="NHW6" s="88"/>
      <c r="NHX6" s="88"/>
      <c r="NHY6" s="88"/>
      <c r="NHZ6" s="88"/>
      <c r="NIA6" s="88"/>
      <c r="NIB6" s="88"/>
      <c r="NIC6" s="88"/>
      <c r="NID6" s="88"/>
      <c r="NIE6" s="88"/>
      <c r="NIF6" s="88"/>
      <c r="NIG6" s="88"/>
      <c r="NIH6" s="88"/>
      <c r="NII6" s="88"/>
      <c r="NIJ6" s="88"/>
      <c r="NIK6" s="88"/>
      <c r="NIL6" s="88"/>
      <c r="NIM6" s="88"/>
      <c r="NIN6" s="88"/>
      <c r="NIO6" s="88"/>
      <c r="NIP6" s="88"/>
      <c r="NIQ6" s="88"/>
      <c r="NIR6" s="88"/>
      <c r="NIS6" s="88"/>
      <c r="NIT6" s="88"/>
      <c r="NIU6" s="88"/>
      <c r="NIV6" s="88"/>
      <c r="NIW6" s="88"/>
      <c r="NIX6" s="88"/>
      <c r="NIY6" s="88"/>
      <c r="NIZ6" s="88"/>
      <c r="NJA6" s="88"/>
      <c r="NJB6" s="88"/>
      <c r="NJC6" s="88"/>
      <c r="NJD6" s="88"/>
      <c r="NJE6" s="88"/>
      <c r="NJF6" s="88"/>
      <c r="NJG6" s="88"/>
      <c r="NJH6" s="88"/>
      <c r="NJI6" s="88"/>
      <c r="NJJ6" s="88"/>
      <c r="NJK6" s="88"/>
      <c r="NJL6" s="88"/>
      <c r="NJM6" s="88"/>
      <c r="NJN6" s="88"/>
      <c r="NJO6" s="88"/>
      <c r="NJP6" s="88"/>
      <c r="NJQ6" s="88"/>
      <c r="NJR6" s="88"/>
      <c r="NJS6" s="88"/>
      <c r="NJT6" s="88"/>
      <c r="NJU6" s="88"/>
      <c r="NJV6" s="88"/>
      <c r="NJW6" s="88"/>
      <c r="NJX6" s="88"/>
      <c r="NJY6" s="88"/>
      <c r="NJZ6" s="88"/>
      <c r="NKA6" s="88"/>
      <c r="NKB6" s="88"/>
      <c r="NKC6" s="88"/>
      <c r="NKD6" s="88"/>
      <c r="NKE6" s="88"/>
      <c r="NKF6" s="88"/>
      <c r="NKG6" s="88"/>
      <c r="NKH6" s="88"/>
      <c r="NKI6" s="88"/>
      <c r="NKJ6" s="88"/>
      <c r="NKK6" s="88"/>
      <c r="NKL6" s="88"/>
      <c r="NKM6" s="88"/>
      <c r="NKN6" s="88"/>
      <c r="NKO6" s="88"/>
      <c r="NKP6" s="88"/>
      <c r="NKQ6" s="88"/>
      <c r="NKR6" s="88"/>
      <c r="NKS6" s="88"/>
      <c r="NKT6" s="88"/>
      <c r="NKU6" s="88"/>
      <c r="NKV6" s="88"/>
      <c r="NKW6" s="88"/>
      <c r="NKX6" s="88"/>
      <c r="NKY6" s="88"/>
      <c r="NKZ6" s="88"/>
      <c r="NLA6" s="88"/>
      <c r="NLB6" s="88"/>
      <c r="NLC6" s="88"/>
      <c r="NLD6" s="88"/>
      <c r="NLE6" s="88"/>
      <c r="NLF6" s="88"/>
      <c r="NLG6" s="88"/>
      <c r="NLH6" s="88"/>
      <c r="NLI6" s="88"/>
      <c r="NLJ6" s="88"/>
      <c r="NLK6" s="88"/>
      <c r="NLL6" s="88"/>
      <c r="NLM6" s="88"/>
      <c r="NLN6" s="88"/>
      <c r="NLO6" s="88"/>
      <c r="NLP6" s="88"/>
      <c r="NLQ6" s="88"/>
      <c r="NLR6" s="88"/>
      <c r="NLS6" s="88"/>
      <c r="NLT6" s="88"/>
      <c r="NLU6" s="88"/>
      <c r="NLV6" s="88"/>
      <c r="NLW6" s="88"/>
      <c r="NLX6" s="88"/>
      <c r="NLY6" s="88"/>
      <c r="NLZ6" s="88"/>
      <c r="NMA6" s="88"/>
      <c r="NMB6" s="88"/>
      <c r="NMC6" s="88"/>
      <c r="NMD6" s="88"/>
      <c r="NME6" s="88"/>
      <c r="NMF6" s="88"/>
      <c r="NMG6" s="88"/>
      <c r="NMH6" s="88"/>
      <c r="NMI6" s="88"/>
      <c r="NMJ6" s="88"/>
      <c r="NMK6" s="88"/>
      <c r="NML6" s="88"/>
      <c r="NMM6" s="88"/>
      <c r="NMN6" s="88"/>
      <c r="NMO6" s="88"/>
      <c r="NMP6" s="88"/>
      <c r="NMQ6" s="88"/>
      <c r="NMR6" s="88"/>
      <c r="NMS6" s="88"/>
      <c r="NMT6" s="88"/>
      <c r="NMU6" s="88"/>
      <c r="NMV6" s="88"/>
      <c r="NMW6" s="88"/>
      <c r="NMX6" s="88"/>
      <c r="NMY6" s="88"/>
      <c r="NMZ6" s="88"/>
      <c r="NNA6" s="88"/>
      <c r="NNB6" s="88"/>
      <c r="NNC6" s="88"/>
      <c r="NND6" s="88"/>
      <c r="NNE6" s="88"/>
      <c r="NNF6" s="88"/>
      <c r="NNG6" s="88"/>
      <c r="NNH6" s="88"/>
      <c r="NNI6" s="88"/>
      <c r="NNJ6" s="88"/>
      <c r="NNK6" s="88"/>
      <c r="NNL6" s="88"/>
      <c r="NNM6" s="88"/>
      <c r="NNN6" s="88"/>
      <c r="NNO6" s="88"/>
      <c r="NNP6" s="88"/>
      <c r="NNQ6" s="88"/>
      <c r="NNR6" s="88"/>
      <c r="NNS6" s="88"/>
      <c r="NNT6" s="88"/>
      <c r="NNU6" s="88"/>
      <c r="NNV6" s="88"/>
      <c r="NNW6" s="88"/>
      <c r="NNX6" s="88"/>
      <c r="NNY6" s="88"/>
      <c r="NNZ6" s="88"/>
      <c r="NOA6" s="88"/>
      <c r="NOB6" s="88"/>
      <c r="NOC6" s="88"/>
      <c r="NOD6" s="88"/>
      <c r="NOE6" s="88"/>
      <c r="NOF6" s="88"/>
      <c r="NOG6" s="88"/>
      <c r="NOH6" s="88"/>
      <c r="NOI6" s="88"/>
      <c r="NOJ6" s="88"/>
      <c r="NOK6" s="88"/>
      <c r="NOL6" s="88"/>
      <c r="NOM6" s="88"/>
      <c r="NON6" s="88"/>
      <c r="NOO6" s="88"/>
      <c r="NOP6" s="88"/>
      <c r="NOQ6" s="88"/>
      <c r="NOR6" s="88"/>
      <c r="NOS6" s="88"/>
      <c r="NOT6" s="88"/>
      <c r="NOU6" s="88"/>
      <c r="NOV6" s="88"/>
      <c r="NOW6" s="88"/>
      <c r="NOX6" s="88"/>
      <c r="NOY6" s="88"/>
      <c r="NOZ6" s="88"/>
      <c r="NPA6" s="88"/>
      <c r="NPB6" s="88"/>
      <c r="NPC6" s="88"/>
      <c r="NPD6" s="88"/>
      <c r="NPE6" s="88"/>
      <c r="NPF6" s="88"/>
      <c r="NPG6" s="88"/>
      <c r="NPH6" s="88"/>
      <c r="NPI6" s="88"/>
      <c r="NPJ6" s="88"/>
      <c r="NPK6" s="88"/>
      <c r="NPL6" s="88"/>
      <c r="NPM6" s="88"/>
      <c r="NPN6" s="88"/>
      <c r="NPO6" s="88"/>
      <c r="NPP6" s="88"/>
      <c r="NPQ6" s="88"/>
      <c r="NPR6" s="88"/>
      <c r="NPS6" s="88"/>
      <c r="NPT6" s="88"/>
      <c r="NPU6" s="88"/>
      <c r="NPV6" s="88"/>
      <c r="NPW6" s="88"/>
      <c r="NPX6" s="88"/>
      <c r="NPY6" s="88"/>
      <c r="NPZ6" s="88"/>
      <c r="NQA6" s="88"/>
      <c r="NQB6" s="88"/>
      <c r="NQC6" s="88"/>
      <c r="NQD6" s="88"/>
      <c r="NQE6" s="88"/>
      <c r="NQF6" s="88"/>
      <c r="NQG6" s="88"/>
      <c r="NQH6" s="88"/>
      <c r="NQI6" s="88"/>
      <c r="NQJ6" s="88"/>
      <c r="NQK6" s="88"/>
      <c r="NQL6" s="88"/>
      <c r="NQM6" s="88"/>
      <c r="NQN6" s="88"/>
      <c r="NQO6" s="88"/>
      <c r="NQP6" s="88"/>
      <c r="NQQ6" s="88"/>
      <c r="NQR6" s="88"/>
      <c r="NQS6" s="88"/>
      <c r="NQT6" s="88"/>
      <c r="NQU6" s="88"/>
      <c r="NQV6" s="88"/>
      <c r="NQW6" s="88"/>
      <c r="NQX6" s="88"/>
      <c r="NQY6" s="88"/>
      <c r="NQZ6" s="88"/>
      <c r="NRA6" s="88"/>
      <c r="NRB6" s="88"/>
      <c r="NRC6" s="88"/>
      <c r="NRD6" s="88"/>
      <c r="NRE6" s="88"/>
      <c r="NRF6" s="88"/>
      <c r="NRG6" s="88"/>
      <c r="NRH6" s="88"/>
      <c r="NRI6" s="88"/>
      <c r="NRJ6" s="88"/>
      <c r="NRK6" s="88"/>
      <c r="NRL6" s="88"/>
      <c r="NRM6" s="88"/>
      <c r="NRN6" s="88"/>
      <c r="NRO6" s="88"/>
      <c r="NRP6" s="88"/>
      <c r="NRQ6" s="88"/>
      <c r="NRR6" s="88"/>
      <c r="NRS6" s="88"/>
      <c r="NRT6" s="88"/>
      <c r="NRU6" s="88"/>
      <c r="NRV6" s="88"/>
      <c r="NRW6" s="88"/>
      <c r="NRX6" s="88"/>
      <c r="NRY6" s="88"/>
      <c r="NRZ6" s="88"/>
      <c r="NSA6" s="88"/>
      <c r="NSB6" s="88"/>
      <c r="NSC6" s="88"/>
      <c r="NSD6" s="88"/>
      <c r="NSE6" s="88"/>
      <c r="NSF6" s="88"/>
      <c r="NSG6" s="88"/>
      <c r="NSH6" s="88"/>
      <c r="NSI6" s="88"/>
      <c r="NSJ6" s="88"/>
      <c r="NSK6" s="88"/>
      <c r="NSL6" s="88"/>
      <c r="NSM6" s="88"/>
      <c r="NSN6" s="88"/>
      <c r="NSO6" s="88"/>
      <c r="NSP6" s="88"/>
      <c r="NSQ6" s="88"/>
      <c r="NSR6" s="88"/>
      <c r="NSS6" s="88"/>
      <c r="NST6" s="88"/>
      <c r="NSU6" s="88"/>
      <c r="NSV6" s="88"/>
      <c r="NSW6" s="88"/>
      <c r="NSX6" s="88"/>
      <c r="NSY6" s="88"/>
      <c r="NSZ6" s="88"/>
      <c r="NTA6" s="88"/>
      <c r="NTB6" s="88"/>
      <c r="NTC6" s="88"/>
      <c r="NTD6" s="88"/>
      <c r="NTE6" s="88"/>
      <c r="NTF6" s="88"/>
      <c r="NTG6" s="88"/>
      <c r="NTH6" s="88"/>
      <c r="NTI6" s="88"/>
      <c r="NTJ6" s="88"/>
      <c r="NTK6" s="88"/>
      <c r="NTL6" s="88"/>
      <c r="NTM6" s="88"/>
      <c r="NTN6" s="88"/>
      <c r="NTO6" s="88"/>
      <c r="NTP6" s="88"/>
      <c r="NTQ6" s="88"/>
      <c r="NTR6" s="88"/>
      <c r="NTS6" s="88"/>
      <c r="NTT6" s="88"/>
      <c r="NTU6" s="88"/>
      <c r="NTV6" s="88"/>
      <c r="NTW6" s="88"/>
      <c r="NTX6" s="88"/>
      <c r="NTY6" s="88"/>
      <c r="NTZ6" s="88"/>
      <c r="NUA6" s="88"/>
      <c r="NUB6" s="88"/>
      <c r="NUC6" s="88"/>
      <c r="NUD6" s="88"/>
      <c r="NUE6" s="88"/>
      <c r="NUF6" s="88"/>
      <c r="NUG6" s="88"/>
      <c r="NUH6" s="88"/>
      <c r="NUI6" s="88"/>
      <c r="NUJ6" s="88"/>
      <c r="NUK6" s="88"/>
      <c r="NUL6" s="88"/>
      <c r="NUM6" s="88"/>
      <c r="NUN6" s="88"/>
      <c r="NUO6" s="88"/>
      <c r="NUP6" s="88"/>
      <c r="NUQ6" s="88"/>
      <c r="NUR6" s="88"/>
      <c r="NUS6" s="88"/>
      <c r="NUT6" s="88"/>
      <c r="NUU6" s="88"/>
      <c r="NUV6" s="88"/>
      <c r="NUW6" s="88"/>
      <c r="NUX6" s="88"/>
      <c r="NUY6" s="88"/>
      <c r="NUZ6" s="88"/>
      <c r="NVA6" s="88"/>
      <c r="NVB6" s="88"/>
      <c r="NVC6" s="88"/>
      <c r="NVD6" s="88"/>
      <c r="NVE6" s="88"/>
      <c r="NVF6" s="88"/>
      <c r="NVG6" s="88"/>
      <c r="NVH6" s="88"/>
      <c r="NVI6" s="88"/>
      <c r="NVJ6" s="88"/>
      <c r="NVK6" s="88"/>
      <c r="NVL6" s="88"/>
      <c r="NVM6" s="88"/>
      <c r="NVN6" s="88"/>
      <c r="NVO6" s="88"/>
      <c r="NVP6" s="88"/>
      <c r="NVQ6" s="88"/>
      <c r="NVR6" s="88"/>
      <c r="NVS6" s="88"/>
      <c r="NVT6" s="88"/>
      <c r="NVU6" s="88"/>
      <c r="NVV6" s="88"/>
      <c r="NVW6" s="88"/>
      <c r="NVX6" s="88"/>
      <c r="NVY6" s="88"/>
      <c r="NVZ6" s="88"/>
      <c r="NWA6" s="88"/>
      <c r="NWB6" s="88"/>
      <c r="NWC6" s="88"/>
      <c r="NWD6" s="88"/>
      <c r="NWE6" s="88"/>
      <c r="NWF6" s="88"/>
      <c r="NWG6" s="88"/>
      <c r="NWH6" s="88"/>
      <c r="NWI6" s="88"/>
      <c r="NWJ6" s="88"/>
      <c r="NWK6" s="88"/>
      <c r="NWL6" s="88"/>
      <c r="NWM6" s="88"/>
      <c r="NWN6" s="88"/>
      <c r="NWO6" s="88"/>
      <c r="NWP6" s="88"/>
      <c r="NWQ6" s="88"/>
      <c r="NWR6" s="88"/>
      <c r="NWS6" s="88"/>
      <c r="NWT6" s="88"/>
      <c r="NWU6" s="88"/>
      <c r="NWV6" s="88"/>
      <c r="NWW6" s="88"/>
      <c r="NWX6" s="88"/>
      <c r="NWY6" s="88"/>
      <c r="NWZ6" s="88"/>
      <c r="NXA6" s="88"/>
      <c r="NXB6" s="88"/>
      <c r="NXC6" s="88"/>
      <c r="NXD6" s="88"/>
      <c r="NXE6" s="88"/>
      <c r="NXF6" s="88"/>
      <c r="NXG6" s="88"/>
      <c r="NXH6" s="88"/>
      <c r="NXI6" s="88"/>
      <c r="NXJ6" s="88"/>
      <c r="NXK6" s="88"/>
      <c r="NXL6" s="88"/>
      <c r="NXM6" s="88"/>
      <c r="NXN6" s="88"/>
      <c r="NXO6" s="88"/>
      <c r="NXP6" s="88"/>
      <c r="NXQ6" s="88"/>
      <c r="NXR6" s="88"/>
      <c r="NXS6" s="88"/>
      <c r="NXT6" s="88"/>
      <c r="NXU6" s="88"/>
      <c r="NXV6" s="88"/>
      <c r="NXW6" s="88"/>
      <c r="NXX6" s="88"/>
      <c r="NXY6" s="88"/>
      <c r="NXZ6" s="88"/>
      <c r="NYA6" s="88"/>
      <c r="NYB6" s="88"/>
      <c r="NYC6" s="88"/>
      <c r="NYD6" s="88"/>
      <c r="NYE6" s="88"/>
      <c r="NYF6" s="88"/>
      <c r="NYG6" s="88"/>
      <c r="NYH6" s="88"/>
      <c r="NYI6" s="88"/>
      <c r="NYJ6" s="88"/>
      <c r="NYK6" s="88"/>
      <c r="NYL6" s="88"/>
      <c r="NYM6" s="88"/>
      <c r="NYN6" s="88"/>
      <c r="NYO6" s="88"/>
      <c r="NYP6" s="88"/>
      <c r="NYQ6" s="88"/>
      <c r="NYR6" s="88"/>
      <c r="NYS6" s="88"/>
      <c r="NYT6" s="88"/>
      <c r="NYU6" s="88"/>
      <c r="NYV6" s="88"/>
      <c r="NYW6" s="88"/>
      <c r="NYX6" s="88"/>
      <c r="NYY6" s="88"/>
      <c r="NYZ6" s="88"/>
      <c r="NZA6" s="88"/>
      <c r="NZB6" s="88"/>
      <c r="NZC6" s="88"/>
      <c r="NZD6" s="88"/>
      <c r="NZE6" s="88"/>
      <c r="NZF6" s="88"/>
      <c r="NZG6" s="88"/>
      <c r="NZH6" s="88"/>
      <c r="NZI6" s="88"/>
      <c r="NZJ6" s="88"/>
      <c r="NZK6" s="88"/>
      <c r="NZL6" s="88"/>
      <c r="NZM6" s="88"/>
      <c r="NZN6" s="88"/>
      <c r="NZO6" s="88"/>
      <c r="NZP6" s="88"/>
      <c r="NZQ6" s="88"/>
      <c r="NZR6" s="88"/>
      <c r="NZS6" s="88"/>
      <c r="NZT6" s="88"/>
      <c r="NZU6" s="88"/>
      <c r="NZV6" s="88"/>
      <c r="NZW6" s="88"/>
      <c r="NZX6" s="88"/>
      <c r="NZY6" s="88"/>
      <c r="NZZ6" s="88"/>
      <c r="OAA6" s="88"/>
      <c r="OAB6" s="88"/>
      <c r="OAC6" s="88"/>
      <c r="OAD6" s="88"/>
      <c r="OAE6" s="88"/>
      <c r="OAF6" s="88"/>
      <c r="OAG6" s="88"/>
      <c r="OAH6" s="88"/>
      <c r="OAI6" s="88"/>
      <c r="OAJ6" s="88"/>
      <c r="OAK6" s="88"/>
      <c r="OAL6" s="88"/>
      <c r="OAM6" s="88"/>
      <c r="OAN6" s="88"/>
      <c r="OAO6" s="88"/>
      <c r="OAP6" s="88"/>
      <c r="OAQ6" s="88"/>
      <c r="OAR6" s="88"/>
      <c r="OAS6" s="88"/>
      <c r="OAT6" s="88"/>
      <c r="OAU6" s="88"/>
      <c r="OAV6" s="88"/>
      <c r="OAW6" s="88"/>
      <c r="OAX6" s="88"/>
      <c r="OAY6" s="88"/>
      <c r="OAZ6" s="88"/>
      <c r="OBA6" s="88"/>
      <c r="OBB6" s="88"/>
      <c r="OBC6" s="88"/>
      <c r="OBD6" s="88"/>
      <c r="OBE6" s="88"/>
      <c r="OBF6" s="88"/>
      <c r="OBG6" s="88"/>
      <c r="OBH6" s="88"/>
      <c r="OBI6" s="88"/>
      <c r="OBJ6" s="88"/>
      <c r="OBK6" s="88"/>
      <c r="OBL6" s="88"/>
      <c r="OBM6" s="88"/>
      <c r="OBN6" s="88"/>
      <c r="OBO6" s="88"/>
      <c r="OBP6" s="88"/>
      <c r="OBQ6" s="88"/>
      <c r="OBR6" s="88"/>
      <c r="OBS6" s="88"/>
      <c r="OBT6" s="88"/>
      <c r="OBU6" s="88"/>
      <c r="OBV6" s="88"/>
      <c r="OBW6" s="88"/>
      <c r="OBX6" s="88"/>
      <c r="OBY6" s="88"/>
      <c r="OBZ6" s="88"/>
      <c r="OCA6" s="88"/>
      <c r="OCB6" s="88"/>
      <c r="OCC6" s="88"/>
      <c r="OCD6" s="88"/>
      <c r="OCE6" s="88"/>
      <c r="OCF6" s="88"/>
      <c r="OCG6" s="88"/>
      <c r="OCH6" s="88"/>
      <c r="OCI6" s="88"/>
      <c r="OCJ6" s="88"/>
      <c r="OCK6" s="88"/>
      <c r="OCL6" s="88"/>
      <c r="OCM6" s="88"/>
      <c r="OCN6" s="88"/>
      <c r="OCO6" s="88"/>
      <c r="OCP6" s="88"/>
      <c r="OCQ6" s="88"/>
      <c r="OCR6" s="88"/>
      <c r="OCS6" s="88"/>
      <c r="OCT6" s="88"/>
      <c r="OCU6" s="88"/>
      <c r="OCV6" s="88"/>
      <c r="OCW6" s="88"/>
      <c r="OCX6" s="88"/>
      <c r="OCY6" s="88"/>
      <c r="OCZ6" s="88"/>
      <c r="ODA6" s="88"/>
      <c r="ODB6" s="88"/>
      <c r="ODC6" s="88"/>
      <c r="ODD6" s="88"/>
      <c r="ODE6" s="88"/>
      <c r="ODF6" s="88"/>
      <c r="ODG6" s="88"/>
      <c r="ODH6" s="88"/>
      <c r="ODI6" s="88"/>
      <c r="ODJ6" s="88"/>
      <c r="ODK6" s="88"/>
      <c r="ODL6" s="88"/>
      <c r="ODM6" s="88"/>
      <c r="ODN6" s="88"/>
      <c r="ODO6" s="88"/>
      <c r="ODP6" s="88"/>
      <c r="ODQ6" s="88"/>
      <c r="ODR6" s="88"/>
      <c r="ODS6" s="88"/>
      <c r="ODT6" s="88"/>
      <c r="ODU6" s="88"/>
      <c r="ODV6" s="88"/>
      <c r="ODW6" s="88"/>
      <c r="ODX6" s="88"/>
      <c r="ODY6" s="88"/>
      <c r="ODZ6" s="88"/>
      <c r="OEA6" s="88"/>
      <c r="OEB6" s="88"/>
      <c r="OEC6" s="88"/>
      <c r="OED6" s="88"/>
      <c r="OEE6" s="88"/>
      <c r="OEF6" s="88"/>
      <c r="OEG6" s="88"/>
      <c r="OEH6" s="88"/>
      <c r="OEI6" s="88"/>
      <c r="OEJ6" s="88"/>
      <c r="OEK6" s="88"/>
      <c r="OEL6" s="88"/>
      <c r="OEM6" s="88"/>
      <c r="OEN6" s="88"/>
      <c r="OEO6" s="88"/>
      <c r="OEP6" s="88"/>
      <c r="OEQ6" s="88"/>
      <c r="OER6" s="88"/>
      <c r="OES6" s="88"/>
      <c r="OET6" s="88"/>
      <c r="OEU6" s="88"/>
      <c r="OEV6" s="88"/>
      <c r="OEW6" s="88"/>
      <c r="OEX6" s="88"/>
      <c r="OEY6" s="88"/>
      <c r="OEZ6" s="88"/>
      <c r="OFA6" s="88"/>
      <c r="OFB6" s="88"/>
      <c r="OFC6" s="88"/>
      <c r="OFD6" s="88"/>
      <c r="OFE6" s="88"/>
      <c r="OFF6" s="88"/>
      <c r="OFG6" s="88"/>
      <c r="OFH6" s="88"/>
      <c r="OFI6" s="88"/>
      <c r="OFJ6" s="88"/>
      <c r="OFK6" s="88"/>
      <c r="OFL6" s="88"/>
      <c r="OFM6" s="88"/>
      <c r="OFN6" s="88"/>
      <c r="OFO6" s="88"/>
      <c r="OFP6" s="88"/>
      <c r="OFQ6" s="88"/>
      <c r="OFR6" s="88"/>
      <c r="OFS6" s="88"/>
      <c r="OFT6" s="88"/>
      <c r="OFU6" s="88"/>
      <c r="OFV6" s="88"/>
      <c r="OFW6" s="88"/>
      <c r="OFX6" s="88"/>
      <c r="OFY6" s="88"/>
      <c r="OFZ6" s="88"/>
      <c r="OGA6" s="88"/>
      <c r="OGB6" s="88"/>
      <c r="OGC6" s="88"/>
      <c r="OGD6" s="88"/>
      <c r="OGE6" s="88"/>
      <c r="OGF6" s="88"/>
      <c r="OGG6" s="88"/>
      <c r="OGH6" s="88"/>
      <c r="OGI6" s="88"/>
      <c r="OGJ6" s="88"/>
      <c r="OGK6" s="88"/>
      <c r="OGL6" s="88"/>
      <c r="OGM6" s="88"/>
      <c r="OGN6" s="88"/>
      <c r="OGO6" s="88"/>
      <c r="OGP6" s="88"/>
      <c r="OGQ6" s="88"/>
      <c r="OGR6" s="88"/>
      <c r="OGS6" s="88"/>
      <c r="OGT6" s="88"/>
      <c r="OGU6" s="88"/>
      <c r="OGV6" s="88"/>
      <c r="OGW6" s="88"/>
      <c r="OGX6" s="88"/>
      <c r="OGY6" s="88"/>
      <c r="OGZ6" s="88"/>
      <c r="OHA6" s="88"/>
      <c r="OHB6" s="88"/>
      <c r="OHC6" s="88"/>
      <c r="OHD6" s="88"/>
      <c r="OHE6" s="88"/>
      <c r="OHF6" s="88"/>
      <c r="OHG6" s="88"/>
      <c r="OHH6" s="88"/>
      <c r="OHI6" s="88"/>
      <c r="OHJ6" s="88"/>
      <c r="OHK6" s="88"/>
      <c r="OHL6" s="88"/>
      <c r="OHM6" s="88"/>
      <c r="OHN6" s="88"/>
      <c r="OHO6" s="88"/>
      <c r="OHP6" s="88"/>
      <c r="OHQ6" s="88"/>
      <c r="OHR6" s="88"/>
      <c r="OHS6" s="88"/>
      <c r="OHT6" s="88"/>
      <c r="OHU6" s="88"/>
      <c r="OHV6" s="88"/>
      <c r="OHW6" s="88"/>
      <c r="OHX6" s="88"/>
      <c r="OHY6" s="88"/>
      <c r="OHZ6" s="88"/>
      <c r="OIA6" s="88"/>
      <c r="OIB6" s="88"/>
      <c r="OIC6" s="88"/>
      <c r="OID6" s="88"/>
      <c r="OIE6" s="88"/>
      <c r="OIF6" s="88"/>
      <c r="OIG6" s="88"/>
      <c r="OIH6" s="88"/>
      <c r="OII6" s="88"/>
      <c r="OIJ6" s="88"/>
      <c r="OIK6" s="88"/>
      <c r="OIL6" s="88"/>
      <c r="OIM6" s="88"/>
      <c r="OIN6" s="88"/>
      <c r="OIO6" s="88"/>
      <c r="OIP6" s="88"/>
      <c r="OIQ6" s="88"/>
      <c r="OIR6" s="88"/>
      <c r="OIS6" s="88"/>
      <c r="OIT6" s="88"/>
      <c r="OIU6" s="88"/>
      <c r="OIV6" s="88"/>
      <c r="OIW6" s="88"/>
      <c r="OIX6" s="88"/>
      <c r="OIY6" s="88"/>
      <c r="OIZ6" s="88"/>
      <c r="OJA6" s="88"/>
      <c r="OJB6" s="88"/>
      <c r="OJC6" s="88"/>
      <c r="OJD6" s="88"/>
      <c r="OJE6" s="88"/>
      <c r="OJF6" s="88"/>
      <c r="OJG6" s="88"/>
      <c r="OJH6" s="88"/>
      <c r="OJI6" s="88"/>
      <c r="OJJ6" s="88"/>
      <c r="OJK6" s="88"/>
      <c r="OJL6" s="88"/>
      <c r="OJM6" s="88"/>
      <c r="OJN6" s="88"/>
      <c r="OJO6" s="88"/>
      <c r="OJP6" s="88"/>
      <c r="OJQ6" s="88"/>
      <c r="OJR6" s="88"/>
      <c r="OJS6" s="88"/>
      <c r="OJT6" s="88"/>
      <c r="OJU6" s="88"/>
      <c r="OJV6" s="88"/>
      <c r="OJW6" s="88"/>
      <c r="OJX6" s="88"/>
      <c r="OJY6" s="88"/>
      <c r="OJZ6" s="88"/>
      <c r="OKA6" s="88"/>
      <c r="OKB6" s="88"/>
      <c r="OKC6" s="88"/>
      <c r="OKD6" s="88"/>
      <c r="OKE6" s="88"/>
      <c r="OKF6" s="88"/>
      <c r="OKG6" s="88"/>
      <c r="OKH6" s="88"/>
      <c r="OKI6" s="88"/>
      <c r="OKJ6" s="88"/>
      <c r="OKK6" s="88"/>
      <c r="OKL6" s="88"/>
      <c r="OKM6" s="88"/>
      <c r="OKN6" s="88"/>
      <c r="OKO6" s="88"/>
      <c r="OKP6" s="88"/>
      <c r="OKQ6" s="88"/>
      <c r="OKR6" s="88"/>
      <c r="OKS6" s="88"/>
      <c r="OKT6" s="88"/>
      <c r="OKU6" s="88"/>
      <c r="OKV6" s="88"/>
      <c r="OKW6" s="88"/>
      <c r="OKX6" s="88"/>
      <c r="OKY6" s="88"/>
      <c r="OKZ6" s="88"/>
      <c r="OLA6" s="88"/>
      <c r="OLB6" s="88"/>
      <c r="OLC6" s="88"/>
      <c r="OLD6" s="88"/>
      <c r="OLE6" s="88"/>
      <c r="OLF6" s="88"/>
      <c r="OLG6" s="88"/>
      <c r="OLH6" s="88"/>
      <c r="OLI6" s="88"/>
      <c r="OLJ6" s="88"/>
      <c r="OLK6" s="88"/>
      <c r="OLL6" s="88"/>
      <c r="OLM6" s="88"/>
      <c r="OLN6" s="88"/>
      <c r="OLO6" s="88"/>
      <c r="OLP6" s="88"/>
      <c r="OLQ6" s="88"/>
      <c r="OLR6" s="88"/>
      <c r="OLS6" s="88"/>
      <c r="OLT6" s="88"/>
      <c r="OLU6" s="88"/>
      <c r="OLV6" s="88"/>
      <c r="OLW6" s="88"/>
      <c r="OLX6" s="88"/>
      <c r="OLY6" s="88"/>
      <c r="OLZ6" s="88"/>
      <c r="OMA6" s="88"/>
      <c r="OMB6" s="88"/>
      <c r="OMC6" s="88"/>
      <c r="OMD6" s="88"/>
      <c r="OME6" s="88"/>
      <c r="OMF6" s="88"/>
      <c r="OMG6" s="88"/>
      <c r="OMH6" s="88"/>
      <c r="OMI6" s="88"/>
      <c r="OMJ6" s="88"/>
      <c r="OMK6" s="88"/>
      <c r="OML6" s="88"/>
      <c r="OMM6" s="88"/>
      <c r="OMN6" s="88"/>
      <c r="OMO6" s="88"/>
      <c r="OMP6" s="88"/>
      <c r="OMQ6" s="88"/>
      <c r="OMR6" s="88"/>
      <c r="OMS6" s="88"/>
      <c r="OMT6" s="88"/>
      <c r="OMU6" s="88"/>
      <c r="OMV6" s="88"/>
      <c r="OMW6" s="88"/>
      <c r="OMX6" s="88"/>
      <c r="OMY6" s="88"/>
      <c r="OMZ6" s="88"/>
      <c r="ONA6" s="88"/>
      <c r="ONB6" s="88"/>
      <c r="ONC6" s="88"/>
      <c r="OND6" s="88"/>
      <c r="ONE6" s="88"/>
      <c r="ONF6" s="88"/>
      <c r="ONG6" s="88"/>
      <c r="ONH6" s="88"/>
      <c r="ONI6" s="88"/>
      <c r="ONJ6" s="88"/>
      <c r="ONK6" s="88"/>
      <c r="ONL6" s="88"/>
      <c r="ONM6" s="88"/>
      <c r="ONN6" s="88"/>
      <c r="ONO6" s="88"/>
      <c r="ONP6" s="88"/>
      <c r="ONQ6" s="88"/>
      <c r="ONR6" s="88"/>
      <c r="ONS6" s="88"/>
      <c r="ONT6" s="88"/>
      <c r="ONU6" s="88"/>
      <c r="ONV6" s="88"/>
      <c r="ONW6" s="88"/>
      <c r="ONX6" s="88"/>
      <c r="ONY6" s="88"/>
      <c r="ONZ6" s="88"/>
      <c r="OOA6" s="88"/>
      <c r="OOB6" s="88"/>
      <c r="OOC6" s="88"/>
      <c r="OOD6" s="88"/>
      <c r="OOE6" s="88"/>
      <c r="OOF6" s="88"/>
      <c r="OOG6" s="88"/>
      <c r="OOH6" s="88"/>
      <c r="OOI6" s="88"/>
      <c r="OOJ6" s="88"/>
      <c r="OOK6" s="88"/>
      <c r="OOL6" s="88"/>
      <c r="OOM6" s="88"/>
      <c r="OON6" s="88"/>
      <c r="OOO6" s="88"/>
      <c r="OOP6" s="88"/>
      <c r="OOQ6" s="88"/>
      <c r="OOR6" s="88"/>
      <c r="OOS6" s="88"/>
      <c r="OOT6" s="88"/>
      <c r="OOU6" s="88"/>
      <c r="OOV6" s="88"/>
      <c r="OOW6" s="88"/>
      <c r="OOX6" s="88"/>
      <c r="OOY6" s="88"/>
      <c r="OOZ6" s="88"/>
      <c r="OPA6" s="88"/>
      <c r="OPB6" s="88"/>
      <c r="OPC6" s="88"/>
      <c r="OPD6" s="88"/>
      <c r="OPE6" s="88"/>
      <c r="OPF6" s="88"/>
      <c r="OPG6" s="88"/>
      <c r="OPH6" s="88"/>
      <c r="OPI6" s="88"/>
      <c r="OPJ6" s="88"/>
      <c r="OPK6" s="88"/>
      <c r="OPL6" s="88"/>
      <c r="OPM6" s="88"/>
      <c r="OPN6" s="88"/>
      <c r="OPO6" s="88"/>
      <c r="OPP6" s="88"/>
      <c r="OPQ6" s="88"/>
      <c r="OPR6" s="88"/>
      <c r="OPS6" s="88"/>
      <c r="OPT6" s="88"/>
      <c r="OPU6" s="88"/>
      <c r="OPV6" s="88"/>
      <c r="OPW6" s="88"/>
      <c r="OPX6" s="88"/>
      <c r="OPY6" s="88"/>
      <c r="OPZ6" s="88"/>
      <c r="OQA6" s="88"/>
      <c r="OQB6" s="88"/>
      <c r="OQC6" s="88"/>
      <c r="OQD6" s="88"/>
      <c r="OQE6" s="88"/>
      <c r="OQF6" s="88"/>
      <c r="OQG6" s="88"/>
      <c r="OQH6" s="88"/>
      <c r="OQI6" s="88"/>
      <c r="OQJ6" s="88"/>
      <c r="OQK6" s="88"/>
      <c r="OQL6" s="88"/>
      <c r="OQM6" s="88"/>
      <c r="OQN6" s="88"/>
      <c r="OQO6" s="88"/>
      <c r="OQP6" s="88"/>
      <c r="OQQ6" s="88"/>
      <c r="OQR6" s="88"/>
      <c r="OQS6" s="88"/>
      <c r="OQT6" s="88"/>
      <c r="OQU6" s="88"/>
      <c r="OQV6" s="88"/>
      <c r="OQW6" s="88"/>
      <c r="OQX6" s="88"/>
      <c r="OQY6" s="88"/>
      <c r="OQZ6" s="88"/>
      <c r="ORA6" s="88"/>
      <c r="ORB6" s="88"/>
      <c r="ORC6" s="88"/>
      <c r="ORD6" s="88"/>
      <c r="ORE6" s="88"/>
      <c r="ORF6" s="88"/>
      <c r="ORG6" s="88"/>
      <c r="ORH6" s="88"/>
      <c r="ORI6" s="88"/>
      <c r="ORJ6" s="88"/>
      <c r="ORK6" s="88"/>
      <c r="ORL6" s="88"/>
      <c r="ORM6" s="88"/>
      <c r="ORN6" s="88"/>
      <c r="ORO6" s="88"/>
      <c r="ORP6" s="88"/>
      <c r="ORQ6" s="88"/>
      <c r="ORR6" s="88"/>
      <c r="ORS6" s="88"/>
      <c r="ORT6" s="88"/>
      <c r="ORU6" s="88"/>
      <c r="ORV6" s="88"/>
      <c r="ORW6" s="88"/>
      <c r="ORX6" s="88"/>
      <c r="ORY6" s="88"/>
      <c r="ORZ6" s="88"/>
      <c r="OSA6" s="88"/>
      <c r="OSB6" s="88"/>
      <c r="OSC6" s="88"/>
      <c r="OSD6" s="88"/>
      <c r="OSE6" s="88"/>
      <c r="OSF6" s="88"/>
      <c r="OSG6" s="88"/>
      <c r="OSH6" s="88"/>
      <c r="OSI6" s="88"/>
      <c r="OSJ6" s="88"/>
      <c r="OSK6" s="88"/>
      <c r="OSL6" s="88"/>
      <c r="OSM6" s="88"/>
      <c r="OSN6" s="88"/>
      <c r="OSO6" s="88"/>
      <c r="OSP6" s="88"/>
      <c r="OSQ6" s="88"/>
      <c r="OSR6" s="88"/>
      <c r="OSS6" s="88"/>
      <c r="OST6" s="88"/>
      <c r="OSU6" s="88"/>
      <c r="OSV6" s="88"/>
      <c r="OSW6" s="88"/>
      <c r="OSX6" s="88"/>
      <c r="OSY6" s="88"/>
      <c r="OSZ6" s="88"/>
      <c r="OTA6" s="88"/>
      <c r="OTB6" s="88"/>
      <c r="OTC6" s="88"/>
      <c r="OTD6" s="88"/>
      <c r="OTE6" s="88"/>
      <c r="OTF6" s="88"/>
      <c r="OTG6" s="88"/>
      <c r="OTH6" s="88"/>
      <c r="OTI6" s="88"/>
      <c r="OTJ6" s="88"/>
      <c r="OTK6" s="88"/>
      <c r="OTL6" s="88"/>
      <c r="OTM6" s="88"/>
      <c r="OTN6" s="88"/>
      <c r="OTO6" s="88"/>
      <c r="OTP6" s="88"/>
      <c r="OTQ6" s="88"/>
      <c r="OTR6" s="88"/>
      <c r="OTS6" s="88"/>
      <c r="OTT6" s="88"/>
      <c r="OTU6" s="88"/>
      <c r="OTV6" s="88"/>
      <c r="OTW6" s="88"/>
      <c r="OTX6" s="88"/>
      <c r="OTY6" s="88"/>
      <c r="OTZ6" s="88"/>
      <c r="OUA6" s="88"/>
      <c r="OUB6" s="88"/>
      <c r="OUC6" s="88"/>
      <c r="OUD6" s="88"/>
      <c r="OUE6" s="88"/>
      <c r="OUF6" s="88"/>
      <c r="OUG6" s="88"/>
      <c r="OUH6" s="88"/>
      <c r="OUI6" s="88"/>
      <c r="OUJ6" s="88"/>
      <c r="OUK6" s="88"/>
      <c r="OUL6" s="88"/>
      <c r="OUM6" s="88"/>
      <c r="OUN6" s="88"/>
      <c r="OUO6" s="88"/>
      <c r="OUP6" s="88"/>
      <c r="OUQ6" s="88"/>
      <c r="OUR6" s="88"/>
      <c r="OUS6" s="88"/>
      <c r="OUT6" s="88"/>
      <c r="OUU6" s="88"/>
      <c r="OUV6" s="88"/>
      <c r="OUW6" s="88"/>
      <c r="OUX6" s="88"/>
      <c r="OUY6" s="88"/>
      <c r="OUZ6" s="88"/>
      <c r="OVA6" s="88"/>
      <c r="OVB6" s="88"/>
      <c r="OVC6" s="88"/>
      <c r="OVD6" s="88"/>
      <c r="OVE6" s="88"/>
      <c r="OVF6" s="88"/>
      <c r="OVG6" s="88"/>
      <c r="OVH6" s="88"/>
      <c r="OVI6" s="88"/>
      <c r="OVJ6" s="88"/>
      <c r="OVK6" s="88"/>
      <c r="OVL6" s="88"/>
      <c r="OVM6" s="88"/>
      <c r="OVN6" s="88"/>
      <c r="OVO6" s="88"/>
      <c r="OVP6" s="88"/>
      <c r="OVQ6" s="88"/>
      <c r="OVR6" s="88"/>
      <c r="OVS6" s="88"/>
      <c r="OVT6" s="88"/>
      <c r="OVU6" s="88"/>
      <c r="OVV6" s="88"/>
      <c r="OVW6" s="88"/>
      <c r="OVX6" s="88"/>
      <c r="OVY6" s="88"/>
      <c r="OVZ6" s="88"/>
      <c r="OWA6" s="88"/>
      <c r="OWB6" s="88"/>
      <c r="OWC6" s="88"/>
      <c r="OWD6" s="88"/>
      <c r="OWE6" s="88"/>
      <c r="OWF6" s="88"/>
      <c r="OWG6" s="88"/>
      <c r="OWH6" s="88"/>
      <c r="OWI6" s="88"/>
      <c r="OWJ6" s="88"/>
      <c r="OWK6" s="88"/>
      <c r="OWL6" s="88"/>
      <c r="OWM6" s="88"/>
      <c r="OWN6" s="88"/>
      <c r="OWO6" s="88"/>
      <c r="OWP6" s="88"/>
      <c r="OWQ6" s="88"/>
      <c r="OWR6" s="88"/>
      <c r="OWS6" s="88"/>
      <c r="OWT6" s="88"/>
      <c r="OWU6" s="88"/>
      <c r="OWV6" s="88"/>
      <c r="OWW6" s="88"/>
      <c r="OWX6" s="88"/>
      <c r="OWY6" s="88"/>
      <c r="OWZ6" s="88"/>
      <c r="OXA6" s="88"/>
      <c r="OXB6" s="88"/>
      <c r="OXC6" s="88"/>
      <c r="OXD6" s="88"/>
      <c r="OXE6" s="88"/>
      <c r="OXF6" s="88"/>
      <c r="OXG6" s="88"/>
      <c r="OXH6" s="88"/>
      <c r="OXI6" s="88"/>
      <c r="OXJ6" s="88"/>
      <c r="OXK6" s="88"/>
      <c r="OXL6" s="88"/>
      <c r="OXM6" s="88"/>
      <c r="OXN6" s="88"/>
      <c r="OXO6" s="88"/>
      <c r="OXP6" s="88"/>
      <c r="OXQ6" s="88"/>
      <c r="OXR6" s="88"/>
      <c r="OXS6" s="88"/>
      <c r="OXT6" s="88"/>
      <c r="OXU6" s="88"/>
      <c r="OXV6" s="88"/>
      <c r="OXW6" s="88"/>
      <c r="OXX6" s="88"/>
      <c r="OXY6" s="88"/>
      <c r="OXZ6" s="88"/>
      <c r="OYA6" s="88"/>
      <c r="OYB6" s="88"/>
      <c r="OYC6" s="88"/>
      <c r="OYD6" s="88"/>
      <c r="OYE6" s="88"/>
      <c r="OYF6" s="88"/>
      <c r="OYG6" s="88"/>
      <c r="OYH6" s="88"/>
      <c r="OYI6" s="88"/>
      <c r="OYJ6" s="88"/>
      <c r="OYK6" s="88"/>
      <c r="OYL6" s="88"/>
      <c r="OYM6" s="88"/>
      <c r="OYN6" s="88"/>
      <c r="OYO6" s="88"/>
      <c r="OYP6" s="88"/>
      <c r="OYQ6" s="88"/>
      <c r="OYR6" s="88"/>
      <c r="OYS6" s="88"/>
      <c r="OYT6" s="88"/>
      <c r="OYU6" s="88"/>
      <c r="OYV6" s="88"/>
      <c r="OYW6" s="88"/>
      <c r="OYX6" s="88"/>
      <c r="OYY6" s="88"/>
      <c r="OYZ6" s="88"/>
      <c r="OZA6" s="88"/>
      <c r="OZB6" s="88"/>
      <c r="OZC6" s="88"/>
      <c r="OZD6" s="88"/>
      <c r="OZE6" s="88"/>
      <c r="OZF6" s="88"/>
      <c r="OZG6" s="88"/>
      <c r="OZH6" s="88"/>
      <c r="OZI6" s="88"/>
      <c r="OZJ6" s="88"/>
      <c r="OZK6" s="88"/>
      <c r="OZL6" s="88"/>
      <c r="OZM6" s="88"/>
      <c r="OZN6" s="88"/>
      <c r="OZO6" s="88"/>
      <c r="OZP6" s="88"/>
      <c r="OZQ6" s="88"/>
      <c r="OZR6" s="88"/>
      <c r="OZS6" s="88"/>
      <c r="OZT6" s="88"/>
      <c r="OZU6" s="88"/>
      <c r="OZV6" s="88"/>
      <c r="OZW6" s="88"/>
      <c r="OZX6" s="88"/>
      <c r="OZY6" s="88"/>
      <c r="OZZ6" s="88"/>
      <c r="PAA6" s="88"/>
      <c r="PAB6" s="88"/>
      <c r="PAC6" s="88"/>
      <c r="PAD6" s="88"/>
      <c r="PAE6" s="88"/>
      <c r="PAF6" s="88"/>
      <c r="PAG6" s="88"/>
      <c r="PAH6" s="88"/>
      <c r="PAI6" s="88"/>
      <c r="PAJ6" s="88"/>
      <c r="PAK6" s="88"/>
      <c r="PAL6" s="88"/>
      <c r="PAM6" s="88"/>
      <c r="PAN6" s="88"/>
      <c r="PAO6" s="88"/>
      <c r="PAP6" s="88"/>
      <c r="PAQ6" s="88"/>
      <c r="PAR6" s="88"/>
      <c r="PAS6" s="88"/>
      <c r="PAT6" s="88"/>
      <c r="PAU6" s="88"/>
      <c r="PAV6" s="88"/>
      <c r="PAW6" s="88"/>
      <c r="PAX6" s="88"/>
      <c r="PAY6" s="88"/>
      <c r="PAZ6" s="88"/>
      <c r="PBA6" s="88"/>
      <c r="PBB6" s="88"/>
      <c r="PBC6" s="88"/>
      <c r="PBD6" s="88"/>
      <c r="PBE6" s="88"/>
      <c r="PBF6" s="88"/>
      <c r="PBG6" s="88"/>
      <c r="PBH6" s="88"/>
      <c r="PBI6" s="88"/>
      <c r="PBJ6" s="88"/>
      <c r="PBK6" s="88"/>
      <c r="PBL6" s="88"/>
      <c r="PBM6" s="88"/>
      <c r="PBN6" s="88"/>
      <c r="PBO6" s="88"/>
      <c r="PBP6" s="88"/>
      <c r="PBQ6" s="88"/>
      <c r="PBR6" s="88"/>
      <c r="PBS6" s="88"/>
      <c r="PBT6" s="88"/>
      <c r="PBU6" s="88"/>
      <c r="PBV6" s="88"/>
      <c r="PBW6" s="88"/>
      <c r="PBX6" s="88"/>
      <c r="PBY6" s="88"/>
      <c r="PBZ6" s="88"/>
      <c r="PCA6" s="88"/>
      <c r="PCB6" s="88"/>
      <c r="PCC6" s="88"/>
      <c r="PCD6" s="88"/>
      <c r="PCE6" s="88"/>
      <c r="PCF6" s="88"/>
      <c r="PCG6" s="88"/>
      <c r="PCH6" s="88"/>
      <c r="PCI6" s="88"/>
      <c r="PCJ6" s="88"/>
      <c r="PCK6" s="88"/>
      <c r="PCL6" s="88"/>
      <c r="PCM6" s="88"/>
      <c r="PCN6" s="88"/>
      <c r="PCO6" s="88"/>
      <c r="PCP6" s="88"/>
      <c r="PCQ6" s="88"/>
      <c r="PCR6" s="88"/>
      <c r="PCS6" s="88"/>
      <c r="PCT6" s="88"/>
      <c r="PCU6" s="88"/>
      <c r="PCV6" s="88"/>
      <c r="PCW6" s="88"/>
      <c r="PCX6" s="88"/>
      <c r="PCY6" s="88"/>
      <c r="PCZ6" s="88"/>
      <c r="PDA6" s="88"/>
      <c r="PDB6" s="88"/>
      <c r="PDC6" s="88"/>
      <c r="PDD6" s="88"/>
      <c r="PDE6" s="88"/>
      <c r="PDF6" s="88"/>
      <c r="PDG6" s="88"/>
      <c r="PDH6" s="88"/>
      <c r="PDI6" s="88"/>
      <c r="PDJ6" s="88"/>
      <c r="PDK6" s="88"/>
      <c r="PDL6" s="88"/>
      <c r="PDM6" s="88"/>
      <c r="PDN6" s="88"/>
      <c r="PDO6" s="88"/>
      <c r="PDP6" s="88"/>
      <c r="PDQ6" s="88"/>
      <c r="PDR6" s="88"/>
      <c r="PDS6" s="88"/>
      <c r="PDT6" s="88"/>
      <c r="PDU6" s="88"/>
      <c r="PDV6" s="88"/>
      <c r="PDW6" s="88"/>
      <c r="PDX6" s="88"/>
      <c r="PDY6" s="88"/>
      <c r="PDZ6" s="88"/>
      <c r="PEA6" s="88"/>
      <c r="PEB6" s="88"/>
      <c r="PEC6" s="88"/>
      <c r="PED6" s="88"/>
      <c r="PEE6" s="88"/>
      <c r="PEF6" s="88"/>
      <c r="PEG6" s="88"/>
      <c r="PEH6" s="88"/>
      <c r="PEI6" s="88"/>
      <c r="PEJ6" s="88"/>
      <c r="PEK6" s="88"/>
      <c r="PEL6" s="88"/>
      <c r="PEM6" s="88"/>
      <c r="PEN6" s="88"/>
      <c r="PEO6" s="88"/>
      <c r="PEP6" s="88"/>
      <c r="PEQ6" s="88"/>
      <c r="PER6" s="88"/>
      <c r="PES6" s="88"/>
      <c r="PET6" s="88"/>
      <c r="PEU6" s="88"/>
      <c r="PEV6" s="88"/>
      <c r="PEW6" s="88"/>
      <c r="PEX6" s="88"/>
      <c r="PEY6" s="88"/>
      <c r="PEZ6" s="88"/>
      <c r="PFA6" s="88"/>
      <c r="PFB6" s="88"/>
      <c r="PFC6" s="88"/>
      <c r="PFD6" s="88"/>
      <c r="PFE6" s="88"/>
      <c r="PFF6" s="88"/>
      <c r="PFG6" s="88"/>
      <c r="PFH6" s="88"/>
      <c r="PFI6" s="88"/>
      <c r="PFJ6" s="88"/>
      <c r="PFK6" s="88"/>
      <c r="PFL6" s="88"/>
      <c r="PFM6" s="88"/>
      <c r="PFN6" s="88"/>
      <c r="PFO6" s="88"/>
      <c r="PFP6" s="88"/>
      <c r="PFQ6" s="88"/>
      <c r="PFR6" s="88"/>
      <c r="PFS6" s="88"/>
      <c r="PFT6" s="88"/>
      <c r="PFU6" s="88"/>
      <c r="PFV6" s="88"/>
      <c r="PFW6" s="88"/>
      <c r="PFX6" s="88"/>
      <c r="PFY6" s="88"/>
      <c r="PFZ6" s="88"/>
      <c r="PGA6" s="88"/>
      <c r="PGB6" s="88"/>
      <c r="PGC6" s="88"/>
      <c r="PGD6" s="88"/>
      <c r="PGE6" s="88"/>
      <c r="PGF6" s="88"/>
      <c r="PGG6" s="88"/>
      <c r="PGH6" s="88"/>
      <c r="PGI6" s="88"/>
      <c r="PGJ6" s="88"/>
      <c r="PGK6" s="88"/>
      <c r="PGL6" s="88"/>
      <c r="PGM6" s="88"/>
      <c r="PGN6" s="88"/>
      <c r="PGO6" s="88"/>
      <c r="PGP6" s="88"/>
      <c r="PGQ6" s="88"/>
      <c r="PGR6" s="88"/>
      <c r="PGS6" s="88"/>
      <c r="PGT6" s="88"/>
      <c r="PGU6" s="88"/>
      <c r="PGV6" s="88"/>
      <c r="PGW6" s="88"/>
      <c r="PGX6" s="88"/>
      <c r="PGY6" s="88"/>
      <c r="PGZ6" s="88"/>
      <c r="PHA6" s="88"/>
      <c r="PHB6" s="88"/>
      <c r="PHC6" s="88"/>
      <c r="PHD6" s="88"/>
      <c r="PHE6" s="88"/>
      <c r="PHF6" s="88"/>
      <c r="PHG6" s="88"/>
      <c r="PHH6" s="88"/>
      <c r="PHI6" s="88"/>
      <c r="PHJ6" s="88"/>
      <c r="PHK6" s="88"/>
      <c r="PHL6" s="88"/>
      <c r="PHM6" s="88"/>
      <c r="PHN6" s="88"/>
      <c r="PHO6" s="88"/>
      <c r="PHP6" s="88"/>
      <c r="PHQ6" s="88"/>
      <c r="PHR6" s="88"/>
      <c r="PHS6" s="88"/>
      <c r="PHT6" s="88"/>
      <c r="PHU6" s="88"/>
      <c r="PHV6" s="88"/>
      <c r="PHW6" s="88"/>
      <c r="PHX6" s="88"/>
      <c r="PHY6" s="88"/>
      <c r="PHZ6" s="88"/>
      <c r="PIA6" s="88"/>
      <c r="PIB6" s="88"/>
      <c r="PIC6" s="88"/>
      <c r="PID6" s="88"/>
      <c r="PIE6" s="88"/>
      <c r="PIF6" s="88"/>
      <c r="PIG6" s="88"/>
      <c r="PIH6" s="88"/>
      <c r="PII6" s="88"/>
      <c r="PIJ6" s="88"/>
      <c r="PIK6" s="88"/>
      <c r="PIL6" s="88"/>
      <c r="PIM6" s="88"/>
      <c r="PIN6" s="88"/>
      <c r="PIO6" s="88"/>
      <c r="PIP6" s="88"/>
      <c r="PIQ6" s="88"/>
      <c r="PIR6" s="88"/>
      <c r="PIS6" s="88"/>
      <c r="PIT6" s="88"/>
      <c r="PIU6" s="88"/>
      <c r="PIV6" s="88"/>
      <c r="PIW6" s="88"/>
      <c r="PIX6" s="88"/>
      <c r="PIY6" s="88"/>
      <c r="PIZ6" s="88"/>
      <c r="PJA6" s="88"/>
      <c r="PJB6" s="88"/>
      <c r="PJC6" s="88"/>
      <c r="PJD6" s="88"/>
      <c r="PJE6" s="88"/>
      <c r="PJF6" s="88"/>
      <c r="PJG6" s="88"/>
      <c r="PJH6" s="88"/>
      <c r="PJI6" s="88"/>
      <c r="PJJ6" s="88"/>
      <c r="PJK6" s="88"/>
      <c r="PJL6" s="88"/>
      <c r="PJM6" s="88"/>
      <c r="PJN6" s="88"/>
      <c r="PJO6" s="88"/>
      <c r="PJP6" s="88"/>
      <c r="PJQ6" s="88"/>
      <c r="PJR6" s="88"/>
      <c r="PJS6" s="88"/>
      <c r="PJT6" s="88"/>
      <c r="PJU6" s="88"/>
      <c r="PJV6" s="88"/>
      <c r="PJW6" s="88"/>
      <c r="PJX6" s="88"/>
      <c r="PJY6" s="88"/>
      <c r="PJZ6" s="88"/>
      <c r="PKA6" s="88"/>
      <c r="PKB6" s="88"/>
      <c r="PKC6" s="88"/>
      <c r="PKD6" s="88"/>
      <c r="PKE6" s="88"/>
      <c r="PKF6" s="88"/>
      <c r="PKG6" s="88"/>
      <c r="PKH6" s="88"/>
      <c r="PKI6" s="88"/>
      <c r="PKJ6" s="88"/>
      <c r="PKK6" s="88"/>
      <c r="PKL6" s="88"/>
      <c r="PKM6" s="88"/>
      <c r="PKN6" s="88"/>
      <c r="PKO6" s="88"/>
      <c r="PKP6" s="88"/>
      <c r="PKQ6" s="88"/>
      <c r="PKR6" s="88"/>
      <c r="PKS6" s="88"/>
      <c r="PKT6" s="88"/>
      <c r="PKU6" s="88"/>
      <c r="PKV6" s="88"/>
      <c r="PKW6" s="88"/>
      <c r="PKX6" s="88"/>
      <c r="PKY6" s="88"/>
      <c r="PKZ6" s="88"/>
      <c r="PLA6" s="88"/>
      <c r="PLB6" s="88"/>
      <c r="PLC6" s="88"/>
      <c r="PLD6" s="88"/>
      <c r="PLE6" s="88"/>
      <c r="PLF6" s="88"/>
      <c r="PLG6" s="88"/>
      <c r="PLH6" s="88"/>
      <c r="PLI6" s="88"/>
      <c r="PLJ6" s="88"/>
      <c r="PLK6" s="88"/>
      <c r="PLL6" s="88"/>
      <c r="PLM6" s="88"/>
      <c r="PLN6" s="88"/>
      <c r="PLO6" s="88"/>
      <c r="PLP6" s="88"/>
      <c r="PLQ6" s="88"/>
      <c r="PLR6" s="88"/>
      <c r="PLS6" s="88"/>
      <c r="PLT6" s="88"/>
      <c r="PLU6" s="88"/>
      <c r="PLV6" s="88"/>
      <c r="PLW6" s="88"/>
      <c r="PLX6" s="88"/>
      <c r="PLY6" s="88"/>
      <c r="PLZ6" s="88"/>
      <c r="PMA6" s="88"/>
      <c r="PMB6" s="88"/>
      <c r="PMC6" s="88"/>
      <c r="PMD6" s="88"/>
      <c r="PME6" s="88"/>
      <c r="PMF6" s="88"/>
      <c r="PMG6" s="88"/>
      <c r="PMH6" s="88"/>
      <c r="PMI6" s="88"/>
      <c r="PMJ6" s="88"/>
      <c r="PMK6" s="88"/>
      <c r="PML6" s="88"/>
      <c r="PMM6" s="88"/>
      <c r="PMN6" s="88"/>
      <c r="PMO6" s="88"/>
      <c r="PMP6" s="88"/>
      <c r="PMQ6" s="88"/>
      <c r="PMR6" s="88"/>
      <c r="PMS6" s="88"/>
      <c r="PMT6" s="88"/>
      <c r="PMU6" s="88"/>
      <c r="PMV6" s="88"/>
      <c r="PMW6" s="88"/>
      <c r="PMX6" s="88"/>
      <c r="PMY6" s="88"/>
      <c r="PMZ6" s="88"/>
      <c r="PNA6" s="88"/>
      <c r="PNB6" s="88"/>
      <c r="PNC6" s="88"/>
      <c r="PND6" s="88"/>
      <c r="PNE6" s="88"/>
      <c r="PNF6" s="88"/>
      <c r="PNG6" s="88"/>
      <c r="PNH6" s="88"/>
      <c r="PNI6" s="88"/>
      <c r="PNJ6" s="88"/>
      <c r="PNK6" s="88"/>
      <c r="PNL6" s="88"/>
      <c r="PNM6" s="88"/>
      <c r="PNN6" s="88"/>
      <c r="PNO6" s="88"/>
      <c r="PNP6" s="88"/>
      <c r="PNQ6" s="88"/>
      <c r="PNR6" s="88"/>
      <c r="PNS6" s="88"/>
      <c r="PNT6" s="88"/>
      <c r="PNU6" s="88"/>
      <c r="PNV6" s="88"/>
      <c r="PNW6" s="88"/>
      <c r="PNX6" s="88"/>
      <c r="PNY6" s="88"/>
      <c r="PNZ6" s="88"/>
      <c r="POA6" s="88"/>
      <c r="POB6" s="88"/>
      <c r="POC6" s="88"/>
      <c r="POD6" s="88"/>
      <c r="POE6" s="88"/>
      <c r="POF6" s="88"/>
      <c r="POG6" s="88"/>
      <c r="POH6" s="88"/>
      <c r="POI6" s="88"/>
      <c r="POJ6" s="88"/>
      <c r="POK6" s="88"/>
      <c r="POL6" s="88"/>
      <c r="POM6" s="88"/>
      <c r="PON6" s="88"/>
      <c r="POO6" s="88"/>
      <c r="POP6" s="88"/>
      <c r="POQ6" s="88"/>
      <c r="POR6" s="88"/>
      <c r="POS6" s="88"/>
      <c r="POT6" s="88"/>
      <c r="POU6" s="88"/>
      <c r="POV6" s="88"/>
      <c r="POW6" s="88"/>
      <c r="POX6" s="88"/>
      <c r="POY6" s="88"/>
      <c r="POZ6" s="88"/>
      <c r="PPA6" s="88"/>
      <c r="PPB6" s="88"/>
      <c r="PPC6" s="88"/>
      <c r="PPD6" s="88"/>
      <c r="PPE6" s="88"/>
      <c r="PPF6" s="88"/>
      <c r="PPG6" s="88"/>
      <c r="PPH6" s="88"/>
      <c r="PPI6" s="88"/>
      <c r="PPJ6" s="88"/>
      <c r="PPK6" s="88"/>
      <c r="PPL6" s="88"/>
      <c r="PPM6" s="88"/>
      <c r="PPN6" s="88"/>
      <c r="PPO6" s="88"/>
      <c r="PPP6" s="88"/>
      <c r="PPQ6" s="88"/>
      <c r="PPR6" s="88"/>
      <c r="PPS6" s="88"/>
      <c r="PPT6" s="88"/>
      <c r="PPU6" s="88"/>
      <c r="PPV6" s="88"/>
      <c r="PPW6" s="88"/>
      <c r="PPX6" s="88"/>
      <c r="PPY6" s="88"/>
      <c r="PPZ6" s="88"/>
      <c r="PQA6" s="88"/>
      <c r="PQB6" s="88"/>
      <c r="PQC6" s="88"/>
      <c r="PQD6" s="88"/>
      <c r="PQE6" s="88"/>
      <c r="PQF6" s="88"/>
      <c r="PQG6" s="88"/>
      <c r="PQH6" s="88"/>
      <c r="PQI6" s="88"/>
      <c r="PQJ6" s="88"/>
      <c r="PQK6" s="88"/>
      <c r="PQL6" s="88"/>
      <c r="PQM6" s="88"/>
      <c r="PQN6" s="88"/>
      <c r="PQO6" s="88"/>
      <c r="PQP6" s="88"/>
      <c r="PQQ6" s="88"/>
      <c r="PQR6" s="88"/>
      <c r="PQS6" s="88"/>
      <c r="PQT6" s="88"/>
      <c r="PQU6" s="88"/>
      <c r="PQV6" s="88"/>
      <c r="PQW6" s="88"/>
      <c r="PQX6" s="88"/>
      <c r="PQY6" s="88"/>
      <c r="PQZ6" s="88"/>
      <c r="PRA6" s="88"/>
      <c r="PRB6" s="88"/>
      <c r="PRC6" s="88"/>
      <c r="PRD6" s="88"/>
      <c r="PRE6" s="88"/>
      <c r="PRF6" s="88"/>
      <c r="PRG6" s="88"/>
      <c r="PRH6" s="88"/>
      <c r="PRI6" s="88"/>
      <c r="PRJ6" s="88"/>
      <c r="PRK6" s="88"/>
      <c r="PRL6" s="88"/>
      <c r="PRM6" s="88"/>
      <c r="PRN6" s="88"/>
      <c r="PRO6" s="88"/>
      <c r="PRP6" s="88"/>
      <c r="PRQ6" s="88"/>
      <c r="PRR6" s="88"/>
      <c r="PRS6" s="88"/>
      <c r="PRT6" s="88"/>
      <c r="PRU6" s="88"/>
      <c r="PRV6" s="88"/>
      <c r="PRW6" s="88"/>
      <c r="PRX6" s="88"/>
      <c r="PRY6" s="88"/>
      <c r="PRZ6" s="88"/>
      <c r="PSA6" s="88"/>
      <c r="PSB6" s="88"/>
      <c r="PSC6" s="88"/>
      <c r="PSD6" s="88"/>
      <c r="PSE6" s="88"/>
      <c r="PSF6" s="88"/>
      <c r="PSG6" s="88"/>
      <c r="PSH6" s="88"/>
      <c r="PSI6" s="88"/>
      <c r="PSJ6" s="88"/>
      <c r="PSK6" s="88"/>
      <c r="PSL6" s="88"/>
      <c r="PSM6" s="88"/>
      <c r="PSN6" s="88"/>
      <c r="PSO6" s="88"/>
      <c r="PSP6" s="88"/>
      <c r="PSQ6" s="88"/>
      <c r="PSR6" s="88"/>
      <c r="PSS6" s="88"/>
      <c r="PST6" s="88"/>
      <c r="PSU6" s="88"/>
      <c r="PSV6" s="88"/>
      <c r="PSW6" s="88"/>
      <c r="PSX6" s="88"/>
      <c r="PSY6" s="88"/>
      <c r="PSZ6" s="88"/>
      <c r="PTA6" s="88"/>
      <c r="PTB6" s="88"/>
      <c r="PTC6" s="88"/>
      <c r="PTD6" s="88"/>
      <c r="PTE6" s="88"/>
      <c r="PTF6" s="88"/>
      <c r="PTG6" s="88"/>
      <c r="PTH6" s="88"/>
      <c r="PTI6" s="88"/>
      <c r="PTJ6" s="88"/>
      <c r="PTK6" s="88"/>
      <c r="PTL6" s="88"/>
      <c r="PTM6" s="88"/>
      <c r="PTN6" s="88"/>
      <c r="PTO6" s="88"/>
      <c r="PTP6" s="88"/>
      <c r="PTQ6" s="88"/>
      <c r="PTR6" s="88"/>
      <c r="PTS6" s="88"/>
      <c r="PTT6" s="88"/>
      <c r="PTU6" s="88"/>
      <c r="PTV6" s="88"/>
      <c r="PTW6" s="88"/>
      <c r="PTX6" s="88"/>
      <c r="PTY6" s="88"/>
      <c r="PTZ6" s="88"/>
      <c r="PUA6" s="88"/>
      <c r="PUB6" s="88"/>
      <c r="PUC6" s="88"/>
      <c r="PUD6" s="88"/>
      <c r="PUE6" s="88"/>
      <c r="PUF6" s="88"/>
      <c r="PUG6" s="88"/>
      <c r="PUH6" s="88"/>
      <c r="PUI6" s="88"/>
      <c r="PUJ6" s="88"/>
      <c r="PUK6" s="88"/>
      <c r="PUL6" s="88"/>
      <c r="PUM6" s="88"/>
      <c r="PUN6" s="88"/>
      <c r="PUO6" s="88"/>
      <c r="PUP6" s="88"/>
      <c r="PUQ6" s="88"/>
      <c r="PUR6" s="88"/>
      <c r="PUS6" s="88"/>
      <c r="PUT6" s="88"/>
      <c r="PUU6" s="88"/>
      <c r="PUV6" s="88"/>
      <c r="PUW6" s="88"/>
      <c r="PUX6" s="88"/>
      <c r="PUY6" s="88"/>
      <c r="PUZ6" s="88"/>
      <c r="PVA6" s="88"/>
      <c r="PVB6" s="88"/>
      <c r="PVC6" s="88"/>
      <c r="PVD6" s="88"/>
      <c r="PVE6" s="88"/>
      <c r="PVF6" s="88"/>
      <c r="PVG6" s="88"/>
      <c r="PVH6" s="88"/>
      <c r="PVI6" s="88"/>
      <c r="PVJ6" s="88"/>
      <c r="PVK6" s="88"/>
      <c r="PVL6" s="88"/>
      <c r="PVM6" s="88"/>
      <c r="PVN6" s="88"/>
      <c r="PVO6" s="88"/>
      <c r="PVP6" s="88"/>
      <c r="PVQ6" s="88"/>
      <c r="PVR6" s="88"/>
      <c r="PVS6" s="88"/>
      <c r="PVT6" s="88"/>
      <c r="PVU6" s="88"/>
      <c r="PVV6" s="88"/>
      <c r="PVW6" s="88"/>
      <c r="PVX6" s="88"/>
      <c r="PVY6" s="88"/>
      <c r="PVZ6" s="88"/>
      <c r="PWA6" s="88"/>
      <c r="PWB6" s="88"/>
      <c r="PWC6" s="88"/>
      <c r="PWD6" s="88"/>
      <c r="PWE6" s="88"/>
      <c r="PWF6" s="88"/>
      <c r="PWG6" s="88"/>
      <c r="PWH6" s="88"/>
      <c r="PWI6" s="88"/>
      <c r="PWJ6" s="88"/>
      <c r="PWK6" s="88"/>
      <c r="PWL6" s="88"/>
      <c r="PWM6" s="88"/>
      <c r="PWN6" s="88"/>
      <c r="PWO6" s="88"/>
      <c r="PWP6" s="88"/>
      <c r="PWQ6" s="88"/>
      <c r="PWR6" s="88"/>
      <c r="PWS6" s="88"/>
      <c r="PWT6" s="88"/>
      <c r="PWU6" s="88"/>
      <c r="PWV6" s="88"/>
      <c r="PWW6" s="88"/>
      <c r="PWX6" s="88"/>
      <c r="PWY6" s="88"/>
      <c r="PWZ6" s="88"/>
      <c r="PXA6" s="88"/>
      <c r="PXB6" s="88"/>
      <c r="PXC6" s="88"/>
      <c r="PXD6" s="88"/>
      <c r="PXE6" s="88"/>
      <c r="PXF6" s="88"/>
      <c r="PXG6" s="88"/>
      <c r="PXH6" s="88"/>
      <c r="PXI6" s="88"/>
      <c r="PXJ6" s="88"/>
      <c r="PXK6" s="88"/>
      <c r="PXL6" s="88"/>
      <c r="PXM6" s="88"/>
      <c r="PXN6" s="88"/>
      <c r="PXO6" s="88"/>
      <c r="PXP6" s="88"/>
      <c r="PXQ6" s="88"/>
      <c r="PXR6" s="88"/>
      <c r="PXS6" s="88"/>
      <c r="PXT6" s="88"/>
      <c r="PXU6" s="88"/>
      <c r="PXV6" s="88"/>
      <c r="PXW6" s="88"/>
      <c r="PXX6" s="88"/>
      <c r="PXY6" s="88"/>
      <c r="PXZ6" s="88"/>
      <c r="PYA6" s="88"/>
      <c r="PYB6" s="88"/>
      <c r="PYC6" s="88"/>
      <c r="PYD6" s="88"/>
      <c r="PYE6" s="88"/>
      <c r="PYF6" s="88"/>
      <c r="PYG6" s="88"/>
      <c r="PYH6" s="88"/>
      <c r="PYI6" s="88"/>
      <c r="PYJ6" s="88"/>
      <c r="PYK6" s="88"/>
      <c r="PYL6" s="88"/>
      <c r="PYM6" s="88"/>
      <c r="PYN6" s="88"/>
      <c r="PYO6" s="88"/>
      <c r="PYP6" s="88"/>
      <c r="PYQ6" s="88"/>
      <c r="PYR6" s="88"/>
      <c r="PYS6" s="88"/>
      <c r="PYT6" s="88"/>
      <c r="PYU6" s="88"/>
      <c r="PYV6" s="88"/>
      <c r="PYW6" s="88"/>
      <c r="PYX6" s="88"/>
      <c r="PYY6" s="88"/>
      <c r="PYZ6" s="88"/>
      <c r="PZA6" s="88"/>
      <c r="PZB6" s="88"/>
      <c r="PZC6" s="88"/>
      <c r="PZD6" s="88"/>
      <c r="PZE6" s="88"/>
      <c r="PZF6" s="88"/>
      <c r="PZG6" s="88"/>
      <c r="PZH6" s="88"/>
      <c r="PZI6" s="88"/>
      <c r="PZJ6" s="88"/>
      <c r="PZK6" s="88"/>
      <c r="PZL6" s="88"/>
      <c r="PZM6" s="88"/>
      <c r="PZN6" s="88"/>
      <c r="PZO6" s="88"/>
      <c r="PZP6" s="88"/>
      <c r="PZQ6" s="88"/>
      <c r="PZR6" s="88"/>
      <c r="PZS6" s="88"/>
      <c r="PZT6" s="88"/>
      <c r="PZU6" s="88"/>
      <c r="PZV6" s="88"/>
      <c r="PZW6" s="88"/>
      <c r="PZX6" s="88"/>
      <c r="PZY6" s="88"/>
      <c r="PZZ6" s="88"/>
      <c r="QAA6" s="88"/>
      <c r="QAB6" s="88"/>
      <c r="QAC6" s="88"/>
      <c r="QAD6" s="88"/>
      <c r="QAE6" s="88"/>
      <c r="QAF6" s="88"/>
      <c r="QAG6" s="88"/>
      <c r="QAH6" s="88"/>
      <c r="QAI6" s="88"/>
      <c r="QAJ6" s="88"/>
      <c r="QAK6" s="88"/>
      <c r="QAL6" s="88"/>
      <c r="QAM6" s="88"/>
      <c r="QAN6" s="88"/>
      <c r="QAO6" s="88"/>
      <c r="QAP6" s="88"/>
      <c r="QAQ6" s="88"/>
      <c r="QAR6" s="88"/>
      <c r="QAS6" s="88"/>
      <c r="QAT6" s="88"/>
      <c r="QAU6" s="88"/>
      <c r="QAV6" s="88"/>
      <c r="QAW6" s="88"/>
      <c r="QAX6" s="88"/>
      <c r="QAY6" s="88"/>
      <c r="QAZ6" s="88"/>
      <c r="QBA6" s="88"/>
      <c r="QBB6" s="88"/>
      <c r="QBC6" s="88"/>
      <c r="QBD6" s="88"/>
      <c r="QBE6" s="88"/>
      <c r="QBF6" s="88"/>
      <c r="QBG6" s="88"/>
      <c r="QBH6" s="88"/>
      <c r="QBI6" s="88"/>
      <c r="QBJ6" s="88"/>
      <c r="QBK6" s="88"/>
      <c r="QBL6" s="88"/>
      <c r="QBM6" s="88"/>
      <c r="QBN6" s="88"/>
      <c r="QBO6" s="88"/>
      <c r="QBP6" s="88"/>
      <c r="QBQ6" s="88"/>
      <c r="QBR6" s="88"/>
      <c r="QBS6" s="88"/>
      <c r="QBT6" s="88"/>
      <c r="QBU6" s="88"/>
      <c r="QBV6" s="88"/>
      <c r="QBW6" s="88"/>
      <c r="QBX6" s="88"/>
      <c r="QBY6" s="88"/>
      <c r="QBZ6" s="88"/>
      <c r="QCA6" s="88"/>
      <c r="QCB6" s="88"/>
      <c r="QCC6" s="88"/>
      <c r="QCD6" s="88"/>
      <c r="QCE6" s="88"/>
      <c r="QCF6" s="88"/>
      <c r="QCG6" s="88"/>
      <c r="QCH6" s="88"/>
      <c r="QCI6" s="88"/>
      <c r="QCJ6" s="88"/>
      <c r="QCK6" s="88"/>
      <c r="QCL6" s="88"/>
      <c r="QCM6" s="88"/>
      <c r="QCN6" s="88"/>
      <c r="QCO6" s="88"/>
      <c r="QCP6" s="88"/>
      <c r="QCQ6" s="88"/>
      <c r="QCR6" s="88"/>
      <c r="QCS6" s="88"/>
      <c r="QCT6" s="88"/>
      <c r="QCU6" s="88"/>
      <c r="QCV6" s="88"/>
      <c r="QCW6" s="88"/>
      <c r="QCX6" s="88"/>
      <c r="QCY6" s="88"/>
      <c r="QCZ6" s="88"/>
      <c r="QDA6" s="88"/>
      <c r="QDB6" s="88"/>
      <c r="QDC6" s="88"/>
      <c r="QDD6" s="88"/>
      <c r="QDE6" s="88"/>
      <c r="QDF6" s="88"/>
      <c r="QDG6" s="88"/>
      <c r="QDH6" s="88"/>
      <c r="QDI6" s="88"/>
      <c r="QDJ6" s="88"/>
      <c r="QDK6" s="88"/>
      <c r="QDL6" s="88"/>
      <c r="QDM6" s="88"/>
      <c r="QDN6" s="88"/>
      <c r="QDO6" s="88"/>
      <c r="QDP6" s="88"/>
      <c r="QDQ6" s="88"/>
      <c r="QDR6" s="88"/>
      <c r="QDS6" s="88"/>
      <c r="QDT6" s="88"/>
      <c r="QDU6" s="88"/>
      <c r="QDV6" s="88"/>
      <c r="QDW6" s="88"/>
      <c r="QDX6" s="88"/>
      <c r="QDY6" s="88"/>
      <c r="QDZ6" s="88"/>
      <c r="QEA6" s="88"/>
      <c r="QEB6" s="88"/>
      <c r="QEC6" s="88"/>
      <c r="QED6" s="88"/>
      <c r="QEE6" s="88"/>
      <c r="QEF6" s="88"/>
      <c r="QEG6" s="88"/>
      <c r="QEH6" s="88"/>
      <c r="QEI6" s="88"/>
      <c r="QEJ6" s="88"/>
      <c r="QEK6" s="88"/>
      <c r="QEL6" s="88"/>
      <c r="QEM6" s="88"/>
      <c r="QEN6" s="88"/>
      <c r="QEO6" s="88"/>
      <c r="QEP6" s="88"/>
      <c r="QEQ6" s="88"/>
      <c r="QER6" s="88"/>
      <c r="QES6" s="88"/>
      <c r="QET6" s="88"/>
      <c r="QEU6" s="88"/>
      <c r="QEV6" s="88"/>
      <c r="QEW6" s="88"/>
      <c r="QEX6" s="88"/>
      <c r="QEY6" s="88"/>
      <c r="QEZ6" s="88"/>
      <c r="QFA6" s="88"/>
      <c r="QFB6" s="88"/>
      <c r="QFC6" s="88"/>
      <c r="QFD6" s="88"/>
      <c r="QFE6" s="88"/>
      <c r="QFF6" s="88"/>
      <c r="QFG6" s="88"/>
      <c r="QFH6" s="88"/>
      <c r="QFI6" s="88"/>
      <c r="QFJ6" s="88"/>
      <c r="QFK6" s="88"/>
      <c r="QFL6" s="88"/>
      <c r="QFM6" s="88"/>
      <c r="QFN6" s="88"/>
      <c r="QFO6" s="88"/>
      <c r="QFP6" s="88"/>
      <c r="QFQ6" s="88"/>
      <c r="QFR6" s="88"/>
      <c r="QFS6" s="88"/>
      <c r="QFT6" s="88"/>
      <c r="QFU6" s="88"/>
      <c r="QFV6" s="88"/>
      <c r="QFW6" s="88"/>
      <c r="QFX6" s="88"/>
      <c r="QFY6" s="88"/>
      <c r="QFZ6" s="88"/>
      <c r="QGA6" s="88"/>
      <c r="QGB6" s="88"/>
      <c r="QGC6" s="88"/>
      <c r="QGD6" s="88"/>
      <c r="QGE6" s="88"/>
      <c r="QGF6" s="88"/>
      <c r="QGG6" s="88"/>
      <c r="QGH6" s="88"/>
      <c r="QGI6" s="88"/>
      <c r="QGJ6" s="88"/>
      <c r="QGK6" s="88"/>
      <c r="QGL6" s="88"/>
      <c r="QGM6" s="88"/>
      <c r="QGN6" s="88"/>
      <c r="QGO6" s="88"/>
      <c r="QGP6" s="88"/>
      <c r="QGQ6" s="88"/>
      <c r="QGR6" s="88"/>
      <c r="QGS6" s="88"/>
      <c r="QGT6" s="88"/>
      <c r="QGU6" s="88"/>
      <c r="QGV6" s="88"/>
      <c r="QGW6" s="88"/>
      <c r="QGX6" s="88"/>
      <c r="QGY6" s="88"/>
      <c r="QGZ6" s="88"/>
      <c r="QHA6" s="88"/>
      <c r="QHB6" s="88"/>
      <c r="QHC6" s="88"/>
      <c r="QHD6" s="88"/>
      <c r="QHE6" s="88"/>
      <c r="QHF6" s="88"/>
      <c r="QHG6" s="88"/>
      <c r="QHH6" s="88"/>
      <c r="QHI6" s="88"/>
      <c r="QHJ6" s="88"/>
      <c r="QHK6" s="88"/>
      <c r="QHL6" s="88"/>
      <c r="QHM6" s="88"/>
      <c r="QHN6" s="88"/>
      <c r="QHO6" s="88"/>
      <c r="QHP6" s="88"/>
      <c r="QHQ6" s="88"/>
      <c r="QHR6" s="88"/>
      <c r="QHS6" s="88"/>
      <c r="QHT6" s="88"/>
      <c r="QHU6" s="88"/>
      <c r="QHV6" s="88"/>
      <c r="QHW6" s="88"/>
      <c r="QHX6" s="88"/>
      <c r="QHY6" s="88"/>
      <c r="QHZ6" s="88"/>
      <c r="QIA6" s="88"/>
      <c r="QIB6" s="88"/>
      <c r="QIC6" s="88"/>
      <c r="QID6" s="88"/>
      <c r="QIE6" s="88"/>
      <c r="QIF6" s="88"/>
      <c r="QIG6" s="88"/>
      <c r="QIH6" s="88"/>
      <c r="QII6" s="88"/>
      <c r="QIJ6" s="88"/>
      <c r="QIK6" s="88"/>
      <c r="QIL6" s="88"/>
      <c r="QIM6" s="88"/>
      <c r="QIN6" s="88"/>
      <c r="QIO6" s="88"/>
      <c r="QIP6" s="88"/>
      <c r="QIQ6" s="88"/>
      <c r="QIR6" s="88"/>
      <c r="QIS6" s="88"/>
      <c r="QIT6" s="88"/>
      <c r="QIU6" s="88"/>
      <c r="QIV6" s="88"/>
      <c r="QIW6" s="88"/>
      <c r="QIX6" s="88"/>
      <c r="QIY6" s="88"/>
      <c r="QIZ6" s="88"/>
      <c r="QJA6" s="88"/>
      <c r="QJB6" s="88"/>
      <c r="QJC6" s="88"/>
      <c r="QJD6" s="88"/>
      <c r="QJE6" s="88"/>
      <c r="QJF6" s="88"/>
      <c r="QJG6" s="88"/>
      <c r="QJH6" s="88"/>
      <c r="QJI6" s="88"/>
      <c r="QJJ6" s="88"/>
      <c r="QJK6" s="88"/>
      <c r="QJL6" s="88"/>
      <c r="QJM6" s="88"/>
      <c r="QJN6" s="88"/>
      <c r="QJO6" s="88"/>
      <c r="QJP6" s="88"/>
      <c r="QJQ6" s="88"/>
      <c r="QJR6" s="88"/>
      <c r="QJS6" s="88"/>
      <c r="QJT6" s="88"/>
      <c r="QJU6" s="88"/>
      <c r="QJV6" s="88"/>
      <c r="QJW6" s="88"/>
      <c r="QJX6" s="88"/>
      <c r="QJY6" s="88"/>
      <c r="QJZ6" s="88"/>
      <c r="QKA6" s="88"/>
      <c r="QKB6" s="88"/>
      <c r="QKC6" s="88"/>
      <c r="QKD6" s="88"/>
      <c r="QKE6" s="88"/>
      <c r="QKF6" s="88"/>
      <c r="QKG6" s="88"/>
      <c r="QKH6" s="88"/>
      <c r="QKI6" s="88"/>
      <c r="QKJ6" s="88"/>
      <c r="QKK6" s="88"/>
      <c r="QKL6" s="88"/>
      <c r="QKM6" s="88"/>
      <c r="QKN6" s="88"/>
      <c r="QKO6" s="88"/>
      <c r="QKP6" s="88"/>
      <c r="QKQ6" s="88"/>
      <c r="QKR6" s="88"/>
      <c r="QKS6" s="88"/>
      <c r="QKT6" s="88"/>
      <c r="QKU6" s="88"/>
      <c r="QKV6" s="88"/>
      <c r="QKW6" s="88"/>
      <c r="QKX6" s="88"/>
      <c r="QKY6" s="88"/>
      <c r="QKZ6" s="88"/>
      <c r="QLA6" s="88"/>
      <c r="QLB6" s="88"/>
      <c r="QLC6" s="88"/>
      <c r="QLD6" s="88"/>
      <c r="QLE6" s="88"/>
      <c r="QLF6" s="88"/>
      <c r="QLG6" s="88"/>
      <c r="QLH6" s="88"/>
      <c r="QLI6" s="88"/>
      <c r="QLJ6" s="88"/>
      <c r="QLK6" s="88"/>
      <c r="QLL6" s="88"/>
      <c r="QLM6" s="88"/>
      <c r="QLN6" s="88"/>
      <c r="QLO6" s="88"/>
      <c r="QLP6" s="88"/>
      <c r="QLQ6" s="88"/>
      <c r="QLR6" s="88"/>
      <c r="QLS6" s="88"/>
      <c r="QLT6" s="88"/>
      <c r="QLU6" s="88"/>
      <c r="QLV6" s="88"/>
      <c r="QLW6" s="88"/>
      <c r="QLX6" s="88"/>
      <c r="QLY6" s="88"/>
      <c r="QLZ6" s="88"/>
      <c r="QMA6" s="88"/>
      <c r="QMB6" s="88"/>
      <c r="QMC6" s="88"/>
      <c r="QMD6" s="88"/>
      <c r="QME6" s="88"/>
      <c r="QMF6" s="88"/>
      <c r="QMG6" s="88"/>
      <c r="QMH6" s="88"/>
      <c r="QMI6" s="88"/>
      <c r="QMJ6" s="88"/>
      <c r="QMK6" s="88"/>
      <c r="QML6" s="88"/>
      <c r="QMM6" s="88"/>
      <c r="QMN6" s="88"/>
      <c r="QMO6" s="88"/>
      <c r="QMP6" s="88"/>
      <c r="QMQ6" s="88"/>
      <c r="QMR6" s="88"/>
      <c r="QMS6" s="88"/>
      <c r="QMT6" s="88"/>
      <c r="QMU6" s="88"/>
      <c r="QMV6" s="88"/>
      <c r="QMW6" s="88"/>
      <c r="QMX6" s="88"/>
      <c r="QMY6" s="88"/>
      <c r="QMZ6" s="88"/>
      <c r="QNA6" s="88"/>
      <c r="QNB6" s="88"/>
      <c r="QNC6" s="88"/>
      <c r="QND6" s="88"/>
      <c r="QNE6" s="88"/>
      <c r="QNF6" s="88"/>
      <c r="QNG6" s="88"/>
      <c r="QNH6" s="88"/>
      <c r="QNI6" s="88"/>
      <c r="QNJ6" s="88"/>
      <c r="QNK6" s="88"/>
      <c r="QNL6" s="88"/>
      <c r="QNM6" s="88"/>
      <c r="QNN6" s="88"/>
      <c r="QNO6" s="88"/>
      <c r="QNP6" s="88"/>
      <c r="QNQ6" s="88"/>
      <c r="QNR6" s="88"/>
      <c r="QNS6" s="88"/>
      <c r="QNT6" s="88"/>
      <c r="QNU6" s="88"/>
      <c r="QNV6" s="88"/>
      <c r="QNW6" s="88"/>
      <c r="QNX6" s="88"/>
      <c r="QNY6" s="88"/>
      <c r="QNZ6" s="88"/>
      <c r="QOA6" s="88"/>
      <c r="QOB6" s="88"/>
      <c r="QOC6" s="88"/>
      <c r="QOD6" s="88"/>
      <c r="QOE6" s="88"/>
      <c r="QOF6" s="88"/>
      <c r="QOG6" s="88"/>
      <c r="QOH6" s="88"/>
      <c r="QOI6" s="88"/>
      <c r="QOJ6" s="88"/>
      <c r="QOK6" s="88"/>
      <c r="QOL6" s="88"/>
      <c r="QOM6" s="88"/>
      <c r="QON6" s="88"/>
      <c r="QOO6" s="88"/>
      <c r="QOP6" s="88"/>
      <c r="QOQ6" s="88"/>
      <c r="QOR6" s="88"/>
      <c r="QOS6" s="88"/>
      <c r="QOT6" s="88"/>
      <c r="QOU6" s="88"/>
      <c r="QOV6" s="88"/>
      <c r="QOW6" s="88"/>
      <c r="QOX6" s="88"/>
      <c r="QOY6" s="88"/>
      <c r="QOZ6" s="88"/>
      <c r="QPA6" s="88"/>
      <c r="QPB6" s="88"/>
      <c r="QPC6" s="88"/>
      <c r="QPD6" s="88"/>
      <c r="QPE6" s="88"/>
      <c r="QPF6" s="88"/>
      <c r="QPG6" s="88"/>
      <c r="QPH6" s="88"/>
      <c r="QPI6" s="88"/>
      <c r="QPJ6" s="88"/>
      <c r="QPK6" s="88"/>
      <c r="QPL6" s="88"/>
      <c r="QPM6" s="88"/>
      <c r="QPN6" s="88"/>
      <c r="QPO6" s="88"/>
      <c r="QPP6" s="88"/>
      <c r="QPQ6" s="88"/>
      <c r="QPR6" s="88"/>
      <c r="QPS6" s="88"/>
      <c r="QPT6" s="88"/>
      <c r="QPU6" s="88"/>
      <c r="QPV6" s="88"/>
      <c r="QPW6" s="88"/>
      <c r="QPX6" s="88"/>
      <c r="QPY6" s="88"/>
      <c r="QPZ6" s="88"/>
      <c r="QQA6" s="88"/>
      <c r="QQB6" s="88"/>
      <c r="QQC6" s="88"/>
      <c r="QQD6" s="88"/>
      <c r="QQE6" s="88"/>
      <c r="QQF6" s="88"/>
      <c r="QQG6" s="88"/>
      <c r="QQH6" s="88"/>
      <c r="QQI6" s="88"/>
      <c r="QQJ6" s="88"/>
      <c r="QQK6" s="88"/>
      <c r="QQL6" s="88"/>
      <c r="QQM6" s="88"/>
      <c r="QQN6" s="88"/>
      <c r="QQO6" s="88"/>
      <c r="QQP6" s="88"/>
      <c r="QQQ6" s="88"/>
      <c r="QQR6" s="88"/>
      <c r="QQS6" s="88"/>
      <c r="QQT6" s="88"/>
      <c r="QQU6" s="88"/>
      <c r="QQV6" s="88"/>
      <c r="QQW6" s="88"/>
      <c r="QQX6" s="88"/>
      <c r="QQY6" s="88"/>
      <c r="QQZ6" s="88"/>
      <c r="QRA6" s="88"/>
      <c r="QRB6" s="88"/>
      <c r="QRC6" s="88"/>
      <c r="QRD6" s="88"/>
      <c r="QRE6" s="88"/>
      <c r="QRF6" s="88"/>
      <c r="QRG6" s="88"/>
      <c r="QRH6" s="88"/>
      <c r="QRI6" s="88"/>
      <c r="QRJ6" s="88"/>
      <c r="QRK6" s="88"/>
      <c r="QRL6" s="88"/>
      <c r="QRM6" s="88"/>
      <c r="QRN6" s="88"/>
      <c r="QRO6" s="88"/>
      <c r="QRP6" s="88"/>
      <c r="QRQ6" s="88"/>
      <c r="QRR6" s="88"/>
      <c r="QRS6" s="88"/>
      <c r="QRT6" s="88"/>
      <c r="QRU6" s="88"/>
      <c r="QRV6" s="88"/>
      <c r="QRW6" s="88"/>
      <c r="QRX6" s="88"/>
      <c r="QRY6" s="88"/>
      <c r="QRZ6" s="88"/>
      <c r="QSA6" s="88"/>
      <c r="QSB6" s="88"/>
      <c r="QSC6" s="88"/>
      <c r="QSD6" s="88"/>
      <c r="QSE6" s="88"/>
      <c r="QSF6" s="88"/>
      <c r="QSG6" s="88"/>
      <c r="QSH6" s="88"/>
      <c r="QSI6" s="88"/>
      <c r="QSJ6" s="88"/>
      <c r="QSK6" s="88"/>
      <c r="QSL6" s="88"/>
      <c r="QSM6" s="88"/>
      <c r="QSN6" s="88"/>
      <c r="QSO6" s="88"/>
      <c r="QSP6" s="88"/>
      <c r="QSQ6" s="88"/>
      <c r="QSR6" s="88"/>
      <c r="QSS6" s="88"/>
      <c r="QST6" s="88"/>
      <c r="QSU6" s="88"/>
      <c r="QSV6" s="88"/>
      <c r="QSW6" s="88"/>
      <c r="QSX6" s="88"/>
      <c r="QSY6" s="88"/>
      <c r="QSZ6" s="88"/>
      <c r="QTA6" s="88"/>
      <c r="QTB6" s="88"/>
      <c r="QTC6" s="88"/>
      <c r="QTD6" s="88"/>
      <c r="QTE6" s="88"/>
      <c r="QTF6" s="88"/>
      <c r="QTG6" s="88"/>
      <c r="QTH6" s="88"/>
      <c r="QTI6" s="88"/>
      <c r="QTJ6" s="88"/>
      <c r="QTK6" s="88"/>
      <c r="QTL6" s="88"/>
      <c r="QTM6" s="88"/>
      <c r="QTN6" s="88"/>
      <c r="QTO6" s="88"/>
      <c r="QTP6" s="88"/>
      <c r="QTQ6" s="88"/>
      <c r="QTR6" s="88"/>
      <c r="QTS6" s="88"/>
      <c r="QTT6" s="88"/>
      <c r="QTU6" s="88"/>
      <c r="QTV6" s="88"/>
      <c r="QTW6" s="88"/>
      <c r="QTX6" s="88"/>
      <c r="QTY6" s="88"/>
      <c r="QTZ6" s="88"/>
      <c r="QUA6" s="88"/>
      <c r="QUB6" s="88"/>
      <c r="QUC6" s="88"/>
      <c r="QUD6" s="88"/>
      <c r="QUE6" s="88"/>
      <c r="QUF6" s="88"/>
      <c r="QUG6" s="88"/>
      <c r="QUH6" s="88"/>
      <c r="QUI6" s="88"/>
      <c r="QUJ6" s="88"/>
      <c r="QUK6" s="88"/>
      <c r="QUL6" s="88"/>
      <c r="QUM6" s="88"/>
      <c r="QUN6" s="88"/>
      <c r="QUO6" s="88"/>
      <c r="QUP6" s="88"/>
      <c r="QUQ6" s="88"/>
      <c r="QUR6" s="88"/>
      <c r="QUS6" s="88"/>
      <c r="QUT6" s="88"/>
      <c r="QUU6" s="88"/>
      <c r="QUV6" s="88"/>
      <c r="QUW6" s="88"/>
      <c r="QUX6" s="88"/>
      <c r="QUY6" s="88"/>
      <c r="QUZ6" s="88"/>
      <c r="QVA6" s="88"/>
      <c r="QVB6" s="88"/>
      <c r="QVC6" s="88"/>
      <c r="QVD6" s="88"/>
      <c r="QVE6" s="88"/>
      <c r="QVF6" s="88"/>
      <c r="QVG6" s="88"/>
      <c r="QVH6" s="88"/>
      <c r="QVI6" s="88"/>
      <c r="QVJ6" s="88"/>
      <c r="QVK6" s="88"/>
      <c r="QVL6" s="88"/>
      <c r="QVM6" s="88"/>
      <c r="QVN6" s="88"/>
      <c r="QVO6" s="88"/>
      <c r="QVP6" s="88"/>
      <c r="QVQ6" s="88"/>
      <c r="QVR6" s="88"/>
      <c r="QVS6" s="88"/>
      <c r="QVT6" s="88"/>
      <c r="QVU6" s="88"/>
      <c r="QVV6" s="88"/>
      <c r="QVW6" s="88"/>
      <c r="QVX6" s="88"/>
      <c r="QVY6" s="88"/>
      <c r="QVZ6" s="88"/>
      <c r="QWA6" s="88"/>
      <c r="QWB6" s="88"/>
      <c r="QWC6" s="88"/>
      <c r="QWD6" s="88"/>
      <c r="QWE6" s="88"/>
      <c r="QWF6" s="88"/>
      <c r="QWG6" s="88"/>
      <c r="QWH6" s="88"/>
      <c r="QWI6" s="88"/>
      <c r="QWJ6" s="88"/>
      <c r="QWK6" s="88"/>
      <c r="QWL6" s="88"/>
      <c r="QWM6" s="88"/>
      <c r="QWN6" s="88"/>
      <c r="QWO6" s="88"/>
      <c r="QWP6" s="88"/>
      <c r="QWQ6" s="88"/>
      <c r="QWR6" s="88"/>
      <c r="QWS6" s="88"/>
      <c r="QWT6" s="88"/>
      <c r="QWU6" s="88"/>
      <c r="QWV6" s="88"/>
      <c r="QWW6" s="88"/>
      <c r="QWX6" s="88"/>
      <c r="QWY6" s="88"/>
      <c r="QWZ6" s="88"/>
      <c r="QXA6" s="88"/>
      <c r="QXB6" s="88"/>
      <c r="QXC6" s="88"/>
      <c r="QXD6" s="88"/>
      <c r="QXE6" s="88"/>
      <c r="QXF6" s="88"/>
      <c r="QXG6" s="88"/>
      <c r="QXH6" s="88"/>
      <c r="QXI6" s="88"/>
      <c r="QXJ6" s="88"/>
      <c r="QXK6" s="88"/>
      <c r="QXL6" s="88"/>
      <c r="QXM6" s="88"/>
      <c r="QXN6" s="88"/>
      <c r="QXO6" s="88"/>
      <c r="QXP6" s="88"/>
      <c r="QXQ6" s="88"/>
      <c r="QXR6" s="88"/>
      <c r="QXS6" s="88"/>
      <c r="QXT6" s="88"/>
      <c r="QXU6" s="88"/>
      <c r="QXV6" s="88"/>
      <c r="QXW6" s="88"/>
      <c r="QXX6" s="88"/>
      <c r="QXY6" s="88"/>
      <c r="QXZ6" s="88"/>
      <c r="QYA6" s="88"/>
      <c r="QYB6" s="88"/>
      <c r="QYC6" s="88"/>
      <c r="QYD6" s="88"/>
      <c r="QYE6" s="88"/>
      <c r="QYF6" s="88"/>
      <c r="QYG6" s="88"/>
      <c r="QYH6" s="88"/>
      <c r="QYI6" s="88"/>
      <c r="QYJ6" s="88"/>
      <c r="QYK6" s="88"/>
      <c r="QYL6" s="88"/>
      <c r="QYM6" s="88"/>
      <c r="QYN6" s="88"/>
      <c r="QYO6" s="88"/>
      <c r="QYP6" s="88"/>
      <c r="QYQ6" s="88"/>
      <c r="QYR6" s="88"/>
      <c r="QYS6" s="88"/>
      <c r="QYT6" s="88"/>
      <c r="QYU6" s="88"/>
      <c r="QYV6" s="88"/>
      <c r="QYW6" s="88"/>
      <c r="QYX6" s="88"/>
      <c r="QYY6" s="88"/>
      <c r="QYZ6" s="88"/>
      <c r="QZA6" s="88"/>
      <c r="QZB6" s="88"/>
      <c r="QZC6" s="88"/>
      <c r="QZD6" s="88"/>
      <c r="QZE6" s="88"/>
      <c r="QZF6" s="88"/>
      <c r="QZG6" s="88"/>
      <c r="QZH6" s="88"/>
      <c r="QZI6" s="88"/>
      <c r="QZJ6" s="88"/>
      <c r="QZK6" s="88"/>
      <c r="QZL6" s="88"/>
      <c r="QZM6" s="88"/>
      <c r="QZN6" s="88"/>
      <c r="QZO6" s="88"/>
      <c r="QZP6" s="88"/>
      <c r="QZQ6" s="88"/>
      <c r="QZR6" s="88"/>
      <c r="QZS6" s="88"/>
      <c r="QZT6" s="88"/>
      <c r="QZU6" s="88"/>
      <c r="QZV6" s="88"/>
      <c r="QZW6" s="88"/>
      <c r="QZX6" s="88"/>
      <c r="QZY6" s="88"/>
      <c r="QZZ6" s="88"/>
      <c r="RAA6" s="88"/>
      <c r="RAB6" s="88"/>
      <c r="RAC6" s="88"/>
      <c r="RAD6" s="88"/>
      <c r="RAE6" s="88"/>
      <c r="RAF6" s="88"/>
      <c r="RAG6" s="88"/>
      <c r="RAH6" s="88"/>
      <c r="RAI6" s="88"/>
      <c r="RAJ6" s="88"/>
      <c r="RAK6" s="88"/>
      <c r="RAL6" s="88"/>
      <c r="RAM6" s="88"/>
      <c r="RAN6" s="88"/>
      <c r="RAO6" s="88"/>
      <c r="RAP6" s="88"/>
      <c r="RAQ6" s="88"/>
      <c r="RAR6" s="88"/>
      <c r="RAS6" s="88"/>
      <c r="RAT6" s="88"/>
      <c r="RAU6" s="88"/>
      <c r="RAV6" s="88"/>
      <c r="RAW6" s="88"/>
      <c r="RAX6" s="88"/>
      <c r="RAY6" s="88"/>
      <c r="RAZ6" s="88"/>
      <c r="RBA6" s="88"/>
      <c r="RBB6" s="88"/>
      <c r="RBC6" s="88"/>
      <c r="RBD6" s="88"/>
      <c r="RBE6" s="88"/>
      <c r="RBF6" s="88"/>
      <c r="RBG6" s="88"/>
      <c r="RBH6" s="88"/>
      <c r="RBI6" s="88"/>
      <c r="RBJ6" s="88"/>
      <c r="RBK6" s="88"/>
      <c r="RBL6" s="88"/>
      <c r="RBM6" s="88"/>
      <c r="RBN6" s="88"/>
      <c r="RBO6" s="88"/>
      <c r="RBP6" s="88"/>
      <c r="RBQ6" s="88"/>
      <c r="RBR6" s="88"/>
      <c r="RBS6" s="88"/>
      <c r="RBT6" s="88"/>
      <c r="RBU6" s="88"/>
      <c r="RBV6" s="88"/>
      <c r="RBW6" s="88"/>
      <c r="RBX6" s="88"/>
      <c r="RBY6" s="88"/>
      <c r="RBZ6" s="88"/>
      <c r="RCA6" s="88"/>
      <c r="RCB6" s="88"/>
      <c r="RCC6" s="88"/>
      <c r="RCD6" s="88"/>
      <c r="RCE6" s="88"/>
      <c r="RCF6" s="88"/>
      <c r="RCG6" s="88"/>
      <c r="RCH6" s="88"/>
      <c r="RCI6" s="88"/>
      <c r="RCJ6" s="88"/>
      <c r="RCK6" s="88"/>
      <c r="RCL6" s="88"/>
      <c r="RCM6" s="88"/>
      <c r="RCN6" s="88"/>
      <c r="RCO6" s="88"/>
      <c r="RCP6" s="88"/>
      <c r="RCQ6" s="88"/>
      <c r="RCR6" s="88"/>
      <c r="RCS6" s="88"/>
      <c r="RCT6" s="88"/>
      <c r="RCU6" s="88"/>
      <c r="RCV6" s="88"/>
      <c r="RCW6" s="88"/>
      <c r="RCX6" s="88"/>
      <c r="RCY6" s="88"/>
      <c r="RCZ6" s="88"/>
      <c r="RDA6" s="88"/>
      <c r="RDB6" s="88"/>
      <c r="RDC6" s="88"/>
      <c r="RDD6" s="88"/>
      <c r="RDE6" s="88"/>
      <c r="RDF6" s="88"/>
      <c r="RDG6" s="88"/>
      <c r="RDH6" s="88"/>
      <c r="RDI6" s="88"/>
      <c r="RDJ6" s="88"/>
      <c r="RDK6" s="88"/>
      <c r="RDL6" s="88"/>
      <c r="RDM6" s="88"/>
      <c r="RDN6" s="88"/>
      <c r="RDO6" s="88"/>
      <c r="RDP6" s="88"/>
      <c r="RDQ6" s="88"/>
      <c r="RDR6" s="88"/>
      <c r="RDS6" s="88"/>
      <c r="RDT6" s="88"/>
      <c r="RDU6" s="88"/>
      <c r="RDV6" s="88"/>
      <c r="RDW6" s="88"/>
      <c r="RDX6" s="88"/>
      <c r="RDY6" s="88"/>
      <c r="RDZ6" s="88"/>
      <c r="REA6" s="88"/>
      <c r="REB6" s="88"/>
      <c r="REC6" s="88"/>
      <c r="RED6" s="88"/>
      <c r="REE6" s="88"/>
      <c r="REF6" s="88"/>
      <c r="REG6" s="88"/>
      <c r="REH6" s="88"/>
      <c r="REI6" s="88"/>
      <c r="REJ6" s="88"/>
      <c r="REK6" s="88"/>
      <c r="REL6" s="88"/>
      <c r="REM6" s="88"/>
      <c r="REN6" s="88"/>
      <c r="REO6" s="88"/>
      <c r="REP6" s="88"/>
      <c r="REQ6" s="88"/>
      <c r="RER6" s="88"/>
      <c r="RES6" s="88"/>
      <c r="RET6" s="88"/>
      <c r="REU6" s="88"/>
      <c r="REV6" s="88"/>
      <c r="REW6" s="88"/>
      <c r="REX6" s="88"/>
      <c r="REY6" s="88"/>
      <c r="REZ6" s="88"/>
      <c r="RFA6" s="88"/>
      <c r="RFB6" s="88"/>
      <c r="RFC6" s="88"/>
      <c r="RFD6" s="88"/>
      <c r="RFE6" s="88"/>
      <c r="RFF6" s="88"/>
      <c r="RFG6" s="88"/>
      <c r="RFH6" s="88"/>
      <c r="RFI6" s="88"/>
      <c r="RFJ6" s="88"/>
      <c r="RFK6" s="88"/>
      <c r="RFL6" s="88"/>
      <c r="RFM6" s="88"/>
      <c r="RFN6" s="88"/>
      <c r="RFO6" s="88"/>
      <c r="RFP6" s="88"/>
      <c r="RFQ6" s="88"/>
      <c r="RFR6" s="88"/>
      <c r="RFS6" s="88"/>
      <c r="RFT6" s="88"/>
      <c r="RFU6" s="88"/>
      <c r="RFV6" s="88"/>
      <c r="RFW6" s="88"/>
      <c r="RFX6" s="88"/>
      <c r="RFY6" s="88"/>
      <c r="RFZ6" s="88"/>
      <c r="RGA6" s="88"/>
      <c r="RGB6" s="88"/>
      <c r="RGC6" s="88"/>
      <c r="RGD6" s="88"/>
      <c r="RGE6" s="88"/>
      <c r="RGF6" s="88"/>
      <c r="RGG6" s="88"/>
      <c r="RGH6" s="88"/>
      <c r="RGI6" s="88"/>
      <c r="RGJ6" s="88"/>
      <c r="RGK6" s="88"/>
      <c r="RGL6" s="88"/>
      <c r="RGM6" s="88"/>
      <c r="RGN6" s="88"/>
      <c r="RGO6" s="88"/>
      <c r="RGP6" s="88"/>
      <c r="RGQ6" s="88"/>
      <c r="RGR6" s="88"/>
      <c r="RGS6" s="88"/>
      <c r="RGT6" s="88"/>
      <c r="RGU6" s="88"/>
      <c r="RGV6" s="88"/>
      <c r="RGW6" s="88"/>
      <c r="RGX6" s="88"/>
      <c r="RGY6" s="88"/>
      <c r="RGZ6" s="88"/>
      <c r="RHA6" s="88"/>
      <c r="RHB6" s="88"/>
      <c r="RHC6" s="88"/>
      <c r="RHD6" s="88"/>
      <c r="RHE6" s="88"/>
      <c r="RHF6" s="88"/>
      <c r="RHG6" s="88"/>
      <c r="RHH6" s="88"/>
      <c r="RHI6" s="88"/>
      <c r="RHJ6" s="88"/>
      <c r="RHK6" s="88"/>
      <c r="RHL6" s="88"/>
      <c r="RHM6" s="88"/>
      <c r="RHN6" s="88"/>
      <c r="RHO6" s="88"/>
      <c r="RHP6" s="88"/>
      <c r="RHQ6" s="88"/>
      <c r="RHR6" s="88"/>
      <c r="RHS6" s="88"/>
      <c r="RHT6" s="88"/>
      <c r="RHU6" s="88"/>
      <c r="RHV6" s="88"/>
      <c r="RHW6" s="88"/>
      <c r="RHX6" s="88"/>
      <c r="RHY6" s="88"/>
      <c r="RHZ6" s="88"/>
      <c r="RIA6" s="88"/>
      <c r="RIB6" s="88"/>
      <c r="RIC6" s="88"/>
      <c r="RID6" s="88"/>
      <c r="RIE6" s="88"/>
      <c r="RIF6" s="88"/>
      <c r="RIG6" s="88"/>
      <c r="RIH6" s="88"/>
      <c r="RII6" s="88"/>
      <c r="RIJ6" s="88"/>
      <c r="RIK6" s="88"/>
      <c r="RIL6" s="88"/>
      <c r="RIM6" s="88"/>
      <c r="RIN6" s="88"/>
      <c r="RIO6" s="88"/>
      <c r="RIP6" s="88"/>
      <c r="RIQ6" s="88"/>
      <c r="RIR6" s="88"/>
      <c r="RIS6" s="88"/>
      <c r="RIT6" s="88"/>
      <c r="RIU6" s="88"/>
      <c r="RIV6" s="88"/>
      <c r="RIW6" s="88"/>
      <c r="RIX6" s="88"/>
      <c r="RIY6" s="88"/>
      <c r="RIZ6" s="88"/>
      <c r="RJA6" s="88"/>
      <c r="RJB6" s="88"/>
      <c r="RJC6" s="88"/>
      <c r="RJD6" s="88"/>
      <c r="RJE6" s="88"/>
      <c r="RJF6" s="88"/>
      <c r="RJG6" s="88"/>
      <c r="RJH6" s="88"/>
      <c r="RJI6" s="88"/>
      <c r="RJJ6" s="88"/>
      <c r="RJK6" s="88"/>
      <c r="RJL6" s="88"/>
      <c r="RJM6" s="88"/>
      <c r="RJN6" s="88"/>
      <c r="RJO6" s="88"/>
      <c r="RJP6" s="88"/>
      <c r="RJQ6" s="88"/>
      <c r="RJR6" s="88"/>
      <c r="RJS6" s="88"/>
      <c r="RJT6" s="88"/>
      <c r="RJU6" s="88"/>
      <c r="RJV6" s="88"/>
      <c r="RJW6" s="88"/>
      <c r="RJX6" s="88"/>
      <c r="RJY6" s="88"/>
      <c r="RJZ6" s="88"/>
      <c r="RKA6" s="88"/>
      <c r="RKB6" s="88"/>
      <c r="RKC6" s="88"/>
      <c r="RKD6" s="88"/>
      <c r="RKE6" s="88"/>
      <c r="RKF6" s="88"/>
      <c r="RKG6" s="88"/>
      <c r="RKH6" s="88"/>
      <c r="RKI6" s="88"/>
      <c r="RKJ6" s="88"/>
      <c r="RKK6" s="88"/>
      <c r="RKL6" s="88"/>
      <c r="RKM6" s="88"/>
      <c r="RKN6" s="88"/>
      <c r="RKO6" s="88"/>
      <c r="RKP6" s="88"/>
      <c r="RKQ6" s="88"/>
      <c r="RKR6" s="88"/>
      <c r="RKS6" s="88"/>
      <c r="RKT6" s="88"/>
      <c r="RKU6" s="88"/>
      <c r="RKV6" s="88"/>
      <c r="RKW6" s="88"/>
      <c r="RKX6" s="88"/>
      <c r="RKY6" s="88"/>
      <c r="RKZ6" s="88"/>
      <c r="RLA6" s="88"/>
      <c r="RLB6" s="88"/>
      <c r="RLC6" s="88"/>
      <c r="RLD6" s="88"/>
      <c r="RLE6" s="88"/>
      <c r="RLF6" s="88"/>
      <c r="RLG6" s="88"/>
      <c r="RLH6" s="88"/>
      <c r="RLI6" s="88"/>
      <c r="RLJ6" s="88"/>
      <c r="RLK6" s="88"/>
      <c r="RLL6" s="88"/>
      <c r="RLM6" s="88"/>
      <c r="RLN6" s="88"/>
      <c r="RLO6" s="88"/>
      <c r="RLP6" s="88"/>
      <c r="RLQ6" s="88"/>
      <c r="RLR6" s="88"/>
      <c r="RLS6" s="88"/>
      <c r="RLT6" s="88"/>
      <c r="RLU6" s="88"/>
      <c r="RLV6" s="88"/>
      <c r="RLW6" s="88"/>
      <c r="RLX6" s="88"/>
      <c r="RLY6" s="88"/>
      <c r="RLZ6" s="88"/>
      <c r="RMA6" s="88"/>
      <c r="RMB6" s="88"/>
      <c r="RMC6" s="88"/>
      <c r="RMD6" s="88"/>
      <c r="RME6" s="88"/>
      <c r="RMF6" s="88"/>
      <c r="RMG6" s="88"/>
      <c r="RMH6" s="88"/>
      <c r="RMI6" s="88"/>
      <c r="RMJ6" s="88"/>
      <c r="RMK6" s="88"/>
      <c r="RML6" s="88"/>
      <c r="RMM6" s="88"/>
      <c r="RMN6" s="88"/>
      <c r="RMO6" s="88"/>
      <c r="RMP6" s="88"/>
      <c r="RMQ6" s="88"/>
      <c r="RMR6" s="88"/>
      <c r="RMS6" s="88"/>
      <c r="RMT6" s="88"/>
      <c r="RMU6" s="88"/>
      <c r="RMV6" s="88"/>
      <c r="RMW6" s="88"/>
      <c r="RMX6" s="88"/>
      <c r="RMY6" s="88"/>
      <c r="RMZ6" s="88"/>
      <c r="RNA6" s="88"/>
      <c r="RNB6" s="88"/>
      <c r="RNC6" s="88"/>
      <c r="RND6" s="88"/>
      <c r="RNE6" s="88"/>
      <c r="RNF6" s="88"/>
      <c r="RNG6" s="88"/>
      <c r="RNH6" s="88"/>
      <c r="RNI6" s="88"/>
      <c r="RNJ6" s="88"/>
      <c r="RNK6" s="88"/>
      <c r="RNL6" s="88"/>
      <c r="RNM6" s="88"/>
      <c r="RNN6" s="88"/>
      <c r="RNO6" s="88"/>
      <c r="RNP6" s="88"/>
      <c r="RNQ6" s="88"/>
      <c r="RNR6" s="88"/>
      <c r="RNS6" s="88"/>
      <c r="RNT6" s="88"/>
      <c r="RNU6" s="88"/>
      <c r="RNV6" s="88"/>
      <c r="RNW6" s="88"/>
      <c r="RNX6" s="88"/>
      <c r="RNY6" s="88"/>
      <c r="RNZ6" s="88"/>
      <c r="ROA6" s="88"/>
      <c r="ROB6" s="88"/>
      <c r="ROC6" s="88"/>
      <c r="ROD6" s="88"/>
      <c r="ROE6" s="88"/>
      <c r="ROF6" s="88"/>
      <c r="ROG6" s="88"/>
      <c r="ROH6" s="88"/>
      <c r="ROI6" s="88"/>
      <c r="ROJ6" s="88"/>
      <c r="ROK6" s="88"/>
      <c r="ROL6" s="88"/>
      <c r="ROM6" s="88"/>
      <c r="RON6" s="88"/>
      <c r="ROO6" s="88"/>
      <c r="ROP6" s="88"/>
      <c r="ROQ6" s="88"/>
      <c r="ROR6" s="88"/>
      <c r="ROS6" s="88"/>
      <c r="ROT6" s="88"/>
      <c r="ROU6" s="88"/>
      <c r="ROV6" s="88"/>
      <c r="ROW6" s="88"/>
      <c r="ROX6" s="88"/>
      <c r="ROY6" s="88"/>
      <c r="ROZ6" s="88"/>
      <c r="RPA6" s="88"/>
      <c r="RPB6" s="88"/>
      <c r="RPC6" s="88"/>
      <c r="RPD6" s="88"/>
      <c r="RPE6" s="88"/>
      <c r="RPF6" s="88"/>
      <c r="RPG6" s="88"/>
      <c r="RPH6" s="88"/>
      <c r="RPI6" s="88"/>
      <c r="RPJ6" s="88"/>
      <c r="RPK6" s="88"/>
      <c r="RPL6" s="88"/>
      <c r="RPM6" s="88"/>
      <c r="RPN6" s="88"/>
      <c r="RPO6" s="88"/>
      <c r="RPP6" s="88"/>
      <c r="RPQ6" s="88"/>
      <c r="RPR6" s="88"/>
      <c r="RPS6" s="88"/>
      <c r="RPT6" s="88"/>
      <c r="RPU6" s="88"/>
      <c r="RPV6" s="88"/>
      <c r="RPW6" s="88"/>
      <c r="RPX6" s="88"/>
      <c r="RPY6" s="88"/>
      <c r="RPZ6" s="88"/>
      <c r="RQA6" s="88"/>
      <c r="RQB6" s="88"/>
      <c r="RQC6" s="88"/>
      <c r="RQD6" s="88"/>
      <c r="RQE6" s="88"/>
      <c r="RQF6" s="88"/>
      <c r="RQG6" s="88"/>
      <c r="RQH6" s="88"/>
      <c r="RQI6" s="88"/>
      <c r="RQJ6" s="88"/>
      <c r="RQK6" s="88"/>
      <c r="RQL6" s="88"/>
      <c r="RQM6" s="88"/>
      <c r="RQN6" s="88"/>
      <c r="RQO6" s="88"/>
      <c r="RQP6" s="88"/>
      <c r="RQQ6" s="88"/>
      <c r="RQR6" s="88"/>
      <c r="RQS6" s="88"/>
      <c r="RQT6" s="88"/>
      <c r="RQU6" s="88"/>
      <c r="RQV6" s="88"/>
      <c r="RQW6" s="88"/>
      <c r="RQX6" s="88"/>
      <c r="RQY6" s="88"/>
      <c r="RQZ6" s="88"/>
      <c r="RRA6" s="88"/>
      <c r="RRB6" s="88"/>
      <c r="RRC6" s="88"/>
      <c r="RRD6" s="88"/>
      <c r="RRE6" s="88"/>
      <c r="RRF6" s="88"/>
      <c r="RRG6" s="88"/>
      <c r="RRH6" s="88"/>
      <c r="RRI6" s="88"/>
      <c r="RRJ6" s="88"/>
      <c r="RRK6" s="88"/>
      <c r="RRL6" s="88"/>
      <c r="RRM6" s="88"/>
      <c r="RRN6" s="88"/>
      <c r="RRO6" s="88"/>
      <c r="RRP6" s="88"/>
      <c r="RRQ6" s="88"/>
      <c r="RRR6" s="88"/>
      <c r="RRS6" s="88"/>
      <c r="RRT6" s="88"/>
      <c r="RRU6" s="88"/>
      <c r="RRV6" s="88"/>
      <c r="RRW6" s="88"/>
      <c r="RRX6" s="88"/>
      <c r="RRY6" s="88"/>
      <c r="RRZ6" s="88"/>
      <c r="RSA6" s="88"/>
      <c r="RSB6" s="88"/>
      <c r="RSC6" s="88"/>
      <c r="RSD6" s="88"/>
      <c r="RSE6" s="88"/>
      <c r="RSF6" s="88"/>
      <c r="RSG6" s="88"/>
      <c r="RSH6" s="88"/>
      <c r="RSI6" s="88"/>
      <c r="RSJ6" s="88"/>
      <c r="RSK6" s="88"/>
      <c r="RSL6" s="88"/>
      <c r="RSM6" s="88"/>
      <c r="RSN6" s="88"/>
      <c r="RSO6" s="88"/>
      <c r="RSP6" s="88"/>
      <c r="RSQ6" s="88"/>
      <c r="RSR6" s="88"/>
      <c r="RSS6" s="88"/>
      <c r="RST6" s="88"/>
      <c r="RSU6" s="88"/>
      <c r="RSV6" s="88"/>
      <c r="RSW6" s="88"/>
      <c r="RSX6" s="88"/>
      <c r="RSY6" s="88"/>
      <c r="RSZ6" s="88"/>
      <c r="RTA6" s="88"/>
      <c r="RTB6" s="88"/>
      <c r="RTC6" s="88"/>
      <c r="RTD6" s="88"/>
      <c r="RTE6" s="88"/>
      <c r="RTF6" s="88"/>
      <c r="RTG6" s="88"/>
      <c r="RTH6" s="88"/>
      <c r="RTI6" s="88"/>
      <c r="RTJ6" s="88"/>
      <c r="RTK6" s="88"/>
      <c r="RTL6" s="88"/>
      <c r="RTM6" s="88"/>
      <c r="RTN6" s="88"/>
      <c r="RTO6" s="88"/>
      <c r="RTP6" s="88"/>
      <c r="RTQ6" s="88"/>
      <c r="RTR6" s="88"/>
      <c r="RTS6" s="88"/>
      <c r="RTT6" s="88"/>
      <c r="RTU6" s="88"/>
      <c r="RTV6" s="88"/>
      <c r="RTW6" s="88"/>
      <c r="RTX6" s="88"/>
      <c r="RTY6" s="88"/>
      <c r="RTZ6" s="88"/>
      <c r="RUA6" s="88"/>
      <c r="RUB6" s="88"/>
      <c r="RUC6" s="88"/>
      <c r="RUD6" s="88"/>
      <c r="RUE6" s="88"/>
      <c r="RUF6" s="88"/>
      <c r="RUG6" s="88"/>
      <c r="RUH6" s="88"/>
      <c r="RUI6" s="88"/>
      <c r="RUJ6" s="88"/>
      <c r="RUK6" s="88"/>
      <c r="RUL6" s="88"/>
      <c r="RUM6" s="88"/>
      <c r="RUN6" s="88"/>
      <c r="RUO6" s="88"/>
      <c r="RUP6" s="88"/>
      <c r="RUQ6" s="88"/>
      <c r="RUR6" s="88"/>
      <c r="RUS6" s="88"/>
      <c r="RUT6" s="88"/>
      <c r="RUU6" s="88"/>
      <c r="RUV6" s="88"/>
      <c r="RUW6" s="88"/>
      <c r="RUX6" s="88"/>
      <c r="RUY6" s="88"/>
      <c r="RUZ6" s="88"/>
      <c r="RVA6" s="88"/>
      <c r="RVB6" s="88"/>
      <c r="RVC6" s="88"/>
      <c r="RVD6" s="88"/>
      <c r="RVE6" s="88"/>
      <c r="RVF6" s="88"/>
      <c r="RVG6" s="88"/>
      <c r="RVH6" s="88"/>
      <c r="RVI6" s="88"/>
      <c r="RVJ6" s="88"/>
      <c r="RVK6" s="88"/>
      <c r="RVL6" s="88"/>
      <c r="RVM6" s="88"/>
      <c r="RVN6" s="88"/>
      <c r="RVO6" s="88"/>
      <c r="RVP6" s="88"/>
      <c r="RVQ6" s="88"/>
      <c r="RVR6" s="88"/>
      <c r="RVS6" s="88"/>
      <c r="RVT6" s="88"/>
      <c r="RVU6" s="88"/>
      <c r="RVV6" s="88"/>
      <c r="RVW6" s="88"/>
      <c r="RVX6" s="88"/>
      <c r="RVY6" s="88"/>
      <c r="RVZ6" s="88"/>
      <c r="RWA6" s="88"/>
      <c r="RWB6" s="88"/>
      <c r="RWC6" s="88"/>
      <c r="RWD6" s="88"/>
      <c r="RWE6" s="88"/>
      <c r="RWF6" s="88"/>
      <c r="RWG6" s="88"/>
      <c r="RWH6" s="88"/>
      <c r="RWI6" s="88"/>
      <c r="RWJ6" s="88"/>
      <c r="RWK6" s="88"/>
      <c r="RWL6" s="88"/>
      <c r="RWM6" s="88"/>
      <c r="RWN6" s="88"/>
      <c r="RWO6" s="88"/>
      <c r="RWP6" s="88"/>
      <c r="RWQ6" s="88"/>
      <c r="RWR6" s="88"/>
      <c r="RWS6" s="88"/>
      <c r="RWT6" s="88"/>
      <c r="RWU6" s="88"/>
      <c r="RWV6" s="88"/>
      <c r="RWW6" s="88"/>
      <c r="RWX6" s="88"/>
      <c r="RWY6" s="88"/>
      <c r="RWZ6" s="88"/>
      <c r="RXA6" s="88"/>
      <c r="RXB6" s="88"/>
      <c r="RXC6" s="88"/>
      <c r="RXD6" s="88"/>
      <c r="RXE6" s="88"/>
      <c r="RXF6" s="88"/>
      <c r="RXG6" s="88"/>
      <c r="RXH6" s="88"/>
      <c r="RXI6" s="88"/>
      <c r="RXJ6" s="88"/>
      <c r="RXK6" s="88"/>
      <c r="RXL6" s="88"/>
      <c r="RXM6" s="88"/>
      <c r="RXN6" s="88"/>
      <c r="RXO6" s="88"/>
      <c r="RXP6" s="88"/>
      <c r="RXQ6" s="88"/>
      <c r="RXR6" s="88"/>
      <c r="RXS6" s="88"/>
      <c r="RXT6" s="88"/>
      <c r="RXU6" s="88"/>
      <c r="RXV6" s="88"/>
      <c r="RXW6" s="88"/>
      <c r="RXX6" s="88"/>
      <c r="RXY6" s="88"/>
      <c r="RXZ6" s="88"/>
      <c r="RYA6" s="88"/>
      <c r="RYB6" s="88"/>
      <c r="RYC6" s="88"/>
      <c r="RYD6" s="88"/>
      <c r="RYE6" s="88"/>
      <c r="RYF6" s="88"/>
      <c r="RYG6" s="88"/>
      <c r="RYH6" s="88"/>
      <c r="RYI6" s="88"/>
      <c r="RYJ6" s="88"/>
      <c r="RYK6" s="88"/>
      <c r="RYL6" s="88"/>
      <c r="RYM6" s="88"/>
      <c r="RYN6" s="88"/>
      <c r="RYO6" s="88"/>
      <c r="RYP6" s="88"/>
      <c r="RYQ6" s="88"/>
      <c r="RYR6" s="88"/>
      <c r="RYS6" s="88"/>
      <c r="RYT6" s="88"/>
      <c r="RYU6" s="88"/>
      <c r="RYV6" s="88"/>
      <c r="RYW6" s="88"/>
      <c r="RYX6" s="88"/>
      <c r="RYY6" s="88"/>
      <c r="RYZ6" s="88"/>
      <c r="RZA6" s="88"/>
      <c r="RZB6" s="88"/>
      <c r="RZC6" s="88"/>
      <c r="RZD6" s="88"/>
      <c r="RZE6" s="88"/>
      <c r="RZF6" s="88"/>
      <c r="RZG6" s="88"/>
      <c r="RZH6" s="88"/>
      <c r="RZI6" s="88"/>
      <c r="RZJ6" s="88"/>
      <c r="RZK6" s="88"/>
      <c r="RZL6" s="88"/>
      <c r="RZM6" s="88"/>
      <c r="RZN6" s="88"/>
      <c r="RZO6" s="88"/>
      <c r="RZP6" s="88"/>
      <c r="RZQ6" s="88"/>
      <c r="RZR6" s="88"/>
      <c r="RZS6" s="88"/>
      <c r="RZT6" s="88"/>
      <c r="RZU6" s="88"/>
      <c r="RZV6" s="88"/>
      <c r="RZW6" s="88"/>
      <c r="RZX6" s="88"/>
      <c r="RZY6" s="88"/>
      <c r="RZZ6" s="88"/>
      <c r="SAA6" s="88"/>
      <c r="SAB6" s="88"/>
      <c r="SAC6" s="88"/>
      <c r="SAD6" s="88"/>
      <c r="SAE6" s="88"/>
      <c r="SAF6" s="88"/>
      <c r="SAG6" s="88"/>
      <c r="SAH6" s="88"/>
      <c r="SAI6" s="88"/>
      <c r="SAJ6" s="88"/>
      <c r="SAK6" s="88"/>
      <c r="SAL6" s="88"/>
      <c r="SAM6" s="88"/>
      <c r="SAN6" s="88"/>
      <c r="SAO6" s="88"/>
      <c r="SAP6" s="88"/>
      <c r="SAQ6" s="88"/>
      <c r="SAR6" s="88"/>
      <c r="SAS6" s="88"/>
      <c r="SAT6" s="88"/>
      <c r="SAU6" s="88"/>
      <c r="SAV6" s="88"/>
      <c r="SAW6" s="88"/>
      <c r="SAX6" s="88"/>
      <c r="SAY6" s="88"/>
      <c r="SAZ6" s="88"/>
      <c r="SBA6" s="88"/>
      <c r="SBB6" s="88"/>
      <c r="SBC6" s="88"/>
      <c r="SBD6" s="88"/>
      <c r="SBE6" s="88"/>
      <c r="SBF6" s="88"/>
      <c r="SBG6" s="88"/>
      <c r="SBH6" s="88"/>
      <c r="SBI6" s="88"/>
      <c r="SBJ6" s="88"/>
      <c r="SBK6" s="88"/>
      <c r="SBL6" s="88"/>
      <c r="SBM6" s="88"/>
      <c r="SBN6" s="88"/>
      <c r="SBO6" s="88"/>
      <c r="SBP6" s="88"/>
      <c r="SBQ6" s="88"/>
      <c r="SBR6" s="88"/>
      <c r="SBS6" s="88"/>
      <c r="SBT6" s="88"/>
      <c r="SBU6" s="88"/>
      <c r="SBV6" s="88"/>
      <c r="SBW6" s="88"/>
      <c r="SBX6" s="88"/>
      <c r="SBY6" s="88"/>
      <c r="SBZ6" s="88"/>
      <c r="SCA6" s="88"/>
      <c r="SCB6" s="88"/>
      <c r="SCC6" s="88"/>
      <c r="SCD6" s="88"/>
      <c r="SCE6" s="88"/>
      <c r="SCF6" s="88"/>
      <c r="SCG6" s="88"/>
      <c r="SCH6" s="88"/>
      <c r="SCI6" s="88"/>
      <c r="SCJ6" s="88"/>
      <c r="SCK6" s="88"/>
      <c r="SCL6" s="88"/>
      <c r="SCM6" s="88"/>
      <c r="SCN6" s="88"/>
      <c r="SCO6" s="88"/>
      <c r="SCP6" s="88"/>
      <c r="SCQ6" s="88"/>
      <c r="SCR6" s="88"/>
      <c r="SCS6" s="88"/>
      <c r="SCT6" s="88"/>
      <c r="SCU6" s="88"/>
      <c r="SCV6" s="88"/>
      <c r="SCW6" s="88"/>
      <c r="SCX6" s="88"/>
      <c r="SCY6" s="88"/>
      <c r="SCZ6" s="88"/>
      <c r="SDA6" s="88"/>
      <c r="SDB6" s="88"/>
      <c r="SDC6" s="88"/>
      <c r="SDD6" s="88"/>
      <c r="SDE6" s="88"/>
      <c r="SDF6" s="88"/>
      <c r="SDG6" s="88"/>
      <c r="SDH6" s="88"/>
      <c r="SDI6" s="88"/>
      <c r="SDJ6" s="88"/>
      <c r="SDK6" s="88"/>
      <c r="SDL6" s="88"/>
      <c r="SDM6" s="88"/>
      <c r="SDN6" s="88"/>
      <c r="SDO6" s="88"/>
      <c r="SDP6" s="88"/>
      <c r="SDQ6" s="88"/>
      <c r="SDR6" s="88"/>
      <c r="SDS6" s="88"/>
      <c r="SDT6" s="88"/>
      <c r="SDU6" s="88"/>
      <c r="SDV6" s="88"/>
      <c r="SDW6" s="88"/>
      <c r="SDX6" s="88"/>
      <c r="SDY6" s="88"/>
      <c r="SDZ6" s="88"/>
      <c r="SEA6" s="88"/>
      <c r="SEB6" s="88"/>
      <c r="SEC6" s="88"/>
      <c r="SED6" s="88"/>
      <c r="SEE6" s="88"/>
      <c r="SEF6" s="88"/>
      <c r="SEG6" s="88"/>
      <c r="SEH6" s="88"/>
      <c r="SEI6" s="88"/>
      <c r="SEJ6" s="88"/>
      <c r="SEK6" s="88"/>
      <c r="SEL6" s="88"/>
      <c r="SEM6" s="88"/>
      <c r="SEN6" s="88"/>
      <c r="SEO6" s="88"/>
      <c r="SEP6" s="88"/>
      <c r="SEQ6" s="88"/>
      <c r="SER6" s="88"/>
      <c r="SES6" s="88"/>
      <c r="SET6" s="88"/>
      <c r="SEU6" s="88"/>
      <c r="SEV6" s="88"/>
      <c r="SEW6" s="88"/>
      <c r="SEX6" s="88"/>
      <c r="SEY6" s="88"/>
      <c r="SEZ6" s="88"/>
      <c r="SFA6" s="88"/>
      <c r="SFB6" s="88"/>
      <c r="SFC6" s="88"/>
      <c r="SFD6" s="88"/>
      <c r="SFE6" s="88"/>
      <c r="SFF6" s="88"/>
      <c r="SFG6" s="88"/>
      <c r="SFH6" s="88"/>
      <c r="SFI6" s="88"/>
      <c r="SFJ6" s="88"/>
      <c r="SFK6" s="88"/>
      <c r="SFL6" s="88"/>
      <c r="SFM6" s="88"/>
      <c r="SFN6" s="88"/>
      <c r="SFO6" s="88"/>
      <c r="SFP6" s="88"/>
      <c r="SFQ6" s="88"/>
      <c r="SFR6" s="88"/>
      <c r="SFS6" s="88"/>
      <c r="SFT6" s="88"/>
      <c r="SFU6" s="88"/>
      <c r="SFV6" s="88"/>
      <c r="SFW6" s="88"/>
      <c r="SFX6" s="88"/>
      <c r="SFY6" s="88"/>
      <c r="SFZ6" s="88"/>
      <c r="SGA6" s="88"/>
      <c r="SGB6" s="88"/>
      <c r="SGC6" s="88"/>
      <c r="SGD6" s="88"/>
      <c r="SGE6" s="88"/>
      <c r="SGF6" s="88"/>
      <c r="SGG6" s="88"/>
      <c r="SGH6" s="88"/>
      <c r="SGI6" s="88"/>
      <c r="SGJ6" s="88"/>
      <c r="SGK6" s="88"/>
      <c r="SGL6" s="88"/>
      <c r="SGM6" s="88"/>
      <c r="SGN6" s="88"/>
      <c r="SGO6" s="88"/>
      <c r="SGP6" s="88"/>
      <c r="SGQ6" s="88"/>
      <c r="SGR6" s="88"/>
      <c r="SGS6" s="88"/>
      <c r="SGT6" s="88"/>
      <c r="SGU6" s="88"/>
      <c r="SGV6" s="88"/>
      <c r="SGW6" s="88"/>
      <c r="SGX6" s="88"/>
      <c r="SGY6" s="88"/>
      <c r="SGZ6" s="88"/>
      <c r="SHA6" s="88"/>
      <c r="SHB6" s="88"/>
      <c r="SHC6" s="88"/>
      <c r="SHD6" s="88"/>
      <c r="SHE6" s="88"/>
      <c r="SHF6" s="88"/>
      <c r="SHG6" s="88"/>
      <c r="SHH6" s="88"/>
      <c r="SHI6" s="88"/>
      <c r="SHJ6" s="88"/>
      <c r="SHK6" s="88"/>
      <c r="SHL6" s="88"/>
      <c r="SHM6" s="88"/>
      <c r="SHN6" s="88"/>
      <c r="SHO6" s="88"/>
      <c r="SHP6" s="88"/>
      <c r="SHQ6" s="88"/>
      <c r="SHR6" s="88"/>
      <c r="SHS6" s="88"/>
      <c r="SHT6" s="88"/>
      <c r="SHU6" s="88"/>
      <c r="SHV6" s="88"/>
      <c r="SHW6" s="88"/>
      <c r="SHX6" s="88"/>
      <c r="SHY6" s="88"/>
      <c r="SHZ6" s="88"/>
      <c r="SIA6" s="88"/>
      <c r="SIB6" s="88"/>
      <c r="SIC6" s="88"/>
      <c r="SID6" s="88"/>
      <c r="SIE6" s="88"/>
      <c r="SIF6" s="88"/>
      <c r="SIG6" s="88"/>
      <c r="SIH6" s="88"/>
      <c r="SII6" s="88"/>
      <c r="SIJ6" s="88"/>
      <c r="SIK6" s="88"/>
      <c r="SIL6" s="88"/>
      <c r="SIM6" s="88"/>
      <c r="SIN6" s="88"/>
      <c r="SIO6" s="88"/>
      <c r="SIP6" s="88"/>
      <c r="SIQ6" s="88"/>
      <c r="SIR6" s="88"/>
      <c r="SIS6" s="88"/>
      <c r="SIT6" s="88"/>
      <c r="SIU6" s="88"/>
      <c r="SIV6" s="88"/>
      <c r="SIW6" s="88"/>
      <c r="SIX6" s="88"/>
      <c r="SIY6" s="88"/>
      <c r="SIZ6" s="88"/>
      <c r="SJA6" s="88"/>
      <c r="SJB6" s="88"/>
      <c r="SJC6" s="88"/>
      <c r="SJD6" s="88"/>
      <c r="SJE6" s="88"/>
      <c r="SJF6" s="88"/>
      <c r="SJG6" s="88"/>
      <c r="SJH6" s="88"/>
      <c r="SJI6" s="88"/>
      <c r="SJJ6" s="88"/>
      <c r="SJK6" s="88"/>
      <c r="SJL6" s="88"/>
      <c r="SJM6" s="88"/>
      <c r="SJN6" s="88"/>
      <c r="SJO6" s="88"/>
      <c r="SJP6" s="88"/>
      <c r="SJQ6" s="88"/>
      <c r="SJR6" s="88"/>
      <c r="SJS6" s="88"/>
      <c r="SJT6" s="88"/>
      <c r="SJU6" s="88"/>
      <c r="SJV6" s="88"/>
      <c r="SJW6" s="88"/>
      <c r="SJX6" s="88"/>
      <c r="SJY6" s="88"/>
      <c r="SJZ6" s="88"/>
      <c r="SKA6" s="88"/>
      <c r="SKB6" s="88"/>
      <c r="SKC6" s="88"/>
      <c r="SKD6" s="88"/>
      <c r="SKE6" s="88"/>
      <c r="SKF6" s="88"/>
      <c r="SKG6" s="88"/>
      <c r="SKH6" s="88"/>
      <c r="SKI6" s="88"/>
      <c r="SKJ6" s="88"/>
      <c r="SKK6" s="88"/>
      <c r="SKL6" s="88"/>
      <c r="SKM6" s="88"/>
      <c r="SKN6" s="88"/>
      <c r="SKO6" s="88"/>
      <c r="SKP6" s="88"/>
      <c r="SKQ6" s="88"/>
      <c r="SKR6" s="88"/>
      <c r="SKS6" s="88"/>
      <c r="SKT6" s="88"/>
      <c r="SKU6" s="88"/>
      <c r="SKV6" s="88"/>
      <c r="SKW6" s="88"/>
      <c r="SKX6" s="88"/>
      <c r="SKY6" s="88"/>
      <c r="SKZ6" s="88"/>
      <c r="SLA6" s="88"/>
      <c r="SLB6" s="88"/>
      <c r="SLC6" s="88"/>
      <c r="SLD6" s="88"/>
      <c r="SLE6" s="88"/>
      <c r="SLF6" s="88"/>
      <c r="SLG6" s="88"/>
      <c r="SLH6" s="88"/>
      <c r="SLI6" s="88"/>
      <c r="SLJ6" s="88"/>
      <c r="SLK6" s="88"/>
      <c r="SLL6" s="88"/>
      <c r="SLM6" s="88"/>
      <c r="SLN6" s="88"/>
      <c r="SLO6" s="88"/>
      <c r="SLP6" s="88"/>
      <c r="SLQ6" s="88"/>
      <c r="SLR6" s="88"/>
      <c r="SLS6" s="88"/>
      <c r="SLT6" s="88"/>
      <c r="SLU6" s="88"/>
      <c r="SLV6" s="88"/>
      <c r="SLW6" s="88"/>
      <c r="SLX6" s="88"/>
      <c r="SLY6" s="88"/>
      <c r="SLZ6" s="88"/>
      <c r="SMA6" s="88"/>
      <c r="SMB6" s="88"/>
      <c r="SMC6" s="88"/>
      <c r="SMD6" s="88"/>
      <c r="SME6" s="88"/>
      <c r="SMF6" s="88"/>
      <c r="SMG6" s="88"/>
      <c r="SMH6" s="88"/>
      <c r="SMI6" s="88"/>
      <c r="SMJ6" s="88"/>
      <c r="SMK6" s="88"/>
      <c r="SML6" s="88"/>
      <c r="SMM6" s="88"/>
      <c r="SMN6" s="88"/>
      <c r="SMO6" s="88"/>
      <c r="SMP6" s="88"/>
      <c r="SMQ6" s="88"/>
      <c r="SMR6" s="88"/>
      <c r="SMS6" s="88"/>
      <c r="SMT6" s="88"/>
      <c r="SMU6" s="88"/>
      <c r="SMV6" s="88"/>
      <c r="SMW6" s="88"/>
      <c r="SMX6" s="88"/>
      <c r="SMY6" s="88"/>
      <c r="SMZ6" s="88"/>
      <c r="SNA6" s="88"/>
      <c r="SNB6" s="88"/>
      <c r="SNC6" s="88"/>
      <c r="SND6" s="88"/>
      <c r="SNE6" s="88"/>
      <c r="SNF6" s="88"/>
      <c r="SNG6" s="88"/>
      <c r="SNH6" s="88"/>
      <c r="SNI6" s="88"/>
      <c r="SNJ6" s="88"/>
      <c r="SNK6" s="88"/>
      <c r="SNL6" s="88"/>
      <c r="SNM6" s="88"/>
      <c r="SNN6" s="88"/>
      <c r="SNO6" s="88"/>
      <c r="SNP6" s="88"/>
      <c r="SNQ6" s="88"/>
      <c r="SNR6" s="88"/>
      <c r="SNS6" s="88"/>
      <c r="SNT6" s="88"/>
      <c r="SNU6" s="88"/>
      <c r="SNV6" s="88"/>
      <c r="SNW6" s="88"/>
      <c r="SNX6" s="88"/>
      <c r="SNY6" s="88"/>
      <c r="SNZ6" s="88"/>
      <c r="SOA6" s="88"/>
      <c r="SOB6" s="88"/>
      <c r="SOC6" s="88"/>
      <c r="SOD6" s="88"/>
      <c r="SOE6" s="88"/>
      <c r="SOF6" s="88"/>
      <c r="SOG6" s="88"/>
      <c r="SOH6" s="88"/>
      <c r="SOI6" s="88"/>
      <c r="SOJ6" s="88"/>
      <c r="SOK6" s="88"/>
      <c r="SOL6" s="88"/>
      <c r="SOM6" s="88"/>
      <c r="SON6" s="88"/>
      <c r="SOO6" s="88"/>
      <c r="SOP6" s="88"/>
      <c r="SOQ6" s="88"/>
      <c r="SOR6" s="88"/>
      <c r="SOS6" s="88"/>
      <c r="SOT6" s="88"/>
      <c r="SOU6" s="88"/>
      <c r="SOV6" s="88"/>
      <c r="SOW6" s="88"/>
      <c r="SOX6" s="88"/>
      <c r="SOY6" s="88"/>
      <c r="SOZ6" s="88"/>
      <c r="SPA6" s="88"/>
      <c r="SPB6" s="88"/>
      <c r="SPC6" s="88"/>
      <c r="SPD6" s="88"/>
      <c r="SPE6" s="88"/>
      <c r="SPF6" s="88"/>
      <c r="SPG6" s="88"/>
      <c r="SPH6" s="88"/>
      <c r="SPI6" s="88"/>
      <c r="SPJ6" s="88"/>
      <c r="SPK6" s="88"/>
      <c r="SPL6" s="88"/>
      <c r="SPM6" s="88"/>
      <c r="SPN6" s="88"/>
      <c r="SPO6" s="88"/>
      <c r="SPP6" s="88"/>
      <c r="SPQ6" s="88"/>
      <c r="SPR6" s="88"/>
      <c r="SPS6" s="88"/>
      <c r="SPT6" s="88"/>
      <c r="SPU6" s="88"/>
      <c r="SPV6" s="88"/>
      <c r="SPW6" s="88"/>
      <c r="SPX6" s="88"/>
      <c r="SPY6" s="88"/>
      <c r="SPZ6" s="88"/>
      <c r="SQA6" s="88"/>
      <c r="SQB6" s="88"/>
      <c r="SQC6" s="88"/>
      <c r="SQD6" s="88"/>
      <c r="SQE6" s="88"/>
      <c r="SQF6" s="88"/>
      <c r="SQG6" s="88"/>
      <c r="SQH6" s="88"/>
      <c r="SQI6" s="88"/>
      <c r="SQJ6" s="88"/>
      <c r="SQK6" s="88"/>
      <c r="SQL6" s="88"/>
      <c r="SQM6" s="88"/>
      <c r="SQN6" s="88"/>
      <c r="SQO6" s="88"/>
      <c r="SQP6" s="88"/>
      <c r="SQQ6" s="88"/>
      <c r="SQR6" s="88"/>
      <c r="SQS6" s="88"/>
      <c r="SQT6" s="88"/>
      <c r="SQU6" s="88"/>
      <c r="SQV6" s="88"/>
      <c r="SQW6" s="88"/>
      <c r="SQX6" s="88"/>
      <c r="SQY6" s="88"/>
      <c r="SQZ6" s="88"/>
      <c r="SRA6" s="88"/>
      <c r="SRB6" s="88"/>
      <c r="SRC6" s="88"/>
      <c r="SRD6" s="88"/>
      <c r="SRE6" s="88"/>
      <c r="SRF6" s="88"/>
      <c r="SRG6" s="88"/>
      <c r="SRH6" s="88"/>
      <c r="SRI6" s="88"/>
      <c r="SRJ6" s="88"/>
      <c r="SRK6" s="88"/>
      <c r="SRL6" s="88"/>
      <c r="SRM6" s="88"/>
      <c r="SRN6" s="88"/>
      <c r="SRO6" s="88"/>
      <c r="SRP6" s="88"/>
      <c r="SRQ6" s="88"/>
      <c r="SRR6" s="88"/>
      <c r="SRS6" s="88"/>
      <c r="SRT6" s="88"/>
      <c r="SRU6" s="88"/>
      <c r="SRV6" s="88"/>
      <c r="SRW6" s="88"/>
      <c r="SRX6" s="88"/>
      <c r="SRY6" s="88"/>
      <c r="SRZ6" s="88"/>
      <c r="SSA6" s="88"/>
      <c r="SSB6" s="88"/>
      <c r="SSC6" s="88"/>
      <c r="SSD6" s="88"/>
      <c r="SSE6" s="88"/>
      <c r="SSF6" s="88"/>
      <c r="SSG6" s="88"/>
      <c r="SSH6" s="88"/>
      <c r="SSI6" s="88"/>
      <c r="SSJ6" s="88"/>
      <c r="SSK6" s="88"/>
      <c r="SSL6" s="88"/>
      <c r="SSM6" s="88"/>
      <c r="SSN6" s="88"/>
      <c r="SSO6" s="88"/>
      <c r="SSP6" s="88"/>
      <c r="SSQ6" s="88"/>
      <c r="SSR6" s="88"/>
      <c r="SSS6" s="88"/>
      <c r="SST6" s="88"/>
      <c r="SSU6" s="88"/>
      <c r="SSV6" s="88"/>
      <c r="SSW6" s="88"/>
      <c r="SSX6" s="88"/>
      <c r="SSY6" s="88"/>
      <c r="SSZ6" s="88"/>
      <c r="STA6" s="88"/>
      <c r="STB6" s="88"/>
      <c r="STC6" s="88"/>
      <c r="STD6" s="88"/>
      <c r="STE6" s="88"/>
      <c r="STF6" s="88"/>
      <c r="STG6" s="88"/>
      <c r="STH6" s="88"/>
      <c r="STI6" s="88"/>
      <c r="STJ6" s="88"/>
      <c r="STK6" s="88"/>
      <c r="STL6" s="88"/>
      <c r="STM6" s="88"/>
      <c r="STN6" s="88"/>
      <c r="STO6" s="88"/>
      <c r="STP6" s="88"/>
      <c r="STQ6" s="88"/>
      <c r="STR6" s="88"/>
      <c r="STS6" s="88"/>
      <c r="STT6" s="88"/>
      <c r="STU6" s="88"/>
      <c r="STV6" s="88"/>
      <c r="STW6" s="88"/>
      <c r="STX6" s="88"/>
      <c r="STY6" s="88"/>
      <c r="STZ6" s="88"/>
      <c r="SUA6" s="88"/>
      <c r="SUB6" s="88"/>
      <c r="SUC6" s="88"/>
      <c r="SUD6" s="88"/>
      <c r="SUE6" s="88"/>
      <c r="SUF6" s="88"/>
      <c r="SUG6" s="88"/>
      <c r="SUH6" s="88"/>
      <c r="SUI6" s="88"/>
      <c r="SUJ6" s="88"/>
      <c r="SUK6" s="88"/>
      <c r="SUL6" s="88"/>
      <c r="SUM6" s="88"/>
      <c r="SUN6" s="88"/>
      <c r="SUO6" s="88"/>
      <c r="SUP6" s="88"/>
      <c r="SUQ6" s="88"/>
      <c r="SUR6" s="88"/>
      <c r="SUS6" s="88"/>
      <c r="SUT6" s="88"/>
      <c r="SUU6" s="88"/>
      <c r="SUV6" s="88"/>
      <c r="SUW6" s="88"/>
      <c r="SUX6" s="88"/>
      <c r="SUY6" s="88"/>
      <c r="SUZ6" s="88"/>
      <c r="SVA6" s="88"/>
      <c r="SVB6" s="88"/>
      <c r="SVC6" s="88"/>
      <c r="SVD6" s="88"/>
      <c r="SVE6" s="88"/>
      <c r="SVF6" s="88"/>
      <c r="SVG6" s="88"/>
      <c r="SVH6" s="88"/>
      <c r="SVI6" s="88"/>
      <c r="SVJ6" s="88"/>
      <c r="SVK6" s="88"/>
      <c r="SVL6" s="88"/>
      <c r="SVM6" s="88"/>
      <c r="SVN6" s="88"/>
      <c r="SVO6" s="88"/>
      <c r="SVP6" s="88"/>
      <c r="SVQ6" s="88"/>
      <c r="SVR6" s="88"/>
      <c r="SVS6" s="88"/>
      <c r="SVT6" s="88"/>
      <c r="SVU6" s="88"/>
      <c r="SVV6" s="88"/>
      <c r="SVW6" s="88"/>
      <c r="SVX6" s="88"/>
      <c r="SVY6" s="88"/>
      <c r="SVZ6" s="88"/>
      <c r="SWA6" s="88"/>
      <c r="SWB6" s="88"/>
      <c r="SWC6" s="88"/>
      <c r="SWD6" s="88"/>
      <c r="SWE6" s="88"/>
      <c r="SWF6" s="88"/>
      <c r="SWG6" s="88"/>
      <c r="SWH6" s="88"/>
      <c r="SWI6" s="88"/>
      <c r="SWJ6" s="88"/>
      <c r="SWK6" s="88"/>
      <c r="SWL6" s="88"/>
      <c r="SWM6" s="88"/>
      <c r="SWN6" s="88"/>
      <c r="SWO6" s="88"/>
      <c r="SWP6" s="88"/>
      <c r="SWQ6" s="88"/>
      <c r="SWR6" s="88"/>
      <c r="SWS6" s="88"/>
      <c r="SWT6" s="88"/>
      <c r="SWU6" s="88"/>
      <c r="SWV6" s="88"/>
      <c r="SWW6" s="88"/>
      <c r="SWX6" s="88"/>
      <c r="SWY6" s="88"/>
      <c r="SWZ6" s="88"/>
      <c r="SXA6" s="88"/>
      <c r="SXB6" s="88"/>
      <c r="SXC6" s="88"/>
      <c r="SXD6" s="88"/>
      <c r="SXE6" s="88"/>
      <c r="SXF6" s="88"/>
      <c r="SXG6" s="88"/>
      <c r="SXH6" s="88"/>
      <c r="SXI6" s="88"/>
      <c r="SXJ6" s="88"/>
      <c r="SXK6" s="88"/>
      <c r="SXL6" s="88"/>
      <c r="SXM6" s="88"/>
      <c r="SXN6" s="88"/>
      <c r="SXO6" s="88"/>
      <c r="SXP6" s="88"/>
      <c r="SXQ6" s="88"/>
      <c r="SXR6" s="88"/>
      <c r="SXS6" s="88"/>
      <c r="SXT6" s="88"/>
      <c r="SXU6" s="88"/>
      <c r="SXV6" s="88"/>
      <c r="SXW6" s="88"/>
      <c r="SXX6" s="88"/>
      <c r="SXY6" s="88"/>
      <c r="SXZ6" s="88"/>
      <c r="SYA6" s="88"/>
      <c r="SYB6" s="88"/>
      <c r="SYC6" s="88"/>
      <c r="SYD6" s="88"/>
      <c r="SYE6" s="88"/>
      <c r="SYF6" s="88"/>
      <c r="SYG6" s="88"/>
      <c r="SYH6" s="88"/>
      <c r="SYI6" s="88"/>
      <c r="SYJ6" s="88"/>
      <c r="SYK6" s="88"/>
      <c r="SYL6" s="88"/>
      <c r="SYM6" s="88"/>
      <c r="SYN6" s="88"/>
      <c r="SYO6" s="88"/>
      <c r="SYP6" s="88"/>
      <c r="SYQ6" s="88"/>
      <c r="SYR6" s="88"/>
      <c r="SYS6" s="88"/>
      <c r="SYT6" s="88"/>
      <c r="SYU6" s="88"/>
      <c r="SYV6" s="88"/>
      <c r="SYW6" s="88"/>
      <c r="SYX6" s="88"/>
      <c r="SYY6" s="88"/>
      <c r="SYZ6" s="88"/>
      <c r="SZA6" s="88"/>
      <c r="SZB6" s="88"/>
      <c r="SZC6" s="88"/>
      <c r="SZD6" s="88"/>
      <c r="SZE6" s="88"/>
      <c r="SZF6" s="88"/>
      <c r="SZG6" s="88"/>
      <c r="SZH6" s="88"/>
      <c r="SZI6" s="88"/>
      <c r="SZJ6" s="88"/>
      <c r="SZK6" s="88"/>
      <c r="SZL6" s="88"/>
      <c r="SZM6" s="88"/>
      <c r="SZN6" s="88"/>
      <c r="SZO6" s="88"/>
      <c r="SZP6" s="88"/>
      <c r="SZQ6" s="88"/>
      <c r="SZR6" s="88"/>
      <c r="SZS6" s="88"/>
      <c r="SZT6" s="88"/>
      <c r="SZU6" s="88"/>
      <c r="SZV6" s="88"/>
      <c r="SZW6" s="88"/>
      <c r="SZX6" s="88"/>
      <c r="SZY6" s="88"/>
      <c r="SZZ6" s="88"/>
      <c r="TAA6" s="88"/>
      <c r="TAB6" s="88"/>
      <c r="TAC6" s="88"/>
      <c r="TAD6" s="88"/>
      <c r="TAE6" s="88"/>
      <c r="TAF6" s="88"/>
      <c r="TAG6" s="88"/>
      <c r="TAH6" s="88"/>
      <c r="TAI6" s="88"/>
      <c r="TAJ6" s="88"/>
      <c r="TAK6" s="88"/>
      <c r="TAL6" s="88"/>
      <c r="TAM6" s="88"/>
      <c r="TAN6" s="88"/>
      <c r="TAO6" s="88"/>
      <c r="TAP6" s="88"/>
      <c r="TAQ6" s="88"/>
      <c r="TAR6" s="88"/>
      <c r="TAS6" s="88"/>
      <c r="TAT6" s="88"/>
      <c r="TAU6" s="88"/>
      <c r="TAV6" s="88"/>
      <c r="TAW6" s="88"/>
      <c r="TAX6" s="88"/>
      <c r="TAY6" s="88"/>
      <c r="TAZ6" s="88"/>
      <c r="TBA6" s="88"/>
      <c r="TBB6" s="88"/>
      <c r="TBC6" s="88"/>
      <c r="TBD6" s="88"/>
      <c r="TBE6" s="88"/>
      <c r="TBF6" s="88"/>
      <c r="TBG6" s="88"/>
      <c r="TBH6" s="88"/>
      <c r="TBI6" s="88"/>
      <c r="TBJ6" s="88"/>
      <c r="TBK6" s="88"/>
      <c r="TBL6" s="88"/>
      <c r="TBM6" s="88"/>
      <c r="TBN6" s="88"/>
      <c r="TBO6" s="88"/>
      <c r="TBP6" s="88"/>
      <c r="TBQ6" s="88"/>
      <c r="TBR6" s="88"/>
      <c r="TBS6" s="88"/>
      <c r="TBT6" s="88"/>
      <c r="TBU6" s="88"/>
      <c r="TBV6" s="88"/>
      <c r="TBW6" s="88"/>
      <c r="TBX6" s="88"/>
      <c r="TBY6" s="88"/>
      <c r="TBZ6" s="88"/>
      <c r="TCA6" s="88"/>
      <c r="TCB6" s="88"/>
      <c r="TCC6" s="88"/>
      <c r="TCD6" s="88"/>
      <c r="TCE6" s="88"/>
      <c r="TCF6" s="88"/>
      <c r="TCG6" s="88"/>
      <c r="TCH6" s="88"/>
      <c r="TCI6" s="88"/>
      <c r="TCJ6" s="88"/>
      <c r="TCK6" s="88"/>
      <c r="TCL6" s="88"/>
      <c r="TCM6" s="88"/>
      <c r="TCN6" s="88"/>
      <c r="TCO6" s="88"/>
      <c r="TCP6" s="88"/>
      <c r="TCQ6" s="88"/>
      <c r="TCR6" s="88"/>
      <c r="TCS6" s="88"/>
      <c r="TCT6" s="88"/>
      <c r="TCU6" s="88"/>
      <c r="TCV6" s="88"/>
      <c r="TCW6" s="88"/>
      <c r="TCX6" s="88"/>
      <c r="TCY6" s="88"/>
      <c r="TCZ6" s="88"/>
      <c r="TDA6" s="88"/>
      <c r="TDB6" s="88"/>
      <c r="TDC6" s="88"/>
      <c r="TDD6" s="88"/>
      <c r="TDE6" s="88"/>
      <c r="TDF6" s="88"/>
      <c r="TDG6" s="88"/>
      <c r="TDH6" s="88"/>
      <c r="TDI6" s="88"/>
      <c r="TDJ6" s="88"/>
      <c r="TDK6" s="88"/>
      <c r="TDL6" s="88"/>
      <c r="TDM6" s="88"/>
      <c r="TDN6" s="88"/>
      <c r="TDO6" s="88"/>
      <c r="TDP6" s="88"/>
      <c r="TDQ6" s="88"/>
      <c r="TDR6" s="88"/>
      <c r="TDS6" s="88"/>
      <c r="TDT6" s="88"/>
      <c r="TDU6" s="88"/>
      <c r="TDV6" s="88"/>
      <c r="TDW6" s="88"/>
      <c r="TDX6" s="88"/>
      <c r="TDY6" s="88"/>
      <c r="TDZ6" s="88"/>
      <c r="TEA6" s="88"/>
      <c r="TEB6" s="88"/>
      <c r="TEC6" s="88"/>
      <c r="TED6" s="88"/>
      <c r="TEE6" s="88"/>
      <c r="TEF6" s="88"/>
      <c r="TEG6" s="88"/>
      <c r="TEH6" s="88"/>
      <c r="TEI6" s="88"/>
      <c r="TEJ6" s="88"/>
      <c r="TEK6" s="88"/>
      <c r="TEL6" s="88"/>
      <c r="TEM6" s="88"/>
      <c r="TEN6" s="88"/>
      <c r="TEO6" s="88"/>
      <c r="TEP6" s="88"/>
      <c r="TEQ6" s="88"/>
      <c r="TER6" s="88"/>
      <c r="TES6" s="88"/>
      <c r="TET6" s="88"/>
      <c r="TEU6" s="88"/>
      <c r="TEV6" s="88"/>
      <c r="TEW6" s="88"/>
      <c r="TEX6" s="88"/>
      <c r="TEY6" s="88"/>
      <c r="TEZ6" s="88"/>
      <c r="TFA6" s="88"/>
      <c r="TFB6" s="88"/>
      <c r="TFC6" s="88"/>
      <c r="TFD6" s="88"/>
      <c r="TFE6" s="88"/>
      <c r="TFF6" s="88"/>
      <c r="TFG6" s="88"/>
      <c r="TFH6" s="88"/>
      <c r="TFI6" s="88"/>
      <c r="TFJ6" s="88"/>
      <c r="TFK6" s="88"/>
      <c r="TFL6" s="88"/>
      <c r="TFM6" s="88"/>
      <c r="TFN6" s="88"/>
      <c r="TFO6" s="88"/>
      <c r="TFP6" s="88"/>
      <c r="TFQ6" s="88"/>
      <c r="TFR6" s="88"/>
      <c r="TFS6" s="88"/>
      <c r="TFT6" s="88"/>
      <c r="TFU6" s="88"/>
      <c r="TFV6" s="88"/>
      <c r="TFW6" s="88"/>
      <c r="TFX6" s="88"/>
      <c r="TFY6" s="88"/>
      <c r="TFZ6" s="88"/>
      <c r="TGA6" s="88"/>
      <c r="TGB6" s="88"/>
      <c r="TGC6" s="88"/>
      <c r="TGD6" s="88"/>
      <c r="TGE6" s="88"/>
      <c r="TGF6" s="88"/>
      <c r="TGG6" s="88"/>
      <c r="TGH6" s="88"/>
      <c r="TGI6" s="88"/>
      <c r="TGJ6" s="88"/>
      <c r="TGK6" s="88"/>
      <c r="TGL6" s="88"/>
      <c r="TGM6" s="88"/>
      <c r="TGN6" s="88"/>
      <c r="TGO6" s="88"/>
      <c r="TGP6" s="88"/>
      <c r="TGQ6" s="88"/>
      <c r="TGR6" s="88"/>
      <c r="TGS6" s="88"/>
      <c r="TGT6" s="88"/>
      <c r="TGU6" s="88"/>
      <c r="TGV6" s="88"/>
      <c r="TGW6" s="88"/>
      <c r="TGX6" s="88"/>
      <c r="TGY6" s="88"/>
      <c r="TGZ6" s="88"/>
      <c r="THA6" s="88"/>
      <c r="THB6" s="88"/>
      <c r="THC6" s="88"/>
      <c r="THD6" s="88"/>
      <c r="THE6" s="88"/>
      <c r="THF6" s="88"/>
      <c r="THG6" s="88"/>
      <c r="THH6" s="88"/>
      <c r="THI6" s="88"/>
      <c r="THJ6" s="88"/>
      <c r="THK6" s="88"/>
      <c r="THL6" s="88"/>
      <c r="THM6" s="88"/>
      <c r="THN6" s="88"/>
      <c r="THO6" s="88"/>
      <c r="THP6" s="88"/>
      <c r="THQ6" s="88"/>
      <c r="THR6" s="88"/>
      <c r="THS6" s="88"/>
      <c r="THT6" s="88"/>
      <c r="THU6" s="88"/>
      <c r="THV6" s="88"/>
      <c r="THW6" s="88"/>
      <c r="THX6" s="88"/>
      <c r="THY6" s="88"/>
      <c r="THZ6" s="88"/>
      <c r="TIA6" s="88"/>
      <c r="TIB6" s="88"/>
      <c r="TIC6" s="88"/>
      <c r="TID6" s="88"/>
      <c r="TIE6" s="88"/>
      <c r="TIF6" s="88"/>
      <c r="TIG6" s="88"/>
      <c r="TIH6" s="88"/>
      <c r="TII6" s="88"/>
      <c r="TIJ6" s="88"/>
      <c r="TIK6" s="88"/>
      <c r="TIL6" s="88"/>
      <c r="TIM6" s="88"/>
      <c r="TIN6" s="88"/>
      <c r="TIO6" s="88"/>
      <c r="TIP6" s="88"/>
      <c r="TIQ6" s="88"/>
      <c r="TIR6" s="88"/>
      <c r="TIS6" s="88"/>
      <c r="TIT6" s="88"/>
      <c r="TIU6" s="88"/>
      <c r="TIV6" s="88"/>
      <c r="TIW6" s="88"/>
      <c r="TIX6" s="88"/>
      <c r="TIY6" s="88"/>
      <c r="TIZ6" s="88"/>
      <c r="TJA6" s="88"/>
      <c r="TJB6" s="88"/>
      <c r="TJC6" s="88"/>
      <c r="TJD6" s="88"/>
      <c r="TJE6" s="88"/>
      <c r="TJF6" s="88"/>
      <c r="TJG6" s="88"/>
      <c r="TJH6" s="88"/>
      <c r="TJI6" s="88"/>
      <c r="TJJ6" s="88"/>
      <c r="TJK6" s="88"/>
      <c r="TJL6" s="88"/>
      <c r="TJM6" s="88"/>
      <c r="TJN6" s="88"/>
      <c r="TJO6" s="88"/>
      <c r="TJP6" s="88"/>
      <c r="TJQ6" s="88"/>
      <c r="TJR6" s="88"/>
      <c r="TJS6" s="88"/>
      <c r="TJT6" s="88"/>
      <c r="TJU6" s="88"/>
      <c r="TJV6" s="88"/>
      <c r="TJW6" s="88"/>
      <c r="TJX6" s="88"/>
      <c r="TJY6" s="88"/>
      <c r="TJZ6" s="88"/>
      <c r="TKA6" s="88"/>
      <c r="TKB6" s="88"/>
      <c r="TKC6" s="88"/>
      <c r="TKD6" s="88"/>
      <c r="TKE6" s="88"/>
      <c r="TKF6" s="88"/>
      <c r="TKG6" s="88"/>
      <c r="TKH6" s="88"/>
      <c r="TKI6" s="88"/>
      <c r="TKJ6" s="88"/>
      <c r="TKK6" s="88"/>
      <c r="TKL6" s="88"/>
      <c r="TKM6" s="88"/>
      <c r="TKN6" s="88"/>
      <c r="TKO6" s="88"/>
      <c r="TKP6" s="88"/>
      <c r="TKQ6" s="88"/>
      <c r="TKR6" s="88"/>
      <c r="TKS6" s="88"/>
      <c r="TKT6" s="88"/>
      <c r="TKU6" s="88"/>
      <c r="TKV6" s="88"/>
      <c r="TKW6" s="88"/>
      <c r="TKX6" s="88"/>
      <c r="TKY6" s="88"/>
      <c r="TKZ6" s="88"/>
      <c r="TLA6" s="88"/>
      <c r="TLB6" s="88"/>
      <c r="TLC6" s="88"/>
      <c r="TLD6" s="88"/>
      <c r="TLE6" s="88"/>
      <c r="TLF6" s="88"/>
      <c r="TLG6" s="88"/>
      <c r="TLH6" s="88"/>
      <c r="TLI6" s="88"/>
      <c r="TLJ6" s="88"/>
      <c r="TLK6" s="88"/>
      <c r="TLL6" s="88"/>
      <c r="TLM6" s="88"/>
      <c r="TLN6" s="88"/>
      <c r="TLO6" s="88"/>
      <c r="TLP6" s="88"/>
      <c r="TLQ6" s="88"/>
      <c r="TLR6" s="88"/>
      <c r="TLS6" s="88"/>
      <c r="TLT6" s="88"/>
      <c r="TLU6" s="88"/>
      <c r="TLV6" s="88"/>
      <c r="TLW6" s="88"/>
      <c r="TLX6" s="88"/>
      <c r="TLY6" s="88"/>
      <c r="TLZ6" s="88"/>
      <c r="TMA6" s="88"/>
      <c r="TMB6" s="88"/>
      <c r="TMC6" s="88"/>
      <c r="TMD6" s="88"/>
      <c r="TME6" s="88"/>
      <c r="TMF6" s="88"/>
      <c r="TMG6" s="88"/>
      <c r="TMH6" s="88"/>
      <c r="TMI6" s="88"/>
      <c r="TMJ6" s="88"/>
      <c r="TMK6" s="88"/>
      <c r="TML6" s="88"/>
      <c r="TMM6" s="88"/>
      <c r="TMN6" s="88"/>
      <c r="TMO6" s="88"/>
      <c r="TMP6" s="88"/>
      <c r="TMQ6" s="88"/>
      <c r="TMR6" s="88"/>
      <c r="TMS6" s="88"/>
      <c r="TMT6" s="88"/>
      <c r="TMU6" s="88"/>
      <c r="TMV6" s="88"/>
      <c r="TMW6" s="88"/>
      <c r="TMX6" s="88"/>
      <c r="TMY6" s="88"/>
      <c r="TMZ6" s="88"/>
      <c r="TNA6" s="88"/>
      <c r="TNB6" s="88"/>
      <c r="TNC6" s="88"/>
      <c r="TND6" s="88"/>
      <c r="TNE6" s="88"/>
      <c r="TNF6" s="88"/>
      <c r="TNG6" s="88"/>
      <c r="TNH6" s="88"/>
      <c r="TNI6" s="88"/>
      <c r="TNJ6" s="88"/>
      <c r="TNK6" s="88"/>
      <c r="TNL6" s="88"/>
      <c r="TNM6" s="88"/>
      <c r="TNN6" s="88"/>
      <c r="TNO6" s="88"/>
      <c r="TNP6" s="88"/>
      <c r="TNQ6" s="88"/>
      <c r="TNR6" s="88"/>
      <c r="TNS6" s="88"/>
      <c r="TNT6" s="88"/>
      <c r="TNU6" s="88"/>
      <c r="TNV6" s="88"/>
      <c r="TNW6" s="88"/>
      <c r="TNX6" s="88"/>
      <c r="TNY6" s="88"/>
      <c r="TNZ6" s="88"/>
      <c r="TOA6" s="88"/>
      <c r="TOB6" s="88"/>
      <c r="TOC6" s="88"/>
      <c r="TOD6" s="88"/>
      <c r="TOE6" s="88"/>
      <c r="TOF6" s="88"/>
      <c r="TOG6" s="88"/>
      <c r="TOH6" s="88"/>
      <c r="TOI6" s="88"/>
      <c r="TOJ6" s="88"/>
      <c r="TOK6" s="88"/>
      <c r="TOL6" s="88"/>
      <c r="TOM6" s="88"/>
      <c r="TON6" s="88"/>
      <c r="TOO6" s="88"/>
      <c r="TOP6" s="88"/>
      <c r="TOQ6" s="88"/>
      <c r="TOR6" s="88"/>
      <c r="TOS6" s="88"/>
      <c r="TOT6" s="88"/>
      <c r="TOU6" s="88"/>
      <c r="TOV6" s="88"/>
      <c r="TOW6" s="88"/>
      <c r="TOX6" s="88"/>
      <c r="TOY6" s="88"/>
      <c r="TOZ6" s="88"/>
      <c r="TPA6" s="88"/>
      <c r="TPB6" s="88"/>
      <c r="TPC6" s="88"/>
      <c r="TPD6" s="88"/>
      <c r="TPE6" s="88"/>
      <c r="TPF6" s="88"/>
      <c r="TPG6" s="88"/>
      <c r="TPH6" s="88"/>
      <c r="TPI6" s="88"/>
      <c r="TPJ6" s="88"/>
      <c r="TPK6" s="88"/>
      <c r="TPL6" s="88"/>
      <c r="TPM6" s="88"/>
      <c r="TPN6" s="88"/>
      <c r="TPO6" s="88"/>
      <c r="TPP6" s="88"/>
      <c r="TPQ6" s="88"/>
      <c r="TPR6" s="88"/>
      <c r="TPS6" s="88"/>
      <c r="TPT6" s="88"/>
      <c r="TPU6" s="88"/>
      <c r="TPV6" s="88"/>
      <c r="TPW6" s="88"/>
      <c r="TPX6" s="88"/>
      <c r="TPY6" s="88"/>
      <c r="TPZ6" s="88"/>
      <c r="TQA6" s="88"/>
      <c r="TQB6" s="88"/>
      <c r="TQC6" s="88"/>
      <c r="TQD6" s="88"/>
      <c r="TQE6" s="88"/>
      <c r="TQF6" s="88"/>
      <c r="TQG6" s="88"/>
      <c r="TQH6" s="88"/>
      <c r="TQI6" s="88"/>
      <c r="TQJ6" s="88"/>
      <c r="TQK6" s="88"/>
      <c r="TQL6" s="88"/>
      <c r="TQM6" s="88"/>
      <c r="TQN6" s="88"/>
      <c r="TQO6" s="88"/>
      <c r="TQP6" s="88"/>
      <c r="TQQ6" s="88"/>
      <c r="TQR6" s="88"/>
      <c r="TQS6" s="88"/>
      <c r="TQT6" s="88"/>
      <c r="TQU6" s="88"/>
      <c r="TQV6" s="88"/>
      <c r="TQW6" s="88"/>
      <c r="TQX6" s="88"/>
      <c r="TQY6" s="88"/>
      <c r="TQZ6" s="88"/>
      <c r="TRA6" s="88"/>
      <c r="TRB6" s="88"/>
      <c r="TRC6" s="88"/>
      <c r="TRD6" s="88"/>
      <c r="TRE6" s="88"/>
      <c r="TRF6" s="88"/>
      <c r="TRG6" s="88"/>
      <c r="TRH6" s="88"/>
      <c r="TRI6" s="88"/>
      <c r="TRJ6" s="88"/>
      <c r="TRK6" s="88"/>
      <c r="TRL6" s="88"/>
      <c r="TRM6" s="88"/>
      <c r="TRN6" s="88"/>
      <c r="TRO6" s="88"/>
      <c r="TRP6" s="88"/>
      <c r="TRQ6" s="88"/>
      <c r="TRR6" s="88"/>
      <c r="TRS6" s="88"/>
      <c r="TRT6" s="88"/>
      <c r="TRU6" s="88"/>
      <c r="TRV6" s="88"/>
      <c r="TRW6" s="88"/>
      <c r="TRX6" s="88"/>
      <c r="TRY6" s="88"/>
      <c r="TRZ6" s="88"/>
      <c r="TSA6" s="88"/>
      <c r="TSB6" s="88"/>
      <c r="TSC6" s="88"/>
      <c r="TSD6" s="88"/>
      <c r="TSE6" s="88"/>
      <c r="TSF6" s="88"/>
      <c r="TSG6" s="88"/>
      <c r="TSH6" s="88"/>
      <c r="TSI6" s="88"/>
      <c r="TSJ6" s="88"/>
      <c r="TSK6" s="88"/>
      <c r="TSL6" s="88"/>
      <c r="TSM6" s="88"/>
      <c r="TSN6" s="88"/>
      <c r="TSO6" s="88"/>
      <c r="TSP6" s="88"/>
      <c r="TSQ6" s="88"/>
      <c r="TSR6" s="88"/>
      <c r="TSS6" s="88"/>
      <c r="TST6" s="88"/>
      <c r="TSU6" s="88"/>
      <c r="TSV6" s="88"/>
      <c r="TSW6" s="88"/>
      <c r="TSX6" s="88"/>
      <c r="TSY6" s="88"/>
      <c r="TSZ6" s="88"/>
      <c r="TTA6" s="88"/>
      <c r="TTB6" s="88"/>
      <c r="TTC6" s="88"/>
      <c r="TTD6" s="88"/>
      <c r="TTE6" s="88"/>
      <c r="TTF6" s="88"/>
      <c r="TTG6" s="88"/>
      <c r="TTH6" s="88"/>
      <c r="TTI6" s="88"/>
      <c r="TTJ6" s="88"/>
      <c r="TTK6" s="88"/>
      <c r="TTL6" s="88"/>
      <c r="TTM6" s="88"/>
      <c r="TTN6" s="88"/>
      <c r="TTO6" s="88"/>
      <c r="TTP6" s="88"/>
      <c r="TTQ6" s="88"/>
      <c r="TTR6" s="88"/>
      <c r="TTS6" s="88"/>
      <c r="TTT6" s="88"/>
      <c r="TTU6" s="88"/>
      <c r="TTV6" s="88"/>
      <c r="TTW6" s="88"/>
      <c r="TTX6" s="88"/>
      <c r="TTY6" s="88"/>
      <c r="TTZ6" s="88"/>
      <c r="TUA6" s="88"/>
      <c r="TUB6" s="88"/>
      <c r="TUC6" s="88"/>
      <c r="TUD6" s="88"/>
      <c r="TUE6" s="88"/>
      <c r="TUF6" s="88"/>
      <c r="TUG6" s="88"/>
      <c r="TUH6" s="88"/>
      <c r="TUI6" s="88"/>
      <c r="TUJ6" s="88"/>
      <c r="TUK6" s="88"/>
      <c r="TUL6" s="88"/>
      <c r="TUM6" s="88"/>
      <c r="TUN6" s="88"/>
      <c r="TUO6" s="88"/>
      <c r="TUP6" s="88"/>
      <c r="TUQ6" s="88"/>
      <c r="TUR6" s="88"/>
      <c r="TUS6" s="88"/>
      <c r="TUT6" s="88"/>
      <c r="TUU6" s="88"/>
      <c r="TUV6" s="88"/>
      <c r="TUW6" s="88"/>
      <c r="TUX6" s="88"/>
      <c r="TUY6" s="88"/>
      <c r="TUZ6" s="88"/>
      <c r="TVA6" s="88"/>
      <c r="TVB6" s="88"/>
      <c r="TVC6" s="88"/>
      <c r="TVD6" s="88"/>
      <c r="TVE6" s="88"/>
      <c r="TVF6" s="88"/>
      <c r="TVG6" s="88"/>
      <c r="TVH6" s="88"/>
      <c r="TVI6" s="88"/>
      <c r="TVJ6" s="88"/>
      <c r="TVK6" s="88"/>
      <c r="TVL6" s="88"/>
      <c r="TVM6" s="88"/>
      <c r="TVN6" s="88"/>
      <c r="TVO6" s="88"/>
      <c r="TVP6" s="88"/>
      <c r="TVQ6" s="88"/>
      <c r="TVR6" s="88"/>
      <c r="TVS6" s="88"/>
      <c r="TVT6" s="88"/>
      <c r="TVU6" s="88"/>
      <c r="TVV6" s="88"/>
      <c r="TVW6" s="88"/>
      <c r="TVX6" s="88"/>
      <c r="TVY6" s="88"/>
      <c r="TVZ6" s="88"/>
      <c r="TWA6" s="88"/>
      <c r="TWB6" s="88"/>
      <c r="TWC6" s="88"/>
      <c r="TWD6" s="88"/>
      <c r="TWE6" s="88"/>
      <c r="TWF6" s="88"/>
      <c r="TWG6" s="88"/>
      <c r="TWH6" s="88"/>
      <c r="TWI6" s="88"/>
      <c r="TWJ6" s="88"/>
      <c r="TWK6" s="88"/>
      <c r="TWL6" s="88"/>
      <c r="TWM6" s="88"/>
      <c r="TWN6" s="88"/>
      <c r="TWO6" s="88"/>
      <c r="TWP6" s="88"/>
      <c r="TWQ6" s="88"/>
      <c r="TWR6" s="88"/>
      <c r="TWS6" s="88"/>
      <c r="TWT6" s="88"/>
      <c r="TWU6" s="88"/>
      <c r="TWV6" s="88"/>
      <c r="TWW6" s="88"/>
      <c r="TWX6" s="88"/>
      <c r="TWY6" s="88"/>
      <c r="TWZ6" s="88"/>
      <c r="TXA6" s="88"/>
      <c r="TXB6" s="88"/>
      <c r="TXC6" s="88"/>
      <c r="TXD6" s="88"/>
      <c r="TXE6" s="88"/>
      <c r="TXF6" s="88"/>
      <c r="TXG6" s="88"/>
      <c r="TXH6" s="88"/>
      <c r="TXI6" s="88"/>
      <c r="TXJ6" s="88"/>
      <c r="TXK6" s="88"/>
      <c r="TXL6" s="88"/>
      <c r="TXM6" s="88"/>
      <c r="TXN6" s="88"/>
      <c r="TXO6" s="88"/>
      <c r="TXP6" s="88"/>
      <c r="TXQ6" s="88"/>
      <c r="TXR6" s="88"/>
      <c r="TXS6" s="88"/>
      <c r="TXT6" s="88"/>
      <c r="TXU6" s="88"/>
      <c r="TXV6" s="88"/>
      <c r="TXW6" s="88"/>
      <c r="TXX6" s="88"/>
      <c r="TXY6" s="88"/>
      <c r="TXZ6" s="88"/>
      <c r="TYA6" s="88"/>
      <c r="TYB6" s="88"/>
      <c r="TYC6" s="88"/>
      <c r="TYD6" s="88"/>
      <c r="TYE6" s="88"/>
      <c r="TYF6" s="88"/>
      <c r="TYG6" s="88"/>
      <c r="TYH6" s="88"/>
      <c r="TYI6" s="88"/>
      <c r="TYJ6" s="88"/>
      <c r="TYK6" s="88"/>
      <c r="TYL6" s="88"/>
      <c r="TYM6" s="88"/>
      <c r="TYN6" s="88"/>
      <c r="TYO6" s="88"/>
      <c r="TYP6" s="88"/>
      <c r="TYQ6" s="88"/>
      <c r="TYR6" s="88"/>
      <c r="TYS6" s="88"/>
      <c r="TYT6" s="88"/>
      <c r="TYU6" s="88"/>
      <c r="TYV6" s="88"/>
      <c r="TYW6" s="88"/>
      <c r="TYX6" s="88"/>
      <c r="TYY6" s="88"/>
      <c r="TYZ6" s="88"/>
      <c r="TZA6" s="88"/>
      <c r="TZB6" s="88"/>
      <c r="TZC6" s="88"/>
      <c r="TZD6" s="88"/>
      <c r="TZE6" s="88"/>
      <c r="TZF6" s="88"/>
      <c r="TZG6" s="88"/>
      <c r="TZH6" s="88"/>
      <c r="TZI6" s="88"/>
      <c r="TZJ6" s="88"/>
      <c r="TZK6" s="88"/>
      <c r="TZL6" s="88"/>
      <c r="TZM6" s="88"/>
      <c r="TZN6" s="88"/>
      <c r="TZO6" s="88"/>
      <c r="TZP6" s="88"/>
      <c r="TZQ6" s="88"/>
      <c r="TZR6" s="88"/>
      <c r="TZS6" s="88"/>
      <c r="TZT6" s="88"/>
      <c r="TZU6" s="88"/>
      <c r="TZV6" s="88"/>
      <c r="TZW6" s="88"/>
      <c r="TZX6" s="88"/>
      <c r="TZY6" s="88"/>
      <c r="TZZ6" s="88"/>
      <c r="UAA6" s="88"/>
      <c r="UAB6" s="88"/>
      <c r="UAC6" s="88"/>
      <c r="UAD6" s="88"/>
      <c r="UAE6" s="88"/>
      <c r="UAF6" s="88"/>
      <c r="UAG6" s="88"/>
      <c r="UAH6" s="88"/>
      <c r="UAI6" s="88"/>
      <c r="UAJ6" s="88"/>
      <c r="UAK6" s="88"/>
      <c r="UAL6" s="88"/>
      <c r="UAM6" s="88"/>
      <c r="UAN6" s="88"/>
      <c r="UAO6" s="88"/>
      <c r="UAP6" s="88"/>
      <c r="UAQ6" s="88"/>
      <c r="UAR6" s="88"/>
      <c r="UAS6" s="88"/>
      <c r="UAT6" s="88"/>
      <c r="UAU6" s="88"/>
      <c r="UAV6" s="88"/>
      <c r="UAW6" s="88"/>
      <c r="UAX6" s="88"/>
      <c r="UAY6" s="88"/>
      <c r="UAZ6" s="88"/>
      <c r="UBA6" s="88"/>
      <c r="UBB6" s="88"/>
      <c r="UBC6" s="88"/>
      <c r="UBD6" s="88"/>
      <c r="UBE6" s="88"/>
      <c r="UBF6" s="88"/>
      <c r="UBG6" s="88"/>
      <c r="UBH6" s="88"/>
      <c r="UBI6" s="88"/>
      <c r="UBJ6" s="88"/>
      <c r="UBK6" s="88"/>
      <c r="UBL6" s="88"/>
      <c r="UBM6" s="88"/>
      <c r="UBN6" s="88"/>
      <c r="UBO6" s="88"/>
      <c r="UBP6" s="88"/>
      <c r="UBQ6" s="88"/>
      <c r="UBR6" s="88"/>
      <c r="UBS6" s="88"/>
      <c r="UBT6" s="88"/>
      <c r="UBU6" s="88"/>
      <c r="UBV6" s="88"/>
      <c r="UBW6" s="88"/>
      <c r="UBX6" s="88"/>
      <c r="UBY6" s="88"/>
      <c r="UBZ6" s="88"/>
      <c r="UCA6" s="88"/>
      <c r="UCB6" s="88"/>
      <c r="UCC6" s="88"/>
      <c r="UCD6" s="88"/>
      <c r="UCE6" s="88"/>
      <c r="UCF6" s="88"/>
      <c r="UCG6" s="88"/>
      <c r="UCH6" s="88"/>
      <c r="UCI6" s="88"/>
      <c r="UCJ6" s="88"/>
      <c r="UCK6" s="88"/>
      <c r="UCL6" s="88"/>
      <c r="UCM6" s="88"/>
      <c r="UCN6" s="88"/>
      <c r="UCO6" s="88"/>
      <c r="UCP6" s="88"/>
      <c r="UCQ6" s="88"/>
      <c r="UCR6" s="88"/>
      <c r="UCS6" s="88"/>
      <c r="UCT6" s="88"/>
      <c r="UCU6" s="88"/>
      <c r="UCV6" s="88"/>
      <c r="UCW6" s="88"/>
      <c r="UCX6" s="88"/>
      <c r="UCY6" s="88"/>
      <c r="UCZ6" s="88"/>
      <c r="UDA6" s="88"/>
      <c r="UDB6" s="88"/>
      <c r="UDC6" s="88"/>
      <c r="UDD6" s="88"/>
      <c r="UDE6" s="88"/>
      <c r="UDF6" s="88"/>
      <c r="UDG6" s="88"/>
      <c r="UDH6" s="88"/>
      <c r="UDI6" s="88"/>
      <c r="UDJ6" s="88"/>
      <c r="UDK6" s="88"/>
      <c r="UDL6" s="88"/>
      <c r="UDM6" s="88"/>
      <c r="UDN6" s="88"/>
      <c r="UDO6" s="88"/>
      <c r="UDP6" s="88"/>
      <c r="UDQ6" s="88"/>
      <c r="UDR6" s="88"/>
      <c r="UDS6" s="88"/>
      <c r="UDT6" s="88"/>
      <c r="UDU6" s="88"/>
      <c r="UDV6" s="88"/>
      <c r="UDW6" s="88"/>
      <c r="UDX6" s="88"/>
      <c r="UDY6" s="88"/>
      <c r="UDZ6" s="88"/>
      <c r="UEA6" s="88"/>
      <c r="UEB6" s="88"/>
      <c r="UEC6" s="88"/>
      <c r="UED6" s="88"/>
      <c r="UEE6" s="88"/>
      <c r="UEF6" s="88"/>
      <c r="UEG6" s="88"/>
      <c r="UEH6" s="88"/>
      <c r="UEI6" s="88"/>
      <c r="UEJ6" s="88"/>
      <c r="UEK6" s="88"/>
      <c r="UEL6" s="88"/>
      <c r="UEM6" s="88"/>
      <c r="UEN6" s="88"/>
      <c r="UEO6" s="88"/>
      <c r="UEP6" s="88"/>
      <c r="UEQ6" s="88"/>
      <c r="UER6" s="88"/>
      <c r="UES6" s="88"/>
      <c r="UET6" s="88"/>
      <c r="UEU6" s="88"/>
      <c r="UEV6" s="88"/>
      <c r="UEW6" s="88"/>
      <c r="UEX6" s="88"/>
      <c r="UEY6" s="88"/>
      <c r="UEZ6" s="88"/>
      <c r="UFA6" s="88"/>
      <c r="UFB6" s="88"/>
      <c r="UFC6" s="88"/>
      <c r="UFD6" s="88"/>
      <c r="UFE6" s="88"/>
      <c r="UFF6" s="88"/>
      <c r="UFG6" s="88"/>
      <c r="UFH6" s="88"/>
      <c r="UFI6" s="88"/>
      <c r="UFJ6" s="88"/>
      <c r="UFK6" s="88"/>
      <c r="UFL6" s="88"/>
      <c r="UFM6" s="88"/>
      <c r="UFN6" s="88"/>
      <c r="UFO6" s="88"/>
      <c r="UFP6" s="88"/>
      <c r="UFQ6" s="88"/>
      <c r="UFR6" s="88"/>
      <c r="UFS6" s="88"/>
      <c r="UFT6" s="88"/>
      <c r="UFU6" s="88"/>
      <c r="UFV6" s="88"/>
      <c r="UFW6" s="88"/>
      <c r="UFX6" s="88"/>
      <c r="UFY6" s="88"/>
      <c r="UFZ6" s="88"/>
      <c r="UGA6" s="88"/>
      <c r="UGB6" s="88"/>
      <c r="UGC6" s="88"/>
      <c r="UGD6" s="88"/>
      <c r="UGE6" s="88"/>
      <c r="UGF6" s="88"/>
      <c r="UGG6" s="88"/>
      <c r="UGH6" s="88"/>
      <c r="UGI6" s="88"/>
      <c r="UGJ6" s="88"/>
      <c r="UGK6" s="88"/>
      <c r="UGL6" s="88"/>
      <c r="UGM6" s="88"/>
      <c r="UGN6" s="88"/>
      <c r="UGO6" s="88"/>
      <c r="UGP6" s="88"/>
      <c r="UGQ6" s="88"/>
      <c r="UGR6" s="88"/>
      <c r="UGS6" s="88"/>
      <c r="UGT6" s="88"/>
      <c r="UGU6" s="88"/>
      <c r="UGV6" s="88"/>
      <c r="UGW6" s="88"/>
      <c r="UGX6" s="88"/>
      <c r="UGY6" s="88"/>
      <c r="UGZ6" s="88"/>
      <c r="UHA6" s="88"/>
      <c r="UHB6" s="88"/>
      <c r="UHC6" s="88"/>
      <c r="UHD6" s="88"/>
      <c r="UHE6" s="88"/>
      <c r="UHF6" s="88"/>
      <c r="UHG6" s="88"/>
      <c r="UHH6" s="88"/>
      <c r="UHI6" s="88"/>
      <c r="UHJ6" s="88"/>
      <c r="UHK6" s="88"/>
      <c r="UHL6" s="88"/>
      <c r="UHM6" s="88"/>
      <c r="UHN6" s="88"/>
      <c r="UHO6" s="88"/>
      <c r="UHP6" s="88"/>
      <c r="UHQ6" s="88"/>
      <c r="UHR6" s="88"/>
      <c r="UHS6" s="88"/>
      <c r="UHT6" s="88"/>
      <c r="UHU6" s="88"/>
      <c r="UHV6" s="88"/>
      <c r="UHW6" s="88"/>
      <c r="UHX6" s="88"/>
      <c r="UHY6" s="88"/>
      <c r="UHZ6" s="88"/>
      <c r="UIA6" s="88"/>
      <c r="UIB6" s="88"/>
      <c r="UIC6" s="88"/>
      <c r="UID6" s="88"/>
      <c r="UIE6" s="88"/>
      <c r="UIF6" s="88"/>
      <c r="UIG6" s="88"/>
      <c r="UIH6" s="88"/>
      <c r="UII6" s="88"/>
      <c r="UIJ6" s="88"/>
      <c r="UIK6" s="88"/>
      <c r="UIL6" s="88"/>
      <c r="UIM6" s="88"/>
      <c r="UIN6" s="88"/>
      <c r="UIO6" s="88"/>
      <c r="UIP6" s="88"/>
      <c r="UIQ6" s="88"/>
      <c r="UIR6" s="88"/>
      <c r="UIS6" s="88"/>
      <c r="UIT6" s="88"/>
      <c r="UIU6" s="88"/>
      <c r="UIV6" s="88"/>
      <c r="UIW6" s="88"/>
      <c r="UIX6" s="88"/>
      <c r="UIY6" s="88"/>
      <c r="UIZ6" s="88"/>
      <c r="UJA6" s="88"/>
      <c r="UJB6" s="88"/>
      <c r="UJC6" s="88"/>
      <c r="UJD6" s="88"/>
      <c r="UJE6" s="88"/>
      <c r="UJF6" s="88"/>
      <c r="UJG6" s="88"/>
      <c r="UJH6" s="88"/>
      <c r="UJI6" s="88"/>
      <c r="UJJ6" s="88"/>
      <c r="UJK6" s="88"/>
      <c r="UJL6" s="88"/>
      <c r="UJM6" s="88"/>
      <c r="UJN6" s="88"/>
      <c r="UJO6" s="88"/>
      <c r="UJP6" s="88"/>
      <c r="UJQ6" s="88"/>
      <c r="UJR6" s="88"/>
      <c r="UJS6" s="88"/>
      <c r="UJT6" s="88"/>
      <c r="UJU6" s="88"/>
      <c r="UJV6" s="88"/>
      <c r="UJW6" s="88"/>
      <c r="UJX6" s="88"/>
      <c r="UJY6" s="88"/>
      <c r="UJZ6" s="88"/>
      <c r="UKA6" s="88"/>
      <c r="UKB6" s="88"/>
      <c r="UKC6" s="88"/>
      <c r="UKD6" s="88"/>
      <c r="UKE6" s="88"/>
      <c r="UKF6" s="88"/>
      <c r="UKG6" s="88"/>
      <c r="UKH6" s="88"/>
      <c r="UKI6" s="88"/>
      <c r="UKJ6" s="88"/>
      <c r="UKK6" s="88"/>
      <c r="UKL6" s="88"/>
      <c r="UKM6" s="88"/>
      <c r="UKN6" s="88"/>
      <c r="UKO6" s="88"/>
      <c r="UKP6" s="88"/>
      <c r="UKQ6" s="88"/>
      <c r="UKR6" s="88"/>
      <c r="UKS6" s="88"/>
      <c r="UKT6" s="88"/>
      <c r="UKU6" s="88"/>
      <c r="UKV6" s="88"/>
      <c r="UKW6" s="88"/>
      <c r="UKX6" s="88"/>
      <c r="UKY6" s="88"/>
      <c r="UKZ6" s="88"/>
      <c r="ULA6" s="88"/>
      <c r="ULB6" s="88"/>
      <c r="ULC6" s="88"/>
      <c r="ULD6" s="88"/>
      <c r="ULE6" s="88"/>
      <c r="ULF6" s="88"/>
      <c r="ULG6" s="88"/>
      <c r="ULH6" s="88"/>
      <c r="ULI6" s="88"/>
      <c r="ULJ6" s="88"/>
      <c r="ULK6" s="88"/>
      <c r="ULL6" s="88"/>
      <c r="ULM6" s="88"/>
      <c r="ULN6" s="88"/>
      <c r="ULO6" s="88"/>
      <c r="ULP6" s="88"/>
      <c r="ULQ6" s="88"/>
      <c r="ULR6" s="88"/>
      <c r="ULS6" s="88"/>
      <c r="ULT6" s="88"/>
      <c r="ULU6" s="88"/>
      <c r="ULV6" s="88"/>
      <c r="ULW6" s="88"/>
      <c r="ULX6" s="88"/>
      <c r="ULY6" s="88"/>
      <c r="ULZ6" s="88"/>
      <c r="UMA6" s="88"/>
      <c r="UMB6" s="88"/>
      <c r="UMC6" s="88"/>
      <c r="UMD6" s="88"/>
      <c r="UME6" s="88"/>
      <c r="UMF6" s="88"/>
      <c r="UMG6" s="88"/>
      <c r="UMH6" s="88"/>
      <c r="UMI6" s="88"/>
      <c r="UMJ6" s="88"/>
      <c r="UMK6" s="88"/>
      <c r="UML6" s="88"/>
      <c r="UMM6" s="88"/>
      <c r="UMN6" s="88"/>
      <c r="UMO6" s="88"/>
      <c r="UMP6" s="88"/>
      <c r="UMQ6" s="88"/>
      <c r="UMR6" s="88"/>
      <c r="UMS6" s="88"/>
      <c r="UMT6" s="88"/>
      <c r="UMU6" s="88"/>
      <c r="UMV6" s="88"/>
      <c r="UMW6" s="88"/>
      <c r="UMX6" s="88"/>
      <c r="UMY6" s="88"/>
      <c r="UMZ6" s="88"/>
      <c r="UNA6" s="88"/>
      <c r="UNB6" s="88"/>
      <c r="UNC6" s="88"/>
      <c r="UND6" s="88"/>
      <c r="UNE6" s="88"/>
      <c r="UNF6" s="88"/>
      <c r="UNG6" s="88"/>
      <c r="UNH6" s="88"/>
      <c r="UNI6" s="88"/>
      <c r="UNJ6" s="88"/>
      <c r="UNK6" s="88"/>
      <c r="UNL6" s="88"/>
      <c r="UNM6" s="88"/>
      <c r="UNN6" s="88"/>
      <c r="UNO6" s="88"/>
      <c r="UNP6" s="88"/>
      <c r="UNQ6" s="88"/>
      <c r="UNR6" s="88"/>
      <c r="UNS6" s="88"/>
      <c r="UNT6" s="88"/>
      <c r="UNU6" s="88"/>
      <c r="UNV6" s="88"/>
      <c r="UNW6" s="88"/>
      <c r="UNX6" s="88"/>
      <c r="UNY6" s="88"/>
      <c r="UNZ6" s="88"/>
      <c r="UOA6" s="88"/>
      <c r="UOB6" s="88"/>
      <c r="UOC6" s="88"/>
      <c r="UOD6" s="88"/>
      <c r="UOE6" s="88"/>
      <c r="UOF6" s="88"/>
      <c r="UOG6" s="88"/>
      <c r="UOH6" s="88"/>
      <c r="UOI6" s="88"/>
      <c r="UOJ6" s="88"/>
      <c r="UOK6" s="88"/>
      <c r="UOL6" s="88"/>
      <c r="UOM6" s="88"/>
      <c r="UON6" s="88"/>
      <c r="UOO6" s="88"/>
      <c r="UOP6" s="88"/>
      <c r="UOQ6" s="88"/>
      <c r="UOR6" s="88"/>
      <c r="UOS6" s="88"/>
      <c r="UOT6" s="88"/>
      <c r="UOU6" s="88"/>
      <c r="UOV6" s="88"/>
      <c r="UOW6" s="88"/>
      <c r="UOX6" s="88"/>
      <c r="UOY6" s="88"/>
      <c r="UOZ6" s="88"/>
      <c r="UPA6" s="88"/>
      <c r="UPB6" s="88"/>
      <c r="UPC6" s="88"/>
      <c r="UPD6" s="88"/>
      <c r="UPE6" s="88"/>
      <c r="UPF6" s="88"/>
      <c r="UPG6" s="88"/>
      <c r="UPH6" s="88"/>
      <c r="UPI6" s="88"/>
      <c r="UPJ6" s="88"/>
      <c r="UPK6" s="88"/>
      <c r="UPL6" s="88"/>
      <c r="UPM6" s="88"/>
      <c r="UPN6" s="88"/>
      <c r="UPO6" s="88"/>
      <c r="UPP6" s="88"/>
      <c r="UPQ6" s="88"/>
      <c r="UPR6" s="88"/>
      <c r="UPS6" s="88"/>
      <c r="UPT6" s="88"/>
      <c r="UPU6" s="88"/>
      <c r="UPV6" s="88"/>
      <c r="UPW6" s="88"/>
      <c r="UPX6" s="88"/>
      <c r="UPY6" s="88"/>
      <c r="UPZ6" s="88"/>
      <c r="UQA6" s="88"/>
      <c r="UQB6" s="88"/>
      <c r="UQC6" s="88"/>
      <c r="UQD6" s="88"/>
      <c r="UQE6" s="88"/>
      <c r="UQF6" s="88"/>
      <c r="UQG6" s="88"/>
      <c r="UQH6" s="88"/>
      <c r="UQI6" s="88"/>
      <c r="UQJ6" s="88"/>
      <c r="UQK6" s="88"/>
      <c r="UQL6" s="88"/>
      <c r="UQM6" s="88"/>
      <c r="UQN6" s="88"/>
      <c r="UQO6" s="88"/>
      <c r="UQP6" s="88"/>
      <c r="UQQ6" s="88"/>
      <c r="UQR6" s="88"/>
      <c r="UQS6" s="88"/>
      <c r="UQT6" s="88"/>
      <c r="UQU6" s="88"/>
      <c r="UQV6" s="88"/>
      <c r="UQW6" s="88"/>
      <c r="UQX6" s="88"/>
      <c r="UQY6" s="88"/>
      <c r="UQZ6" s="88"/>
      <c r="URA6" s="88"/>
      <c r="URB6" s="88"/>
      <c r="URC6" s="88"/>
      <c r="URD6" s="88"/>
      <c r="URE6" s="88"/>
      <c r="URF6" s="88"/>
      <c r="URG6" s="88"/>
      <c r="URH6" s="88"/>
      <c r="URI6" s="88"/>
      <c r="URJ6" s="88"/>
      <c r="URK6" s="88"/>
      <c r="URL6" s="88"/>
      <c r="URM6" s="88"/>
      <c r="URN6" s="88"/>
      <c r="URO6" s="88"/>
      <c r="URP6" s="88"/>
      <c r="URQ6" s="88"/>
      <c r="URR6" s="88"/>
      <c r="URS6" s="88"/>
      <c r="URT6" s="88"/>
      <c r="URU6" s="88"/>
      <c r="URV6" s="88"/>
      <c r="URW6" s="88"/>
      <c r="URX6" s="88"/>
      <c r="URY6" s="88"/>
      <c r="URZ6" s="88"/>
      <c r="USA6" s="88"/>
      <c r="USB6" s="88"/>
      <c r="USC6" s="88"/>
      <c r="USD6" s="88"/>
      <c r="USE6" s="88"/>
      <c r="USF6" s="88"/>
      <c r="USG6" s="88"/>
      <c r="USH6" s="88"/>
      <c r="USI6" s="88"/>
      <c r="USJ6" s="88"/>
      <c r="USK6" s="88"/>
      <c r="USL6" s="88"/>
      <c r="USM6" s="88"/>
      <c r="USN6" s="88"/>
      <c r="USO6" s="88"/>
      <c r="USP6" s="88"/>
      <c r="USQ6" s="88"/>
      <c r="USR6" s="88"/>
      <c r="USS6" s="88"/>
      <c r="UST6" s="88"/>
      <c r="USU6" s="88"/>
      <c r="USV6" s="88"/>
      <c r="USW6" s="88"/>
      <c r="USX6" s="88"/>
      <c r="USY6" s="88"/>
      <c r="USZ6" s="88"/>
      <c r="UTA6" s="88"/>
      <c r="UTB6" s="88"/>
      <c r="UTC6" s="88"/>
      <c r="UTD6" s="88"/>
      <c r="UTE6" s="88"/>
      <c r="UTF6" s="88"/>
      <c r="UTG6" s="88"/>
      <c r="UTH6" s="88"/>
      <c r="UTI6" s="88"/>
      <c r="UTJ6" s="88"/>
      <c r="UTK6" s="88"/>
      <c r="UTL6" s="88"/>
      <c r="UTM6" s="88"/>
      <c r="UTN6" s="88"/>
      <c r="UTO6" s="88"/>
      <c r="UTP6" s="88"/>
      <c r="UTQ6" s="88"/>
      <c r="UTR6" s="88"/>
      <c r="UTS6" s="88"/>
      <c r="UTT6" s="88"/>
      <c r="UTU6" s="88"/>
      <c r="UTV6" s="88"/>
      <c r="UTW6" s="88"/>
      <c r="UTX6" s="88"/>
      <c r="UTY6" s="88"/>
      <c r="UTZ6" s="88"/>
      <c r="UUA6" s="88"/>
      <c r="UUB6" s="88"/>
      <c r="UUC6" s="88"/>
      <c r="UUD6" s="88"/>
      <c r="UUE6" s="88"/>
      <c r="UUF6" s="88"/>
      <c r="UUG6" s="88"/>
      <c r="UUH6" s="88"/>
      <c r="UUI6" s="88"/>
      <c r="UUJ6" s="88"/>
      <c r="UUK6" s="88"/>
      <c r="UUL6" s="88"/>
      <c r="UUM6" s="88"/>
      <c r="UUN6" s="88"/>
      <c r="UUO6" s="88"/>
      <c r="UUP6" s="88"/>
      <c r="UUQ6" s="88"/>
      <c r="UUR6" s="88"/>
      <c r="UUS6" s="88"/>
      <c r="UUT6" s="88"/>
      <c r="UUU6" s="88"/>
      <c r="UUV6" s="88"/>
      <c r="UUW6" s="88"/>
      <c r="UUX6" s="88"/>
      <c r="UUY6" s="88"/>
      <c r="UUZ6" s="88"/>
      <c r="UVA6" s="88"/>
      <c r="UVB6" s="88"/>
      <c r="UVC6" s="88"/>
      <c r="UVD6" s="88"/>
      <c r="UVE6" s="88"/>
      <c r="UVF6" s="88"/>
      <c r="UVG6" s="88"/>
      <c r="UVH6" s="88"/>
      <c r="UVI6" s="88"/>
      <c r="UVJ6" s="88"/>
      <c r="UVK6" s="88"/>
      <c r="UVL6" s="88"/>
      <c r="UVM6" s="88"/>
      <c r="UVN6" s="88"/>
      <c r="UVO6" s="88"/>
      <c r="UVP6" s="88"/>
      <c r="UVQ6" s="88"/>
      <c r="UVR6" s="88"/>
      <c r="UVS6" s="88"/>
      <c r="UVT6" s="88"/>
      <c r="UVU6" s="88"/>
      <c r="UVV6" s="88"/>
      <c r="UVW6" s="88"/>
      <c r="UVX6" s="88"/>
      <c r="UVY6" s="88"/>
      <c r="UVZ6" s="88"/>
      <c r="UWA6" s="88"/>
      <c r="UWB6" s="88"/>
      <c r="UWC6" s="88"/>
      <c r="UWD6" s="88"/>
      <c r="UWE6" s="88"/>
      <c r="UWF6" s="88"/>
      <c r="UWG6" s="88"/>
      <c r="UWH6" s="88"/>
      <c r="UWI6" s="88"/>
      <c r="UWJ6" s="88"/>
      <c r="UWK6" s="88"/>
      <c r="UWL6" s="88"/>
      <c r="UWM6" s="88"/>
      <c r="UWN6" s="88"/>
      <c r="UWO6" s="88"/>
      <c r="UWP6" s="88"/>
      <c r="UWQ6" s="88"/>
      <c r="UWR6" s="88"/>
      <c r="UWS6" s="88"/>
      <c r="UWT6" s="88"/>
      <c r="UWU6" s="88"/>
      <c r="UWV6" s="88"/>
      <c r="UWW6" s="88"/>
      <c r="UWX6" s="88"/>
      <c r="UWY6" s="88"/>
      <c r="UWZ6" s="88"/>
      <c r="UXA6" s="88"/>
      <c r="UXB6" s="88"/>
      <c r="UXC6" s="88"/>
      <c r="UXD6" s="88"/>
      <c r="UXE6" s="88"/>
      <c r="UXF6" s="88"/>
      <c r="UXG6" s="88"/>
      <c r="UXH6" s="88"/>
      <c r="UXI6" s="88"/>
      <c r="UXJ6" s="88"/>
      <c r="UXK6" s="88"/>
      <c r="UXL6" s="88"/>
      <c r="UXM6" s="88"/>
      <c r="UXN6" s="88"/>
      <c r="UXO6" s="88"/>
      <c r="UXP6" s="88"/>
      <c r="UXQ6" s="88"/>
      <c r="UXR6" s="88"/>
      <c r="UXS6" s="88"/>
      <c r="UXT6" s="88"/>
      <c r="UXU6" s="88"/>
      <c r="UXV6" s="88"/>
      <c r="UXW6" s="88"/>
      <c r="UXX6" s="88"/>
      <c r="UXY6" s="88"/>
      <c r="UXZ6" s="88"/>
      <c r="UYA6" s="88"/>
      <c r="UYB6" s="88"/>
      <c r="UYC6" s="88"/>
      <c r="UYD6" s="88"/>
      <c r="UYE6" s="88"/>
      <c r="UYF6" s="88"/>
      <c r="UYG6" s="88"/>
      <c r="UYH6" s="88"/>
      <c r="UYI6" s="88"/>
      <c r="UYJ6" s="88"/>
      <c r="UYK6" s="88"/>
      <c r="UYL6" s="88"/>
      <c r="UYM6" s="88"/>
      <c r="UYN6" s="88"/>
      <c r="UYO6" s="88"/>
      <c r="UYP6" s="88"/>
      <c r="UYQ6" s="88"/>
      <c r="UYR6" s="88"/>
      <c r="UYS6" s="88"/>
      <c r="UYT6" s="88"/>
      <c r="UYU6" s="88"/>
      <c r="UYV6" s="88"/>
      <c r="UYW6" s="88"/>
      <c r="UYX6" s="88"/>
      <c r="UYY6" s="88"/>
      <c r="UYZ6" s="88"/>
      <c r="UZA6" s="88"/>
      <c r="UZB6" s="88"/>
      <c r="UZC6" s="88"/>
      <c r="UZD6" s="88"/>
      <c r="UZE6" s="88"/>
      <c r="UZF6" s="88"/>
      <c r="UZG6" s="88"/>
      <c r="UZH6" s="88"/>
      <c r="UZI6" s="88"/>
      <c r="UZJ6" s="88"/>
      <c r="UZK6" s="88"/>
      <c r="UZL6" s="88"/>
      <c r="UZM6" s="88"/>
      <c r="UZN6" s="88"/>
      <c r="UZO6" s="88"/>
      <c r="UZP6" s="88"/>
      <c r="UZQ6" s="88"/>
      <c r="UZR6" s="88"/>
      <c r="UZS6" s="88"/>
      <c r="UZT6" s="88"/>
      <c r="UZU6" s="88"/>
      <c r="UZV6" s="88"/>
      <c r="UZW6" s="88"/>
      <c r="UZX6" s="88"/>
      <c r="UZY6" s="88"/>
      <c r="UZZ6" s="88"/>
      <c r="VAA6" s="88"/>
      <c r="VAB6" s="88"/>
      <c r="VAC6" s="88"/>
      <c r="VAD6" s="88"/>
      <c r="VAE6" s="88"/>
      <c r="VAF6" s="88"/>
      <c r="VAG6" s="88"/>
      <c r="VAH6" s="88"/>
      <c r="VAI6" s="88"/>
      <c r="VAJ6" s="88"/>
      <c r="VAK6" s="88"/>
      <c r="VAL6" s="88"/>
      <c r="VAM6" s="88"/>
      <c r="VAN6" s="88"/>
      <c r="VAO6" s="88"/>
      <c r="VAP6" s="88"/>
      <c r="VAQ6" s="88"/>
      <c r="VAR6" s="88"/>
      <c r="VAS6" s="88"/>
      <c r="VAT6" s="88"/>
      <c r="VAU6" s="88"/>
      <c r="VAV6" s="88"/>
      <c r="VAW6" s="88"/>
      <c r="VAX6" s="88"/>
      <c r="VAY6" s="88"/>
      <c r="VAZ6" s="88"/>
      <c r="VBA6" s="88"/>
      <c r="VBB6" s="88"/>
      <c r="VBC6" s="88"/>
      <c r="VBD6" s="88"/>
      <c r="VBE6" s="88"/>
      <c r="VBF6" s="88"/>
      <c r="VBG6" s="88"/>
      <c r="VBH6" s="88"/>
      <c r="VBI6" s="88"/>
      <c r="VBJ6" s="88"/>
      <c r="VBK6" s="88"/>
      <c r="VBL6" s="88"/>
      <c r="VBM6" s="88"/>
      <c r="VBN6" s="88"/>
      <c r="VBO6" s="88"/>
      <c r="VBP6" s="88"/>
      <c r="VBQ6" s="88"/>
      <c r="VBR6" s="88"/>
      <c r="VBS6" s="88"/>
      <c r="VBT6" s="88"/>
      <c r="VBU6" s="88"/>
      <c r="VBV6" s="88"/>
      <c r="VBW6" s="88"/>
      <c r="VBX6" s="88"/>
      <c r="VBY6" s="88"/>
      <c r="VBZ6" s="88"/>
      <c r="VCA6" s="88"/>
      <c r="VCB6" s="88"/>
      <c r="VCC6" s="88"/>
      <c r="VCD6" s="88"/>
      <c r="VCE6" s="88"/>
      <c r="VCF6" s="88"/>
      <c r="VCG6" s="88"/>
      <c r="VCH6" s="88"/>
      <c r="VCI6" s="88"/>
      <c r="VCJ6" s="88"/>
      <c r="VCK6" s="88"/>
      <c r="VCL6" s="88"/>
      <c r="VCM6" s="88"/>
      <c r="VCN6" s="88"/>
      <c r="VCO6" s="88"/>
      <c r="VCP6" s="88"/>
      <c r="VCQ6" s="88"/>
      <c r="VCR6" s="88"/>
      <c r="VCS6" s="88"/>
      <c r="VCT6" s="88"/>
      <c r="VCU6" s="88"/>
      <c r="VCV6" s="88"/>
      <c r="VCW6" s="88"/>
      <c r="VCX6" s="88"/>
      <c r="VCY6" s="88"/>
      <c r="VCZ6" s="88"/>
      <c r="VDA6" s="88"/>
      <c r="VDB6" s="88"/>
      <c r="VDC6" s="88"/>
      <c r="VDD6" s="88"/>
      <c r="VDE6" s="88"/>
      <c r="VDF6" s="88"/>
      <c r="VDG6" s="88"/>
      <c r="VDH6" s="88"/>
      <c r="VDI6" s="88"/>
      <c r="VDJ6" s="88"/>
      <c r="VDK6" s="88"/>
      <c r="VDL6" s="88"/>
      <c r="VDM6" s="88"/>
      <c r="VDN6" s="88"/>
      <c r="VDO6" s="88"/>
      <c r="VDP6" s="88"/>
      <c r="VDQ6" s="88"/>
      <c r="VDR6" s="88"/>
      <c r="VDS6" s="88"/>
      <c r="VDT6" s="88"/>
      <c r="VDU6" s="88"/>
      <c r="VDV6" s="88"/>
      <c r="VDW6" s="88"/>
      <c r="VDX6" s="88"/>
      <c r="VDY6" s="88"/>
      <c r="VDZ6" s="88"/>
      <c r="VEA6" s="88"/>
      <c r="VEB6" s="88"/>
      <c r="VEC6" s="88"/>
      <c r="VED6" s="88"/>
      <c r="VEE6" s="88"/>
      <c r="VEF6" s="88"/>
      <c r="VEG6" s="88"/>
      <c r="VEH6" s="88"/>
      <c r="VEI6" s="88"/>
      <c r="VEJ6" s="88"/>
      <c r="VEK6" s="88"/>
      <c r="VEL6" s="88"/>
      <c r="VEM6" s="88"/>
      <c r="VEN6" s="88"/>
      <c r="VEO6" s="88"/>
      <c r="VEP6" s="88"/>
      <c r="VEQ6" s="88"/>
      <c r="VER6" s="88"/>
      <c r="VES6" s="88"/>
      <c r="VET6" s="88"/>
      <c r="VEU6" s="88"/>
      <c r="VEV6" s="88"/>
      <c r="VEW6" s="88"/>
      <c r="VEX6" s="88"/>
      <c r="VEY6" s="88"/>
      <c r="VEZ6" s="88"/>
      <c r="VFA6" s="88"/>
      <c r="VFB6" s="88"/>
      <c r="VFC6" s="88"/>
      <c r="VFD6" s="88"/>
      <c r="VFE6" s="88"/>
      <c r="VFF6" s="88"/>
      <c r="VFG6" s="88"/>
      <c r="VFH6" s="88"/>
      <c r="VFI6" s="88"/>
      <c r="VFJ6" s="88"/>
      <c r="VFK6" s="88"/>
      <c r="VFL6" s="88"/>
      <c r="VFM6" s="88"/>
      <c r="VFN6" s="88"/>
      <c r="VFO6" s="88"/>
      <c r="VFP6" s="88"/>
      <c r="VFQ6" s="88"/>
      <c r="VFR6" s="88"/>
      <c r="VFS6" s="88"/>
      <c r="VFT6" s="88"/>
      <c r="VFU6" s="88"/>
      <c r="VFV6" s="88"/>
      <c r="VFW6" s="88"/>
      <c r="VFX6" s="88"/>
      <c r="VFY6" s="88"/>
      <c r="VFZ6" s="88"/>
      <c r="VGA6" s="88"/>
      <c r="VGB6" s="88"/>
      <c r="VGC6" s="88"/>
      <c r="VGD6" s="88"/>
      <c r="VGE6" s="88"/>
      <c r="VGF6" s="88"/>
      <c r="VGG6" s="88"/>
      <c r="VGH6" s="88"/>
      <c r="VGI6" s="88"/>
      <c r="VGJ6" s="88"/>
      <c r="VGK6" s="88"/>
      <c r="VGL6" s="88"/>
      <c r="VGM6" s="88"/>
      <c r="VGN6" s="88"/>
      <c r="VGO6" s="88"/>
      <c r="VGP6" s="88"/>
      <c r="VGQ6" s="88"/>
      <c r="VGR6" s="88"/>
      <c r="VGS6" s="88"/>
      <c r="VGT6" s="88"/>
      <c r="VGU6" s="88"/>
      <c r="VGV6" s="88"/>
      <c r="VGW6" s="88"/>
      <c r="VGX6" s="88"/>
      <c r="VGY6" s="88"/>
      <c r="VGZ6" s="88"/>
      <c r="VHA6" s="88"/>
      <c r="VHB6" s="88"/>
      <c r="VHC6" s="88"/>
      <c r="VHD6" s="88"/>
      <c r="VHE6" s="88"/>
      <c r="VHF6" s="88"/>
      <c r="VHG6" s="88"/>
      <c r="VHH6" s="88"/>
      <c r="VHI6" s="88"/>
      <c r="VHJ6" s="88"/>
      <c r="VHK6" s="88"/>
      <c r="VHL6" s="88"/>
      <c r="VHM6" s="88"/>
      <c r="VHN6" s="88"/>
      <c r="VHO6" s="88"/>
      <c r="VHP6" s="88"/>
      <c r="VHQ6" s="88"/>
      <c r="VHR6" s="88"/>
      <c r="VHS6" s="88"/>
      <c r="VHT6" s="88"/>
      <c r="VHU6" s="88"/>
      <c r="VHV6" s="88"/>
      <c r="VHW6" s="88"/>
      <c r="VHX6" s="88"/>
      <c r="VHY6" s="88"/>
      <c r="VHZ6" s="88"/>
      <c r="VIA6" s="88"/>
      <c r="VIB6" s="88"/>
      <c r="VIC6" s="88"/>
      <c r="VID6" s="88"/>
      <c r="VIE6" s="88"/>
      <c r="VIF6" s="88"/>
      <c r="VIG6" s="88"/>
      <c r="VIH6" s="88"/>
      <c r="VII6" s="88"/>
      <c r="VIJ6" s="88"/>
      <c r="VIK6" s="88"/>
      <c r="VIL6" s="88"/>
      <c r="VIM6" s="88"/>
      <c r="VIN6" s="88"/>
      <c r="VIO6" s="88"/>
      <c r="VIP6" s="88"/>
      <c r="VIQ6" s="88"/>
      <c r="VIR6" s="88"/>
      <c r="VIS6" s="88"/>
      <c r="VIT6" s="88"/>
      <c r="VIU6" s="88"/>
      <c r="VIV6" s="88"/>
      <c r="VIW6" s="88"/>
      <c r="VIX6" s="88"/>
      <c r="VIY6" s="88"/>
      <c r="VIZ6" s="88"/>
      <c r="VJA6" s="88"/>
      <c r="VJB6" s="88"/>
      <c r="VJC6" s="88"/>
      <c r="VJD6" s="88"/>
      <c r="VJE6" s="88"/>
      <c r="VJF6" s="88"/>
      <c r="VJG6" s="88"/>
      <c r="VJH6" s="88"/>
      <c r="VJI6" s="88"/>
      <c r="VJJ6" s="88"/>
      <c r="VJK6" s="88"/>
      <c r="VJL6" s="88"/>
      <c r="VJM6" s="88"/>
      <c r="VJN6" s="88"/>
      <c r="VJO6" s="88"/>
      <c r="VJP6" s="88"/>
      <c r="VJQ6" s="88"/>
      <c r="VJR6" s="88"/>
      <c r="VJS6" s="88"/>
      <c r="VJT6" s="88"/>
      <c r="VJU6" s="88"/>
      <c r="VJV6" s="88"/>
      <c r="VJW6" s="88"/>
      <c r="VJX6" s="88"/>
      <c r="VJY6" s="88"/>
      <c r="VJZ6" s="88"/>
      <c r="VKA6" s="88"/>
      <c r="VKB6" s="88"/>
      <c r="VKC6" s="88"/>
      <c r="VKD6" s="88"/>
      <c r="VKE6" s="88"/>
      <c r="VKF6" s="88"/>
      <c r="VKG6" s="88"/>
      <c r="VKH6" s="88"/>
      <c r="VKI6" s="88"/>
      <c r="VKJ6" s="88"/>
      <c r="VKK6" s="88"/>
      <c r="VKL6" s="88"/>
      <c r="VKM6" s="88"/>
      <c r="VKN6" s="88"/>
      <c r="VKO6" s="88"/>
      <c r="VKP6" s="88"/>
      <c r="VKQ6" s="88"/>
      <c r="VKR6" s="88"/>
      <c r="VKS6" s="88"/>
      <c r="VKT6" s="88"/>
      <c r="VKU6" s="88"/>
      <c r="VKV6" s="88"/>
      <c r="VKW6" s="88"/>
      <c r="VKX6" s="88"/>
      <c r="VKY6" s="88"/>
      <c r="VKZ6" s="88"/>
      <c r="VLA6" s="88"/>
      <c r="VLB6" s="88"/>
      <c r="VLC6" s="88"/>
      <c r="VLD6" s="88"/>
      <c r="VLE6" s="88"/>
      <c r="VLF6" s="88"/>
      <c r="VLG6" s="88"/>
      <c r="VLH6" s="88"/>
      <c r="VLI6" s="88"/>
      <c r="VLJ6" s="88"/>
      <c r="VLK6" s="88"/>
      <c r="VLL6" s="88"/>
      <c r="VLM6" s="88"/>
      <c r="VLN6" s="88"/>
      <c r="VLO6" s="88"/>
      <c r="VLP6" s="88"/>
      <c r="VLQ6" s="88"/>
      <c r="VLR6" s="88"/>
      <c r="VLS6" s="88"/>
      <c r="VLT6" s="88"/>
      <c r="VLU6" s="88"/>
      <c r="VLV6" s="88"/>
      <c r="VLW6" s="88"/>
      <c r="VLX6" s="88"/>
      <c r="VLY6" s="88"/>
      <c r="VLZ6" s="88"/>
      <c r="VMA6" s="88"/>
      <c r="VMB6" s="88"/>
      <c r="VMC6" s="88"/>
      <c r="VMD6" s="88"/>
      <c r="VME6" s="88"/>
      <c r="VMF6" s="88"/>
      <c r="VMG6" s="88"/>
      <c r="VMH6" s="88"/>
      <c r="VMI6" s="88"/>
      <c r="VMJ6" s="88"/>
      <c r="VMK6" s="88"/>
      <c r="VML6" s="88"/>
      <c r="VMM6" s="88"/>
      <c r="VMN6" s="88"/>
      <c r="VMO6" s="88"/>
      <c r="VMP6" s="88"/>
      <c r="VMQ6" s="88"/>
      <c r="VMR6" s="88"/>
      <c r="VMS6" s="88"/>
      <c r="VMT6" s="88"/>
      <c r="VMU6" s="88"/>
      <c r="VMV6" s="88"/>
      <c r="VMW6" s="88"/>
      <c r="VMX6" s="88"/>
      <c r="VMY6" s="88"/>
      <c r="VMZ6" s="88"/>
      <c r="VNA6" s="88"/>
      <c r="VNB6" s="88"/>
      <c r="VNC6" s="88"/>
      <c r="VND6" s="88"/>
      <c r="VNE6" s="88"/>
      <c r="VNF6" s="88"/>
      <c r="VNG6" s="88"/>
      <c r="VNH6" s="88"/>
      <c r="VNI6" s="88"/>
      <c r="VNJ6" s="88"/>
      <c r="VNK6" s="88"/>
      <c r="VNL6" s="88"/>
      <c r="VNM6" s="88"/>
      <c r="VNN6" s="88"/>
      <c r="VNO6" s="88"/>
      <c r="VNP6" s="88"/>
      <c r="VNQ6" s="88"/>
      <c r="VNR6" s="88"/>
      <c r="VNS6" s="88"/>
      <c r="VNT6" s="88"/>
      <c r="VNU6" s="88"/>
      <c r="VNV6" s="88"/>
      <c r="VNW6" s="88"/>
      <c r="VNX6" s="88"/>
      <c r="VNY6" s="88"/>
      <c r="VNZ6" s="88"/>
      <c r="VOA6" s="88"/>
      <c r="VOB6" s="88"/>
      <c r="VOC6" s="88"/>
      <c r="VOD6" s="88"/>
      <c r="VOE6" s="88"/>
      <c r="VOF6" s="88"/>
      <c r="VOG6" s="88"/>
      <c r="VOH6" s="88"/>
      <c r="VOI6" s="88"/>
      <c r="VOJ6" s="88"/>
      <c r="VOK6" s="88"/>
      <c r="VOL6" s="88"/>
      <c r="VOM6" s="88"/>
      <c r="VON6" s="88"/>
      <c r="VOO6" s="88"/>
      <c r="VOP6" s="88"/>
      <c r="VOQ6" s="88"/>
      <c r="VOR6" s="88"/>
      <c r="VOS6" s="88"/>
      <c r="VOT6" s="88"/>
      <c r="VOU6" s="88"/>
      <c r="VOV6" s="88"/>
      <c r="VOW6" s="88"/>
      <c r="VOX6" s="88"/>
      <c r="VOY6" s="88"/>
      <c r="VOZ6" s="88"/>
      <c r="VPA6" s="88"/>
      <c r="VPB6" s="88"/>
      <c r="VPC6" s="88"/>
      <c r="VPD6" s="88"/>
      <c r="VPE6" s="88"/>
      <c r="VPF6" s="88"/>
      <c r="VPG6" s="88"/>
      <c r="VPH6" s="88"/>
      <c r="VPI6" s="88"/>
      <c r="VPJ6" s="88"/>
      <c r="VPK6" s="88"/>
      <c r="VPL6" s="88"/>
      <c r="VPM6" s="88"/>
      <c r="VPN6" s="88"/>
      <c r="VPO6" s="88"/>
      <c r="VPP6" s="88"/>
      <c r="VPQ6" s="88"/>
      <c r="VPR6" s="88"/>
      <c r="VPS6" s="88"/>
      <c r="VPT6" s="88"/>
      <c r="VPU6" s="88"/>
      <c r="VPV6" s="88"/>
      <c r="VPW6" s="88"/>
      <c r="VPX6" s="88"/>
      <c r="VPY6" s="88"/>
      <c r="VPZ6" s="88"/>
      <c r="VQA6" s="88"/>
      <c r="VQB6" s="88"/>
      <c r="VQC6" s="88"/>
      <c r="VQD6" s="88"/>
      <c r="VQE6" s="88"/>
      <c r="VQF6" s="88"/>
      <c r="VQG6" s="88"/>
      <c r="VQH6" s="88"/>
      <c r="VQI6" s="88"/>
      <c r="VQJ6" s="88"/>
      <c r="VQK6" s="88"/>
      <c r="VQL6" s="88"/>
      <c r="VQM6" s="88"/>
      <c r="VQN6" s="88"/>
      <c r="VQO6" s="88"/>
      <c r="VQP6" s="88"/>
      <c r="VQQ6" s="88"/>
      <c r="VQR6" s="88"/>
      <c r="VQS6" s="88"/>
      <c r="VQT6" s="88"/>
      <c r="VQU6" s="88"/>
      <c r="VQV6" s="88"/>
      <c r="VQW6" s="88"/>
      <c r="VQX6" s="88"/>
      <c r="VQY6" s="88"/>
      <c r="VQZ6" s="88"/>
      <c r="VRA6" s="88"/>
      <c r="VRB6" s="88"/>
      <c r="VRC6" s="88"/>
      <c r="VRD6" s="88"/>
      <c r="VRE6" s="88"/>
      <c r="VRF6" s="88"/>
      <c r="VRG6" s="88"/>
      <c r="VRH6" s="88"/>
      <c r="VRI6" s="88"/>
      <c r="VRJ6" s="88"/>
      <c r="VRK6" s="88"/>
      <c r="VRL6" s="88"/>
      <c r="VRM6" s="88"/>
      <c r="VRN6" s="88"/>
      <c r="VRO6" s="88"/>
      <c r="VRP6" s="88"/>
      <c r="VRQ6" s="88"/>
      <c r="VRR6" s="88"/>
      <c r="VRS6" s="88"/>
      <c r="VRT6" s="88"/>
      <c r="VRU6" s="88"/>
      <c r="VRV6" s="88"/>
      <c r="VRW6" s="88"/>
      <c r="VRX6" s="88"/>
      <c r="VRY6" s="88"/>
      <c r="VRZ6" s="88"/>
      <c r="VSA6" s="88"/>
      <c r="VSB6" s="88"/>
      <c r="VSC6" s="88"/>
      <c r="VSD6" s="88"/>
      <c r="VSE6" s="88"/>
      <c r="VSF6" s="88"/>
      <c r="VSG6" s="88"/>
      <c r="VSH6" s="88"/>
      <c r="VSI6" s="88"/>
      <c r="VSJ6" s="88"/>
      <c r="VSK6" s="88"/>
      <c r="VSL6" s="88"/>
      <c r="VSM6" s="88"/>
      <c r="VSN6" s="88"/>
      <c r="VSO6" s="88"/>
      <c r="VSP6" s="88"/>
      <c r="VSQ6" s="88"/>
      <c r="VSR6" s="88"/>
      <c r="VSS6" s="88"/>
      <c r="VST6" s="88"/>
      <c r="VSU6" s="88"/>
      <c r="VSV6" s="88"/>
      <c r="VSW6" s="88"/>
      <c r="VSX6" s="88"/>
      <c r="VSY6" s="88"/>
      <c r="VSZ6" s="88"/>
      <c r="VTA6" s="88"/>
      <c r="VTB6" s="88"/>
      <c r="VTC6" s="88"/>
      <c r="VTD6" s="88"/>
      <c r="VTE6" s="88"/>
      <c r="VTF6" s="88"/>
      <c r="VTG6" s="88"/>
      <c r="VTH6" s="88"/>
      <c r="VTI6" s="88"/>
      <c r="VTJ6" s="88"/>
      <c r="VTK6" s="88"/>
      <c r="VTL6" s="88"/>
      <c r="VTM6" s="88"/>
      <c r="VTN6" s="88"/>
      <c r="VTO6" s="88"/>
      <c r="VTP6" s="88"/>
      <c r="VTQ6" s="88"/>
      <c r="VTR6" s="88"/>
      <c r="VTS6" s="88"/>
      <c r="VTT6" s="88"/>
      <c r="VTU6" s="88"/>
      <c r="VTV6" s="88"/>
      <c r="VTW6" s="88"/>
      <c r="VTX6" s="88"/>
      <c r="VTY6" s="88"/>
      <c r="VTZ6" s="88"/>
      <c r="VUA6" s="88"/>
      <c r="VUB6" s="88"/>
      <c r="VUC6" s="88"/>
      <c r="VUD6" s="88"/>
      <c r="VUE6" s="88"/>
      <c r="VUF6" s="88"/>
      <c r="VUG6" s="88"/>
      <c r="VUH6" s="88"/>
      <c r="VUI6" s="88"/>
      <c r="VUJ6" s="88"/>
      <c r="VUK6" s="88"/>
      <c r="VUL6" s="88"/>
      <c r="VUM6" s="88"/>
      <c r="VUN6" s="88"/>
      <c r="VUO6" s="88"/>
      <c r="VUP6" s="88"/>
      <c r="VUQ6" s="88"/>
      <c r="VUR6" s="88"/>
      <c r="VUS6" s="88"/>
      <c r="VUT6" s="88"/>
      <c r="VUU6" s="88"/>
      <c r="VUV6" s="88"/>
      <c r="VUW6" s="88"/>
      <c r="VUX6" s="88"/>
      <c r="VUY6" s="88"/>
      <c r="VUZ6" s="88"/>
      <c r="VVA6" s="88"/>
      <c r="VVB6" s="88"/>
      <c r="VVC6" s="88"/>
      <c r="VVD6" s="88"/>
      <c r="VVE6" s="88"/>
      <c r="VVF6" s="88"/>
      <c r="VVG6" s="88"/>
      <c r="VVH6" s="88"/>
      <c r="VVI6" s="88"/>
      <c r="VVJ6" s="88"/>
      <c r="VVK6" s="88"/>
      <c r="VVL6" s="88"/>
      <c r="VVM6" s="88"/>
      <c r="VVN6" s="88"/>
      <c r="VVO6" s="88"/>
      <c r="VVP6" s="88"/>
      <c r="VVQ6" s="88"/>
      <c r="VVR6" s="88"/>
      <c r="VVS6" s="88"/>
      <c r="VVT6" s="88"/>
      <c r="VVU6" s="88"/>
      <c r="VVV6" s="88"/>
      <c r="VVW6" s="88"/>
      <c r="VVX6" s="88"/>
      <c r="VVY6" s="88"/>
      <c r="VVZ6" s="88"/>
      <c r="VWA6" s="88"/>
      <c r="VWB6" s="88"/>
      <c r="VWC6" s="88"/>
      <c r="VWD6" s="88"/>
      <c r="VWE6" s="88"/>
      <c r="VWF6" s="88"/>
      <c r="VWG6" s="88"/>
      <c r="VWH6" s="88"/>
      <c r="VWI6" s="88"/>
      <c r="VWJ6" s="88"/>
      <c r="VWK6" s="88"/>
      <c r="VWL6" s="88"/>
      <c r="VWM6" s="88"/>
      <c r="VWN6" s="88"/>
      <c r="VWO6" s="88"/>
      <c r="VWP6" s="88"/>
      <c r="VWQ6" s="88"/>
      <c r="VWR6" s="88"/>
      <c r="VWS6" s="88"/>
      <c r="VWT6" s="88"/>
      <c r="VWU6" s="88"/>
      <c r="VWV6" s="88"/>
      <c r="VWW6" s="88"/>
      <c r="VWX6" s="88"/>
      <c r="VWY6" s="88"/>
      <c r="VWZ6" s="88"/>
      <c r="VXA6" s="88"/>
      <c r="VXB6" s="88"/>
      <c r="VXC6" s="88"/>
      <c r="VXD6" s="88"/>
      <c r="VXE6" s="88"/>
      <c r="VXF6" s="88"/>
      <c r="VXG6" s="88"/>
      <c r="VXH6" s="88"/>
      <c r="VXI6" s="88"/>
      <c r="VXJ6" s="88"/>
      <c r="VXK6" s="88"/>
      <c r="VXL6" s="88"/>
      <c r="VXM6" s="88"/>
      <c r="VXN6" s="88"/>
      <c r="VXO6" s="88"/>
      <c r="VXP6" s="88"/>
      <c r="VXQ6" s="88"/>
      <c r="VXR6" s="88"/>
      <c r="VXS6" s="88"/>
      <c r="VXT6" s="88"/>
      <c r="VXU6" s="88"/>
      <c r="VXV6" s="88"/>
      <c r="VXW6" s="88"/>
      <c r="VXX6" s="88"/>
      <c r="VXY6" s="88"/>
      <c r="VXZ6" s="88"/>
      <c r="VYA6" s="88"/>
      <c r="VYB6" s="88"/>
      <c r="VYC6" s="88"/>
      <c r="VYD6" s="88"/>
      <c r="VYE6" s="88"/>
      <c r="VYF6" s="88"/>
      <c r="VYG6" s="88"/>
      <c r="VYH6" s="88"/>
      <c r="VYI6" s="88"/>
      <c r="VYJ6" s="88"/>
      <c r="VYK6" s="88"/>
      <c r="VYL6" s="88"/>
      <c r="VYM6" s="88"/>
      <c r="VYN6" s="88"/>
      <c r="VYO6" s="88"/>
      <c r="VYP6" s="88"/>
      <c r="VYQ6" s="88"/>
      <c r="VYR6" s="88"/>
      <c r="VYS6" s="88"/>
      <c r="VYT6" s="88"/>
      <c r="VYU6" s="88"/>
      <c r="VYV6" s="88"/>
      <c r="VYW6" s="88"/>
      <c r="VYX6" s="88"/>
      <c r="VYY6" s="88"/>
      <c r="VYZ6" s="88"/>
      <c r="VZA6" s="88"/>
      <c r="VZB6" s="88"/>
      <c r="VZC6" s="88"/>
      <c r="VZD6" s="88"/>
      <c r="VZE6" s="88"/>
      <c r="VZF6" s="88"/>
      <c r="VZG6" s="88"/>
      <c r="VZH6" s="88"/>
      <c r="VZI6" s="88"/>
      <c r="VZJ6" s="88"/>
      <c r="VZK6" s="88"/>
      <c r="VZL6" s="88"/>
      <c r="VZM6" s="88"/>
      <c r="VZN6" s="88"/>
      <c r="VZO6" s="88"/>
      <c r="VZP6" s="88"/>
      <c r="VZQ6" s="88"/>
      <c r="VZR6" s="88"/>
      <c r="VZS6" s="88"/>
      <c r="VZT6" s="88"/>
      <c r="VZU6" s="88"/>
      <c r="VZV6" s="88"/>
      <c r="VZW6" s="88"/>
      <c r="VZX6" s="88"/>
      <c r="VZY6" s="88"/>
      <c r="VZZ6" s="88"/>
      <c r="WAA6" s="88"/>
      <c r="WAB6" s="88"/>
      <c r="WAC6" s="88"/>
      <c r="WAD6" s="88"/>
      <c r="WAE6" s="88"/>
      <c r="WAF6" s="88"/>
      <c r="WAG6" s="88"/>
      <c r="WAH6" s="88"/>
      <c r="WAI6" s="88"/>
      <c r="WAJ6" s="88"/>
      <c r="WAK6" s="88"/>
      <c r="WAL6" s="88"/>
      <c r="WAM6" s="88"/>
      <c r="WAN6" s="88"/>
      <c r="WAO6" s="88"/>
      <c r="WAP6" s="88"/>
      <c r="WAQ6" s="88"/>
      <c r="WAR6" s="88"/>
      <c r="WAS6" s="88"/>
      <c r="WAT6" s="88"/>
      <c r="WAU6" s="88"/>
      <c r="WAV6" s="88"/>
      <c r="WAW6" s="88"/>
      <c r="WAX6" s="88"/>
      <c r="WAY6" s="88"/>
      <c r="WAZ6" s="88"/>
      <c r="WBA6" s="88"/>
      <c r="WBB6" s="88"/>
      <c r="WBC6" s="88"/>
      <c r="WBD6" s="88"/>
      <c r="WBE6" s="88"/>
      <c r="WBF6" s="88"/>
      <c r="WBG6" s="88"/>
      <c r="WBH6" s="88"/>
      <c r="WBI6" s="88"/>
      <c r="WBJ6" s="88"/>
      <c r="WBK6" s="88"/>
      <c r="WBL6" s="88"/>
      <c r="WBM6" s="88"/>
      <c r="WBN6" s="88"/>
      <c r="WBO6" s="88"/>
      <c r="WBP6" s="88"/>
      <c r="WBQ6" s="88"/>
      <c r="WBR6" s="88"/>
      <c r="WBS6" s="88"/>
      <c r="WBT6" s="88"/>
      <c r="WBU6" s="88"/>
      <c r="WBV6" s="88"/>
      <c r="WBW6" s="88"/>
      <c r="WBX6" s="88"/>
      <c r="WBY6" s="88"/>
      <c r="WBZ6" s="88"/>
      <c r="WCA6" s="88"/>
      <c r="WCB6" s="88"/>
      <c r="WCC6" s="88"/>
      <c r="WCD6" s="88"/>
      <c r="WCE6" s="88"/>
      <c r="WCF6" s="88"/>
      <c r="WCG6" s="88"/>
      <c r="WCH6" s="88"/>
      <c r="WCI6" s="88"/>
      <c r="WCJ6" s="88"/>
      <c r="WCK6" s="88"/>
      <c r="WCL6" s="88"/>
      <c r="WCM6" s="88"/>
      <c r="WCN6" s="88"/>
      <c r="WCO6" s="88"/>
      <c r="WCP6" s="88"/>
      <c r="WCQ6" s="88"/>
      <c r="WCR6" s="88"/>
      <c r="WCS6" s="88"/>
      <c r="WCT6" s="88"/>
      <c r="WCU6" s="88"/>
      <c r="WCV6" s="88"/>
      <c r="WCW6" s="88"/>
      <c r="WCX6" s="88"/>
      <c r="WCY6" s="88"/>
      <c r="WCZ6" s="88"/>
      <c r="WDA6" s="88"/>
      <c r="WDB6" s="88"/>
      <c r="WDC6" s="88"/>
      <c r="WDD6" s="88"/>
      <c r="WDE6" s="88"/>
      <c r="WDF6" s="88"/>
      <c r="WDG6" s="88"/>
      <c r="WDH6" s="88"/>
      <c r="WDI6" s="88"/>
      <c r="WDJ6" s="88"/>
      <c r="WDK6" s="88"/>
      <c r="WDL6" s="88"/>
      <c r="WDM6" s="88"/>
      <c r="WDN6" s="88"/>
      <c r="WDO6" s="88"/>
      <c r="WDP6" s="88"/>
      <c r="WDQ6" s="88"/>
      <c r="WDR6" s="88"/>
      <c r="WDS6" s="88"/>
      <c r="WDT6" s="88"/>
      <c r="WDU6" s="88"/>
      <c r="WDV6" s="88"/>
      <c r="WDW6" s="88"/>
      <c r="WDX6" s="88"/>
      <c r="WDY6" s="88"/>
      <c r="WDZ6" s="88"/>
      <c r="WEA6" s="88"/>
      <c r="WEB6" s="88"/>
      <c r="WEC6" s="88"/>
      <c r="WED6" s="88"/>
      <c r="WEE6" s="88"/>
      <c r="WEF6" s="88"/>
      <c r="WEG6" s="88"/>
      <c r="WEH6" s="88"/>
      <c r="WEI6" s="88"/>
      <c r="WEJ6" s="88"/>
      <c r="WEK6" s="88"/>
      <c r="WEL6" s="88"/>
      <c r="WEM6" s="88"/>
      <c r="WEN6" s="88"/>
      <c r="WEO6" s="88"/>
      <c r="WEP6" s="88"/>
      <c r="WEQ6" s="88"/>
      <c r="WER6" s="88"/>
      <c r="WES6" s="88"/>
      <c r="WET6" s="88"/>
      <c r="WEU6" s="88"/>
      <c r="WEV6" s="88"/>
      <c r="WEW6" s="88"/>
      <c r="WEX6" s="88"/>
      <c r="WEY6" s="88"/>
      <c r="WEZ6" s="88"/>
      <c r="WFA6" s="88"/>
      <c r="WFB6" s="88"/>
      <c r="WFC6" s="88"/>
      <c r="WFD6" s="88"/>
      <c r="WFE6" s="88"/>
      <c r="WFF6" s="88"/>
      <c r="WFG6" s="88"/>
      <c r="WFH6" s="88"/>
      <c r="WFI6" s="88"/>
      <c r="WFJ6" s="88"/>
      <c r="WFK6" s="88"/>
      <c r="WFL6" s="88"/>
      <c r="WFM6" s="88"/>
      <c r="WFN6" s="88"/>
      <c r="WFO6" s="88"/>
      <c r="WFP6" s="88"/>
      <c r="WFQ6" s="88"/>
      <c r="WFR6" s="88"/>
      <c r="WFS6" s="88"/>
      <c r="WFT6" s="88"/>
      <c r="WFU6" s="88"/>
      <c r="WFV6" s="88"/>
      <c r="WFW6" s="88"/>
      <c r="WFX6" s="88"/>
      <c r="WFY6" s="88"/>
      <c r="WFZ6" s="88"/>
      <c r="WGA6" s="88"/>
      <c r="WGB6" s="88"/>
      <c r="WGC6" s="88"/>
      <c r="WGD6" s="88"/>
      <c r="WGE6" s="88"/>
      <c r="WGF6" s="88"/>
      <c r="WGG6" s="88"/>
      <c r="WGH6" s="88"/>
      <c r="WGI6" s="88"/>
      <c r="WGJ6" s="88"/>
      <c r="WGK6" s="88"/>
      <c r="WGL6" s="88"/>
      <c r="WGM6" s="88"/>
      <c r="WGN6" s="88"/>
      <c r="WGO6" s="88"/>
      <c r="WGP6" s="88"/>
      <c r="WGQ6" s="88"/>
      <c r="WGR6" s="88"/>
      <c r="WGS6" s="88"/>
      <c r="WGT6" s="88"/>
      <c r="WGU6" s="88"/>
      <c r="WGV6" s="88"/>
      <c r="WGW6" s="88"/>
      <c r="WGX6" s="88"/>
      <c r="WGY6" s="88"/>
      <c r="WGZ6" s="88"/>
      <c r="WHA6" s="88"/>
      <c r="WHB6" s="88"/>
      <c r="WHC6" s="88"/>
      <c r="WHD6" s="88"/>
      <c r="WHE6" s="88"/>
      <c r="WHF6" s="88"/>
      <c r="WHG6" s="88"/>
      <c r="WHH6" s="88"/>
      <c r="WHI6" s="88"/>
      <c r="WHJ6" s="88"/>
      <c r="WHK6" s="88"/>
      <c r="WHL6" s="88"/>
      <c r="WHM6" s="88"/>
      <c r="WHN6" s="88"/>
      <c r="WHO6" s="88"/>
      <c r="WHP6" s="88"/>
      <c r="WHQ6" s="88"/>
      <c r="WHR6" s="88"/>
      <c r="WHS6" s="88"/>
      <c r="WHT6" s="88"/>
      <c r="WHU6" s="88"/>
      <c r="WHV6" s="88"/>
      <c r="WHW6" s="88"/>
      <c r="WHX6" s="88"/>
      <c r="WHY6" s="88"/>
      <c r="WHZ6" s="88"/>
      <c r="WIA6" s="88"/>
      <c r="WIB6" s="88"/>
      <c r="WIC6" s="88"/>
      <c r="WID6" s="88"/>
      <c r="WIE6" s="88"/>
      <c r="WIF6" s="88"/>
      <c r="WIG6" s="88"/>
      <c r="WIH6" s="88"/>
      <c r="WII6" s="88"/>
      <c r="WIJ6" s="88"/>
      <c r="WIK6" s="88"/>
      <c r="WIL6" s="88"/>
      <c r="WIM6" s="88"/>
      <c r="WIN6" s="88"/>
      <c r="WIO6" s="88"/>
      <c r="WIP6" s="88"/>
      <c r="WIQ6" s="88"/>
      <c r="WIR6" s="88"/>
      <c r="WIS6" s="88"/>
      <c r="WIT6" s="88"/>
      <c r="WIU6" s="88"/>
      <c r="WIV6" s="88"/>
      <c r="WIW6" s="88"/>
      <c r="WIX6" s="88"/>
      <c r="WIY6" s="88"/>
      <c r="WIZ6" s="88"/>
      <c r="WJA6" s="88"/>
      <c r="WJB6" s="88"/>
      <c r="WJC6" s="88"/>
      <c r="WJD6" s="88"/>
      <c r="WJE6" s="88"/>
      <c r="WJF6" s="88"/>
      <c r="WJG6" s="88"/>
      <c r="WJH6" s="88"/>
      <c r="WJI6" s="88"/>
      <c r="WJJ6" s="88"/>
      <c r="WJK6" s="88"/>
      <c r="WJL6" s="88"/>
      <c r="WJM6" s="88"/>
      <c r="WJN6" s="88"/>
      <c r="WJO6" s="88"/>
      <c r="WJP6" s="88"/>
      <c r="WJQ6" s="88"/>
      <c r="WJR6" s="88"/>
      <c r="WJS6" s="88"/>
      <c r="WJT6" s="88"/>
      <c r="WJU6" s="88"/>
      <c r="WJV6" s="88"/>
      <c r="WJW6" s="88"/>
      <c r="WJX6" s="88"/>
      <c r="WJY6" s="88"/>
      <c r="WJZ6" s="88"/>
      <c r="WKA6" s="88"/>
      <c r="WKB6" s="88"/>
      <c r="WKC6" s="88"/>
      <c r="WKD6" s="88"/>
      <c r="WKE6" s="88"/>
      <c r="WKF6" s="88"/>
      <c r="WKG6" s="88"/>
      <c r="WKH6" s="88"/>
      <c r="WKI6" s="88"/>
      <c r="WKJ6" s="88"/>
      <c r="WKK6" s="88"/>
      <c r="WKL6" s="88"/>
      <c r="WKM6" s="88"/>
      <c r="WKN6" s="88"/>
      <c r="WKO6" s="88"/>
      <c r="WKP6" s="88"/>
      <c r="WKQ6" s="88"/>
      <c r="WKR6" s="88"/>
      <c r="WKS6" s="88"/>
      <c r="WKT6" s="88"/>
      <c r="WKU6" s="88"/>
      <c r="WKV6" s="88"/>
      <c r="WKW6" s="88"/>
      <c r="WKX6" s="88"/>
      <c r="WKY6" s="88"/>
      <c r="WKZ6" s="88"/>
      <c r="WLA6" s="88"/>
      <c r="WLB6" s="88"/>
      <c r="WLC6" s="88"/>
      <c r="WLD6" s="88"/>
      <c r="WLE6" s="88"/>
      <c r="WLF6" s="88"/>
      <c r="WLG6" s="88"/>
      <c r="WLH6" s="88"/>
      <c r="WLI6" s="88"/>
      <c r="WLJ6" s="88"/>
      <c r="WLK6" s="88"/>
      <c r="WLL6" s="88"/>
      <c r="WLM6" s="88"/>
      <c r="WLN6" s="88"/>
      <c r="WLO6" s="88"/>
      <c r="WLP6" s="88"/>
      <c r="WLQ6" s="88"/>
      <c r="WLR6" s="88"/>
      <c r="WLS6" s="88"/>
      <c r="WLT6" s="88"/>
      <c r="WLU6" s="88"/>
      <c r="WLV6" s="88"/>
      <c r="WLW6" s="88"/>
      <c r="WLX6" s="88"/>
      <c r="WLY6" s="88"/>
      <c r="WLZ6" s="88"/>
      <c r="WMA6" s="88"/>
      <c r="WMB6" s="88"/>
      <c r="WMC6" s="88"/>
      <c r="WMD6" s="88"/>
      <c r="WME6" s="88"/>
      <c r="WMF6" s="88"/>
      <c r="WMG6" s="88"/>
      <c r="WMH6" s="88"/>
      <c r="WMI6" s="88"/>
      <c r="WMJ6" s="88"/>
      <c r="WMK6" s="88"/>
      <c r="WML6" s="88"/>
      <c r="WMM6" s="88"/>
      <c r="WMN6" s="88"/>
      <c r="WMO6" s="88"/>
      <c r="WMP6" s="88"/>
      <c r="WMQ6" s="88"/>
      <c r="WMR6" s="88"/>
      <c r="WMS6" s="88"/>
      <c r="WMT6" s="88"/>
      <c r="WMU6" s="88"/>
      <c r="WMV6" s="88"/>
      <c r="WMW6" s="88"/>
      <c r="WMX6" s="88"/>
      <c r="WMY6" s="88"/>
      <c r="WMZ6" s="88"/>
      <c r="WNA6" s="88"/>
      <c r="WNB6" s="88"/>
      <c r="WNC6" s="88"/>
      <c r="WND6" s="88"/>
      <c r="WNE6" s="88"/>
      <c r="WNF6" s="88"/>
      <c r="WNG6" s="88"/>
      <c r="WNH6" s="88"/>
      <c r="WNI6" s="88"/>
      <c r="WNJ6" s="88"/>
      <c r="WNK6" s="88"/>
      <c r="WNL6" s="88"/>
      <c r="WNM6" s="88"/>
      <c r="WNN6" s="88"/>
      <c r="WNO6" s="88"/>
      <c r="WNP6" s="88"/>
      <c r="WNQ6" s="88"/>
      <c r="WNR6" s="88"/>
      <c r="WNS6" s="88"/>
      <c r="WNT6" s="88"/>
      <c r="WNU6" s="88"/>
      <c r="WNV6" s="88"/>
      <c r="WNW6" s="88"/>
      <c r="WNX6" s="88"/>
      <c r="WNY6" s="88"/>
      <c r="WNZ6" s="88"/>
      <c r="WOA6" s="88"/>
      <c r="WOB6" s="88"/>
      <c r="WOC6" s="88"/>
      <c r="WOD6" s="88"/>
      <c r="WOE6" s="88"/>
      <c r="WOF6" s="88"/>
      <c r="WOG6" s="88"/>
      <c r="WOH6" s="88"/>
      <c r="WOI6" s="88"/>
      <c r="WOJ6" s="88"/>
      <c r="WOK6" s="88"/>
      <c r="WOL6" s="88"/>
      <c r="WOM6" s="88"/>
      <c r="WON6" s="88"/>
      <c r="WOO6" s="88"/>
      <c r="WOP6" s="88"/>
      <c r="WOQ6" s="88"/>
      <c r="WOR6" s="88"/>
      <c r="WOS6" s="88"/>
      <c r="WOT6" s="88"/>
      <c r="WOU6" s="88"/>
      <c r="WOV6" s="88"/>
      <c r="WOW6" s="88"/>
      <c r="WOX6" s="88"/>
      <c r="WOY6" s="88"/>
      <c r="WOZ6" s="88"/>
      <c r="WPA6" s="88"/>
      <c r="WPB6" s="88"/>
      <c r="WPC6" s="88"/>
      <c r="WPD6" s="88"/>
      <c r="WPE6" s="88"/>
      <c r="WPF6" s="88"/>
      <c r="WPG6" s="88"/>
      <c r="WPH6" s="88"/>
      <c r="WPI6" s="88"/>
      <c r="WPJ6" s="88"/>
      <c r="WPK6" s="88"/>
      <c r="WPL6" s="88"/>
      <c r="WPM6" s="88"/>
      <c r="WPN6" s="88"/>
      <c r="WPO6" s="88"/>
      <c r="WPP6" s="88"/>
      <c r="WPQ6" s="88"/>
      <c r="WPR6" s="88"/>
      <c r="WPS6" s="88"/>
      <c r="WPT6" s="88"/>
      <c r="WPU6" s="88"/>
      <c r="WPV6" s="88"/>
      <c r="WPW6" s="88"/>
      <c r="WPX6" s="88"/>
      <c r="WPY6" s="88"/>
      <c r="WPZ6" s="88"/>
      <c r="WQA6" s="88"/>
      <c r="WQB6" s="88"/>
      <c r="WQC6" s="88"/>
      <c r="WQD6" s="88"/>
      <c r="WQE6" s="88"/>
      <c r="WQF6" s="88"/>
      <c r="WQG6" s="88"/>
      <c r="WQH6" s="88"/>
      <c r="WQI6" s="88"/>
      <c r="WQJ6" s="88"/>
      <c r="WQK6" s="88"/>
      <c r="WQL6" s="88"/>
      <c r="WQM6" s="88"/>
      <c r="WQN6" s="88"/>
      <c r="WQO6" s="88"/>
      <c r="WQP6" s="88"/>
      <c r="WQQ6" s="88"/>
      <c r="WQR6" s="88"/>
      <c r="WQS6" s="88"/>
      <c r="WQT6" s="88"/>
      <c r="WQU6" s="88"/>
      <c r="WQV6" s="88"/>
      <c r="WQW6" s="88"/>
      <c r="WQX6" s="88"/>
      <c r="WQY6" s="88"/>
      <c r="WQZ6" s="88"/>
      <c r="WRA6" s="88"/>
      <c r="WRB6" s="88"/>
      <c r="WRC6" s="88"/>
      <c r="WRD6" s="88"/>
      <c r="WRE6" s="88"/>
      <c r="WRF6" s="88"/>
      <c r="WRG6" s="88"/>
      <c r="WRH6" s="88"/>
      <c r="WRI6" s="88"/>
      <c r="WRJ6" s="88"/>
      <c r="WRK6" s="88"/>
      <c r="WRL6" s="88"/>
      <c r="WRM6" s="88"/>
      <c r="WRN6" s="88"/>
      <c r="WRO6" s="88"/>
      <c r="WRP6" s="88"/>
      <c r="WRQ6" s="88"/>
      <c r="WRR6" s="88"/>
      <c r="WRS6" s="88"/>
      <c r="WRT6" s="88"/>
      <c r="WRU6" s="88"/>
      <c r="WRV6" s="88"/>
      <c r="WRW6" s="88"/>
      <c r="WRX6" s="88"/>
      <c r="WRY6" s="88"/>
      <c r="WRZ6" s="88"/>
      <c r="WSA6" s="88"/>
      <c r="WSB6" s="88"/>
      <c r="WSC6" s="88"/>
      <c r="WSD6" s="88"/>
      <c r="WSE6" s="88"/>
      <c r="WSF6" s="88"/>
      <c r="WSG6" s="88"/>
      <c r="WSH6" s="88"/>
      <c r="WSI6" s="88"/>
      <c r="WSJ6" s="88"/>
      <c r="WSK6" s="88"/>
      <c r="WSL6" s="88"/>
      <c r="WSM6" s="88"/>
      <c r="WSN6" s="88"/>
      <c r="WSO6" s="88"/>
      <c r="WSP6" s="88"/>
      <c r="WSQ6" s="88"/>
      <c r="WSR6" s="88"/>
      <c r="WSS6" s="88"/>
      <c r="WST6" s="88"/>
      <c r="WSU6" s="88"/>
      <c r="WSV6" s="88"/>
      <c r="WSW6" s="88"/>
      <c r="WSX6" s="88"/>
      <c r="WSY6" s="88"/>
      <c r="WSZ6" s="88"/>
      <c r="WTA6" s="88"/>
      <c r="WTB6" s="88"/>
      <c r="WTC6" s="88"/>
      <c r="WTD6" s="88"/>
      <c r="WTE6" s="88"/>
      <c r="WTF6" s="88"/>
      <c r="WTG6" s="88"/>
      <c r="WTH6" s="88"/>
      <c r="WTI6" s="88"/>
      <c r="WTJ6" s="88"/>
      <c r="WTK6" s="88"/>
      <c r="WTL6" s="88"/>
      <c r="WTM6" s="88"/>
      <c r="WTN6" s="88"/>
      <c r="WTO6" s="88"/>
      <c r="WTP6" s="88"/>
      <c r="WTQ6" s="88"/>
      <c r="WTR6" s="88"/>
      <c r="WTS6" s="88"/>
      <c r="WTT6" s="88"/>
      <c r="WTU6" s="88"/>
      <c r="WTV6" s="88"/>
      <c r="WTW6" s="88"/>
      <c r="WTX6" s="88"/>
      <c r="WTY6" s="88"/>
      <c r="WTZ6" s="88"/>
      <c r="WUA6" s="88"/>
      <c r="WUB6" s="88"/>
      <c r="WUC6" s="88"/>
      <c r="WUD6" s="88"/>
      <c r="WUE6" s="88"/>
      <c r="WUF6" s="88"/>
      <c r="WUG6" s="88"/>
      <c r="WUH6" s="88"/>
      <c r="WUI6" s="88"/>
      <c r="WUJ6" s="88"/>
      <c r="WUK6" s="88"/>
      <c r="WUL6" s="88"/>
      <c r="WUM6" s="88"/>
      <c r="WUN6" s="88"/>
      <c r="WUO6" s="88"/>
      <c r="WUP6" s="88"/>
      <c r="WUQ6" s="88"/>
      <c r="WUR6" s="88"/>
      <c r="WUS6" s="88"/>
      <c r="WUT6" s="88"/>
      <c r="WUU6" s="88"/>
      <c r="WUV6" s="88"/>
      <c r="WUW6" s="88"/>
      <c r="WUX6" s="88"/>
      <c r="WUY6" s="88"/>
      <c r="WUZ6" s="88"/>
      <c r="WVA6" s="88"/>
      <c r="WVB6" s="88"/>
      <c r="WVC6" s="88"/>
      <c r="WVD6" s="88"/>
      <c r="WVE6" s="88"/>
      <c r="WVF6" s="88"/>
      <c r="WVG6" s="88"/>
      <c r="WVH6" s="88"/>
      <c r="WVI6" s="88"/>
      <c r="WVJ6" s="88"/>
      <c r="WVK6" s="88"/>
      <c r="WVL6" s="88"/>
      <c r="WVM6" s="88"/>
      <c r="WVN6" s="88"/>
      <c r="WVO6" s="88"/>
      <c r="WVP6" s="88"/>
      <c r="WVQ6" s="88"/>
      <c r="WVR6" s="88"/>
      <c r="WVS6" s="88"/>
      <c r="WVT6" s="88"/>
      <c r="WVU6" s="88"/>
      <c r="WVV6" s="88"/>
      <c r="WVW6" s="88"/>
      <c r="WVX6" s="88"/>
      <c r="WVY6" s="88"/>
      <c r="WVZ6" s="88"/>
      <c r="WWA6" s="88"/>
      <c r="WWB6" s="88"/>
      <c r="WWC6" s="88"/>
      <c r="WWD6" s="88"/>
      <c r="WWE6" s="88"/>
      <c r="WWF6" s="88"/>
      <c r="WWG6" s="88"/>
      <c r="WWH6" s="88"/>
      <c r="WWI6" s="88"/>
      <c r="WWJ6" s="88"/>
      <c r="WWK6" s="88"/>
      <c r="WWL6" s="88"/>
      <c r="WWM6" s="88"/>
      <c r="WWN6" s="88"/>
      <c r="WWO6" s="88"/>
      <c r="WWP6" s="88"/>
      <c r="WWQ6" s="88"/>
      <c r="WWR6" s="88"/>
      <c r="WWS6" s="88"/>
      <c r="WWT6" s="88"/>
      <c r="WWU6" s="88"/>
      <c r="WWV6" s="88"/>
      <c r="WWW6" s="88"/>
      <c r="WWX6" s="88"/>
      <c r="WWY6" s="88"/>
      <c r="WWZ6" s="88"/>
      <c r="WXA6" s="88"/>
      <c r="WXB6" s="88"/>
      <c r="WXC6" s="88"/>
      <c r="WXD6" s="88"/>
      <c r="WXE6" s="88"/>
      <c r="WXF6" s="88"/>
      <c r="WXG6" s="88"/>
      <c r="WXH6" s="88"/>
      <c r="WXI6" s="88"/>
      <c r="WXJ6" s="88"/>
      <c r="WXK6" s="88"/>
      <c r="WXL6" s="88"/>
      <c r="WXM6" s="88"/>
      <c r="WXN6" s="88"/>
      <c r="WXO6" s="88"/>
      <c r="WXP6" s="88"/>
      <c r="WXQ6" s="88"/>
      <c r="WXR6" s="88"/>
      <c r="WXS6" s="88"/>
      <c r="WXT6" s="88"/>
      <c r="WXU6" s="88"/>
      <c r="WXV6" s="88"/>
      <c r="WXW6" s="88"/>
      <c r="WXX6" s="88"/>
      <c r="WXY6" s="88"/>
      <c r="WXZ6" s="88"/>
      <c r="WYA6" s="88"/>
      <c r="WYB6" s="88"/>
      <c r="WYC6" s="88"/>
      <c r="WYD6" s="88"/>
      <c r="WYE6" s="88"/>
      <c r="WYF6" s="88"/>
      <c r="WYG6" s="88"/>
      <c r="WYH6" s="88"/>
      <c r="WYI6" s="88"/>
      <c r="WYJ6" s="88"/>
      <c r="WYK6" s="88"/>
      <c r="WYL6" s="88"/>
      <c r="WYM6" s="88"/>
      <c r="WYN6" s="88"/>
      <c r="WYO6" s="88"/>
      <c r="WYP6" s="88"/>
      <c r="WYQ6" s="88"/>
      <c r="WYR6" s="88"/>
      <c r="WYS6" s="88"/>
      <c r="WYT6" s="88"/>
      <c r="WYU6" s="88"/>
      <c r="WYV6" s="88"/>
      <c r="WYW6" s="88"/>
      <c r="WYX6" s="88"/>
      <c r="WYY6" s="88"/>
      <c r="WYZ6" s="88"/>
      <c r="WZA6" s="88"/>
      <c r="WZB6" s="88"/>
      <c r="WZC6" s="88"/>
      <c r="WZD6" s="88"/>
      <c r="WZE6" s="88"/>
      <c r="WZF6" s="88"/>
      <c r="WZG6" s="88"/>
      <c r="WZH6" s="88"/>
      <c r="WZI6" s="88"/>
      <c r="WZJ6" s="88"/>
      <c r="WZK6" s="88"/>
      <c r="WZL6" s="88"/>
      <c r="WZM6" s="88"/>
      <c r="WZN6" s="88"/>
      <c r="WZO6" s="88"/>
      <c r="WZP6" s="88"/>
      <c r="WZQ6" s="88"/>
      <c r="WZR6" s="88"/>
      <c r="WZS6" s="88"/>
      <c r="WZT6" s="88"/>
      <c r="WZU6" s="88"/>
      <c r="WZV6" s="88"/>
      <c r="WZW6" s="88"/>
      <c r="WZX6" s="88"/>
      <c r="WZY6" s="88"/>
      <c r="WZZ6" s="88"/>
      <c r="XAA6" s="88"/>
      <c r="XAB6" s="88"/>
      <c r="XAC6" s="88"/>
      <c r="XAD6" s="88"/>
      <c r="XAE6" s="88"/>
      <c r="XAF6" s="88"/>
      <c r="XAG6" s="88"/>
      <c r="XAH6" s="88"/>
      <c r="XAI6" s="88"/>
      <c r="XAJ6" s="88"/>
      <c r="XAK6" s="88"/>
      <c r="XAL6" s="88"/>
      <c r="XAM6" s="88"/>
      <c r="XAN6" s="88"/>
      <c r="XAO6" s="88"/>
      <c r="XAP6" s="88"/>
      <c r="XAQ6" s="88"/>
      <c r="XAR6" s="88"/>
      <c r="XAS6" s="88"/>
      <c r="XAT6" s="88"/>
      <c r="XAU6" s="88"/>
      <c r="XAV6" s="88"/>
      <c r="XAW6" s="88"/>
      <c r="XAX6" s="88"/>
      <c r="XAY6" s="88"/>
      <c r="XAZ6" s="88"/>
      <c r="XBA6" s="88"/>
      <c r="XBB6" s="88"/>
      <c r="XBC6" s="88"/>
      <c r="XBD6" s="88"/>
      <c r="XBE6" s="88"/>
      <c r="XBF6" s="88"/>
      <c r="XBG6" s="88"/>
      <c r="XBH6" s="88"/>
      <c r="XBI6" s="88"/>
      <c r="XBJ6" s="88"/>
      <c r="XBK6" s="88"/>
      <c r="XBL6" s="88"/>
      <c r="XBM6" s="88"/>
      <c r="XBN6" s="88"/>
      <c r="XBO6" s="88"/>
      <c r="XBP6" s="88"/>
      <c r="XBQ6" s="88"/>
      <c r="XBR6" s="88"/>
      <c r="XBS6" s="88"/>
      <c r="XBT6" s="88"/>
      <c r="XBU6" s="88"/>
      <c r="XBV6" s="88"/>
      <c r="XBW6" s="88"/>
      <c r="XBX6" s="88"/>
      <c r="XBY6" s="88"/>
      <c r="XBZ6" s="88"/>
      <c r="XCA6" s="88"/>
      <c r="XCB6" s="88"/>
      <c r="XCC6" s="88"/>
      <c r="XCD6" s="88"/>
      <c r="XCE6" s="88"/>
      <c r="XCF6" s="88"/>
      <c r="XCG6" s="88"/>
      <c r="XCH6" s="88"/>
      <c r="XCI6" s="88"/>
      <c r="XCJ6" s="88"/>
      <c r="XCK6" s="88"/>
      <c r="XCL6" s="88"/>
      <c r="XCM6" s="88"/>
      <c r="XCN6" s="88"/>
      <c r="XCO6" s="88"/>
      <c r="XCP6" s="88"/>
      <c r="XCQ6" s="88"/>
      <c r="XCR6" s="88"/>
      <c r="XCS6" s="88"/>
      <c r="XCT6" s="88"/>
      <c r="XCU6" s="88"/>
      <c r="XCV6" s="88"/>
      <c r="XCW6" s="88"/>
      <c r="XCX6" s="88"/>
      <c r="XCY6" s="88"/>
      <c r="XCZ6" s="88"/>
      <c r="XDA6" s="88"/>
      <c r="XDB6" s="88"/>
      <c r="XDC6" s="88"/>
      <c r="XDD6" s="88"/>
      <c r="XDE6" s="88"/>
      <c r="XDF6" s="88"/>
      <c r="XDG6" s="88"/>
      <c r="XDH6" s="88"/>
      <c r="XDI6" s="88"/>
      <c r="XDJ6" s="88"/>
      <c r="XDK6" s="88"/>
      <c r="XDL6" s="88"/>
      <c r="XDM6" s="88"/>
      <c r="XDN6" s="88"/>
      <c r="XDO6" s="88"/>
      <c r="XDP6" s="88"/>
      <c r="XDQ6" s="88"/>
      <c r="XDR6" s="88"/>
      <c r="XDS6" s="88"/>
      <c r="XDT6" s="88"/>
      <c r="XDU6" s="88"/>
      <c r="XDV6" s="88"/>
      <c r="XDW6" s="88"/>
      <c r="XDX6" s="88"/>
      <c r="XDY6" s="88"/>
      <c r="XDZ6" s="88"/>
      <c r="XEA6" s="88"/>
      <c r="XEB6" s="88"/>
      <c r="XEC6" s="88"/>
      <c r="XED6" s="88"/>
      <c r="XEE6" s="88"/>
      <c r="XEF6" s="88"/>
      <c r="XEG6" s="88"/>
      <c r="XEH6" s="88"/>
      <c r="XEI6" s="88"/>
      <c r="XEJ6" s="88"/>
      <c r="XEK6" s="88"/>
      <c r="XEL6" s="88"/>
      <c r="XEM6" s="88"/>
      <c r="XEN6" s="88"/>
      <c r="XEO6" s="88"/>
      <c r="XEP6" s="88"/>
      <c r="XEQ6" s="88"/>
      <c r="XER6" s="88"/>
      <c r="XES6" s="88"/>
      <c r="XET6" s="88"/>
      <c r="XEU6" s="89"/>
    </row>
    <row r="7" spans="2:16375" ht="14.4" thickBot="1"/>
    <row r="8" spans="2:16375">
      <c r="B8" s="270" t="s">
        <v>166</v>
      </c>
      <c r="C8" s="271"/>
      <c r="D8" s="272"/>
    </row>
    <row r="9" spans="2:16375">
      <c r="B9" s="273"/>
      <c r="C9" s="274" t="s">
        <v>164</v>
      </c>
      <c r="D9" s="275" t="s">
        <v>165</v>
      </c>
    </row>
    <row r="10" spans="2:16375">
      <c r="B10" s="73" t="s">
        <v>15</v>
      </c>
      <c r="C10" s="95">
        <f>'Water Quality Contacts (ben)'!L30</f>
        <v>4</v>
      </c>
      <c r="D10" s="102">
        <f>'Supply Interruptions (ben)'!G34</f>
        <v>1</v>
      </c>
    </row>
    <row r="11" spans="2:16375" ht="14.4" thickBot="1">
      <c r="B11" s="74" t="s">
        <v>11</v>
      </c>
      <c r="C11" s="77">
        <f>'Water Quality Contacts (ben)'!$L$34</f>
        <v>18</v>
      </c>
      <c r="D11" s="78">
        <f>'Supply Interruptions (ben)'!$G$24</f>
        <v>15</v>
      </c>
    </row>
    <row r="12" spans="2:16375" ht="14.4" thickBot="1"/>
    <row r="13" spans="2:16375">
      <c r="B13" s="270" t="s">
        <v>207</v>
      </c>
      <c r="C13" s="271"/>
      <c r="D13" s="272"/>
    </row>
    <row r="14" spans="2:16375">
      <c r="B14" s="273"/>
      <c r="C14" s="274" t="str">
        <f>C9</f>
        <v>Contacts</v>
      </c>
      <c r="D14" s="275" t="str">
        <f t="shared" ref="D14" si="0">D9</f>
        <v>SI</v>
      </c>
    </row>
    <row r="15" spans="2:16375">
      <c r="B15" s="73" t="s">
        <v>15</v>
      </c>
      <c r="C15" s="84">
        <f>SUM('Changes matrix'!$I$58:$M$58)</f>
        <v>0.69815554494182974</v>
      </c>
      <c r="D15" s="138">
        <f>SUM('Changes matrix'!$I$55:$M$55)</f>
        <v>0.93481694254208092</v>
      </c>
    </row>
    <row r="16" spans="2:16375" ht="14.4" thickBot="1">
      <c r="B16" s="74" t="s">
        <v>11</v>
      </c>
      <c r="C16" s="303">
        <f>SUM('Changes matrix'!$I$72:$M$72)</f>
        <v>6.8155114131375929E-7</v>
      </c>
      <c r="D16" s="304">
        <f>SUM('Changes matrix'!$I$69:$M$69)</f>
        <v>9.5162561185405025E-5</v>
      </c>
    </row>
    <row r="17" spans="2:16375" ht="14.4" thickBot="1"/>
    <row r="18" spans="2:16375">
      <c r="B18" s="270" t="s">
        <v>206</v>
      </c>
      <c r="C18" s="271"/>
      <c r="D18" s="272"/>
    </row>
    <row r="19" spans="2:16375">
      <c r="B19" s="273"/>
      <c r="C19" s="274" t="str">
        <f>C9</f>
        <v>Contacts</v>
      </c>
      <c r="D19" s="275" t="str">
        <f>D9</f>
        <v>SI</v>
      </c>
    </row>
    <row r="20" spans="2:16375">
      <c r="B20" s="73" t="s">
        <v>15</v>
      </c>
      <c r="C20" s="84">
        <f>1 - C15</f>
        <v>0.30184445505817026</v>
      </c>
      <c r="D20" s="138">
        <f>1 - D15</f>
        <v>6.518305745791908E-2</v>
      </c>
    </row>
    <row r="21" spans="2:16375" ht="14.4" thickBot="1">
      <c r="B21" s="74" t="s">
        <v>11</v>
      </c>
      <c r="C21" s="79">
        <f t="shared" ref="C21" si="1">1 - C16</f>
        <v>0.9999993184488587</v>
      </c>
      <c r="D21" s="80">
        <f>1 - D16</f>
        <v>0.99990483743881464</v>
      </c>
    </row>
    <row r="23" spans="2:16375" ht="14.4">
      <c r="B23" s="88" t="s">
        <v>211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88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88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88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88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88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  <c r="LP23" s="88"/>
      <c r="LQ23" s="88"/>
      <c r="LR23" s="88"/>
      <c r="LS23" s="88"/>
      <c r="LT23" s="88"/>
      <c r="LU23" s="88"/>
      <c r="LV23" s="88"/>
      <c r="LW23" s="88"/>
      <c r="LX23" s="88"/>
      <c r="LY23" s="88"/>
      <c r="LZ23" s="88"/>
      <c r="MA23" s="88"/>
      <c r="MB23" s="88"/>
      <c r="MC23" s="88"/>
      <c r="MD23" s="88"/>
      <c r="ME23" s="88"/>
      <c r="MF23" s="88"/>
      <c r="MG23" s="88"/>
      <c r="MH23" s="88"/>
      <c r="MI23" s="88"/>
      <c r="MJ23" s="88"/>
      <c r="MK23" s="88"/>
      <c r="ML23" s="88"/>
      <c r="MM23" s="88"/>
      <c r="MN23" s="88"/>
      <c r="MO23" s="88"/>
      <c r="MP23" s="88"/>
      <c r="MQ23" s="88"/>
      <c r="MR23" s="88"/>
      <c r="MS23" s="88"/>
      <c r="MT23" s="88"/>
      <c r="MU23" s="88"/>
      <c r="MV23" s="88"/>
      <c r="MW23" s="88"/>
      <c r="MX23" s="88"/>
      <c r="MY23" s="88"/>
      <c r="MZ23" s="88"/>
      <c r="NA23" s="88"/>
      <c r="NB23" s="88"/>
      <c r="NC23" s="88"/>
      <c r="ND23" s="88"/>
      <c r="NE23" s="88"/>
      <c r="NF23" s="88"/>
      <c r="NG23" s="88"/>
      <c r="NH23" s="88"/>
      <c r="NI23" s="88"/>
      <c r="NJ23" s="88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88"/>
      <c r="NY23" s="88"/>
      <c r="NZ23" s="88"/>
      <c r="OA23" s="88"/>
      <c r="OB23" s="88"/>
      <c r="OC23" s="88"/>
      <c r="OD23" s="88"/>
      <c r="OE23" s="88"/>
      <c r="OF23" s="88"/>
      <c r="OG23" s="88"/>
      <c r="OH23" s="88"/>
      <c r="OI23" s="88"/>
      <c r="OJ23" s="88"/>
      <c r="OK23" s="88"/>
      <c r="OL23" s="88"/>
      <c r="OM23" s="88"/>
      <c r="ON23" s="88"/>
      <c r="OO23" s="88"/>
      <c r="OP23" s="88"/>
      <c r="OQ23" s="88"/>
      <c r="OR23" s="88"/>
      <c r="OS23" s="88"/>
      <c r="OT23" s="88"/>
      <c r="OU23" s="88"/>
      <c r="OV23" s="88"/>
      <c r="OW23" s="88"/>
      <c r="OX23" s="88"/>
      <c r="OY23" s="88"/>
      <c r="OZ23" s="88"/>
      <c r="PA23" s="88"/>
      <c r="PB23" s="88"/>
      <c r="PC23" s="88"/>
      <c r="PD23" s="88"/>
      <c r="PE23" s="88"/>
      <c r="PF23" s="88"/>
      <c r="PG23" s="88"/>
      <c r="PH23" s="88"/>
      <c r="PI23" s="88"/>
      <c r="PJ23" s="88"/>
      <c r="PK23" s="88"/>
      <c r="PL23" s="88"/>
      <c r="PM23" s="88"/>
      <c r="PN23" s="88"/>
      <c r="PO23" s="88"/>
      <c r="PP23" s="88"/>
      <c r="PQ23" s="88"/>
      <c r="PR23" s="88"/>
      <c r="PS23" s="88"/>
      <c r="PT23" s="88"/>
      <c r="PU23" s="88"/>
      <c r="PV23" s="88"/>
      <c r="PW23" s="88"/>
      <c r="PX23" s="88"/>
      <c r="PY23" s="88"/>
      <c r="PZ23" s="88"/>
      <c r="QA23" s="88"/>
      <c r="QB23" s="88"/>
      <c r="QC23" s="88"/>
      <c r="QD23" s="88"/>
      <c r="QE23" s="88"/>
      <c r="QF23" s="88"/>
      <c r="QG23" s="88"/>
      <c r="QH23" s="88"/>
      <c r="QI23" s="88"/>
      <c r="QJ23" s="88"/>
      <c r="QK23" s="88"/>
      <c r="QL23" s="88"/>
      <c r="QM23" s="88"/>
      <c r="QN23" s="88"/>
      <c r="QO23" s="88"/>
      <c r="QP23" s="88"/>
      <c r="QQ23" s="88"/>
      <c r="QR23" s="88"/>
      <c r="QS23" s="88"/>
      <c r="QT23" s="88"/>
      <c r="QU23" s="88"/>
      <c r="QV23" s="88"/>
      <c r="QW23" s="88"/>
      <c r="QX23" s="88"/>
      <c r="QY23" s="88"/>
      <c r="QZ23" s="88"/>
      <c r="RA23" s="88"/>
      <c r="RB23" s="88"/>
      <c r="RC23" s="88"/>
      <c r="RD23" s="88"/>
      <c r="RE23" s="88"/>
      <c r="RF23" s="88"/>
      <c r="RG23" s="88"/>
      <c r="RH23" s="88"/>
      <c r="RI23" s="88"/>
      <c r="RJ23" s="88"/>
      <c r="RK23" s="88"/>
      <c r="RL23" s="88"/>
      <c r="RM23" s="88"/>
      <c r="RN23" s="88"/>
      <c r="RO23" s="88"/>
      <c r="RP23" s="88"/>
      <c r="RQ23" s="88"/>
      <c r="RR23" s="88"/>
      <c r="RS23" s="88"/>
      <c r="RT23" s="88"/>
      <c r="RU23" s="88"/>
      <c r="RV23" s="88"/>
      <c r="RW23" s="88"/>
      <c r="RX23" s="88"/>
      <c r="RY23" s="88"/>
      <c r="RZ23" s="88"/>
      <c r="SA23" s="88"/>
      <c r="SB23" s="88"/>
      <c r="SC23" s="88"/>
      <c r="SD23" s="88"/>
      <c r="SE23" s="88"/>
      <c r="SF23" s="88"/>
      <c r="SG23" s="88"/>
      <c r="SH23" s="88"/>
      <c r="SI23" s="88"/>
      <c r="SJ23" s="88"/>
      <c r="SK23" s="88"/>
      <c r="SL23" s="88"/>
      <c r="SM23" s="88"/>
      <c r="SN23" s="88"/>
      <c r="SO23" s="88"/>
      <c r="SP23" s="88"/>
      <c r="SQ23" s="88"/>
      <c r="SR23" s="88"/>
      <c r="SS23" s="88"/>
      <c r="ST23" s="88"/>
      <c r="SU23" s="88"/>
      <c r="SV23" s="88"/>
      <c r="SW23" s="88"/>
      <c r="SX23" s="88"/>
      <c r="SY23" s="88"/>
      <c r="SZ23" s="88"/>
      <c r="TA23" s="88"/>
      <c r="TB23" s="88"/>
      <c r="TC23" s="88"/>
      <c r="TD23" s="88"/>
      <c r="TE23" s="88"/>
      <c r="TF23" s="88"/>
      <c r="TG23" s="88"/>
      <c r="TH23" s="88"/>
      <c r="TI23" s="88"/>
      <c r="TJ23" s="88"/>
      <c r="TK23" s="88"/>
      <c r="TL23" s="88"/>
      <c r="TM23" s="88"/>
      <c r="TN23" s="88"/>
      <c r="TO23" s="88"/>
      <c r="TP23" s="88"/>
      <c r="TQ23" s="88"/>
      <c r="TR23" s="88"/>
      <c r="TS23" s="88"/>
      <c r="TT23" s="88"/>
      <c r="TU23" s="88"/>
      <c r="TV23" s="88"/>
      <c r="TW23" s="88"/>
      <c r="TX23" s="88"/>
      <c r="TY23" s="88"/>
      <c r="TZ23" s="88"/>
      <c r="UA23" s="88"/>
      <c r="UB23" s="88"/>
      <c r="UC23" s="88"/>
      <c r="UD23" s="88"/>
      <c r="UE23" s="88"/>
      <c r="UF23" s="88"/>
      <c r="UG23" s="88"/>
      <c r="UH23" s="88"/>
      <c r="UI23" s="88"/>
      <c r="UJ23" s="88"/>
      <c r="UK23" s="88"/>
      <c r="UL23" s="88"/>
      <c r="UM23" s="88"/>
      <c r="UN23" s="88"/>
      <c r="UO23" s="88"/>
      <c r="UP23" s="88"/>
      <c r="UQ23" s="88"/>
      <c r="UR23" s="88"/>
      <c r="US23" s="88"/>
      <c r="UT23" s="88"/>
      <c r="UU23" s="88"/>
      <c r="UV23" s="88"/>
      <c r="UW23" s="88"/>
      <c r="UX23" s="88"/>
      <c r="UY23" s="88"/>
      <c r="UZ23" s="88"/>
      <c r="VA23" s="88"/>
      <c r="VB23" s="88"/>
      <c r="VC23" s="88"/>
      <c r="VD23" s="88"/>
      <c r="VE23" s="88"/>
      <c r="VF23" s="88"/>
      <c r="VG23" s="88"/>
      <c r="VH23" s="88"/>
      <c r="VI23" s="88"/>
      <c r="VJ23" s="88"/>
      <c r="VK23" s="88"/>
      <c r="VL23" s="88"/>
      <c r="VM23" s="88"/>
      <c r="VN23" s="88"/>
      <c r="VO23" s="88"/>
      <c r="VP23" s="88"/>
      <c r="VQ23" s="88"/>
      <c r="VR23" s="88"/>
      <c r="VS23" s="88"/>
      <c r="VT23" s="88"/>
      <c r="VU23" s="88"/>
      <c r="VV23" s="88"/>
      <c r="VW23" s="88"/>
      <c r="VX23" s="88"/>
      <c r="VY23" s="88"/>
      <c r="VZ23" s="88"/>
      <c r="WA23" s="88"/>
      <c r="WB23" s="88"/>
      <c r="WC23" s="88"/>
      <c r="WD23" s="88"/>
      <c r="WE23" s="88"/>
      <c r="WF23" s="88"/>
      <c r="WG23" s="88"/>
      <c r="WH23" s="88"/>
      <c r="WI23" s="88"/>
      <c r="WJ23" s="88"/>
      <c r="WK23" s="88"/>
      <c r="WL23" s="88"/>
      <c r="WM23" s="88"/>
      <c r="WN23" s="88"/>
      <c r="WO23" s="88"/>
      <c r="WP23" s="88"/>
      <c r="WQ23" s="88"/>
      <c r="WR23" s="88"/>
      <c r="WS23" s="88"/>
      <c r="WT23" s="88"/>
      <c r="WU23" s="88"/>
      <c r="WV23" s="88"/>
      <c r="WW23" s="88"/>
      <c r="WX23" s="88"/>
      <c r="WY23" s="88"/>
      <c r="WZ23" s="88"/>
      <c r="XA23" s="88"/>
      <c r="XB23" s="88"/>
      <c r="XC23" s="88"/>
      <c r="XD23" s="88"/>
      <c r="XE23" s="88"/>
      <c r="XF23" s="88"/>
      <c r="XG23" s="88"/>
      <c r="XH23" s="88"/>
      <c r="XI23" s="88"/>
      <c r="XJ23" s="88"/>
      <c r="XK23" s="88"/>
      <c r="XL23" s="88"/>
      <c r="XM23" s="88"/>
      <c r="XN23" s="88"/>
      <c r="XO23" s="88"/>
      <c r="XP23" s="88"/>
      <c r="XQ23" s="88"/>
      <c r="XR23" s="88"/>
      <c r="XS23" s="88"/>
      <c r="XT23" s="88"/>
      <c r="XU23" s="88"/>
      <c r="XV23" s="88"/>
      <c r="XW23" s="88"/>
      <c r="XX23" s="88"/>
      <c r="XY23" s="88"/>
      <c r="XZ23" s="88"/>
      <c r="YA23" s="88"/>
      <c r="YB23" s="88"/>
      <c r="YC23" s="88"/>
      <c r="YD23" s="88"/>
      <c r="YE23" s="88"/>
      <c r="YF23" s="88"/>
      <c r="YG23" s="88"/>
      <c r="YH23" s="88"/>
      <c r="YI23" s="88"/>
      <c r="YJ23" s="88"/>
      <c r="YK23" s="88"/>
      <c r="YL23" s="88"/>
      <c r="YM23" s="88"/>
      <c r="YN23" s="88"/>
      <c r="YO23" s="88"/>
      <c r="YP23" s="88"/>
      <c r="YQ23" s="88"/>
      <c r="YR23" s="88"/>
      <c r="YS23" s="88"/>
      <c r="YT23" s="88"/>
      <c r="YU23" s="88"/>
      <c r="YV23" s="88"/>
      <c r="YW23" s="88"/>
      <c r="YX23" s="88"/>
      <c r="YY23" s="88"/>
      <c r="YZ23" s="88"/>
      <c r="ZA23" s="88"/>
      <c r="ZB23" s="88"/>
      <c r="ZC23" s="88"/>
      <c r="ZD23" s="88"/>
      <c r="ZE23" s="88"/>
      <c r="ZF23" s="88"/>
      <c r="ZG23" s="88"/>
      <c r="ZH23" s="88"/>
      <c r="ZI23" s="88"/>
      <c r="ZJ23" s="88"/>
      <c r="ZK23" s="88"/>
      <c r="ZL23" s="88"/>
      <c r="ZM23" s="88"/>
      <c r="ZN23" s="88"/>
      <c r="ZO23" s="88"/>
      <c r="ZP23" s="88"/>
      <c r="ZQ23" s="88"/>
      <c r="ZR23" s="88"/>
      <c r="ZS23" s="88"/>
      <c r="ZT23" s="88"/>
      <c r="ZU23" s="88"/>
      <c r="ZV23" s="88"/>
      <c r="ZW23" s="88"/>
      <c r="ZX23" s="88"/>
      <c r="ZY23" s="88"/>
      <c r="ZZ23" s="88"/>
      <c r="AAA23" s="88"/>
      <c r="AAB23" s="88"/>
      <c r="AAC23" s="88"/>
      <c r="AAD23" s="88"/>
      <c r="AAE23" s="88"/>
      <c r="AAF23" s="88"/>
      <c r="AAG23" s="88"/>
      <c r="AAH23" s="88"/>
      <c r="AAI23" s="88"/>
      <c r="AAJ23" s="88"/>
      <c r="AAK23" s="88"/>
      <c r="AAL23" s="88"/>
      <c r="AAM23" s="88"/>
      <c r="AAN23" s="88"/>
      <c r="AAO23" s="88"/>
      <c r="AAP23" s="88"/>
      <c r="AAQ23" s="88"/>
      <c r="AAR23" s="88"/>
      <c r="AAS23" s="88"/>
      <c r="AAT23" s="88"/>
      <c r="AAU23" s="88"/>
      <c r="AAV23" s="88"/>
      <c r="AAW23" s="88"/>
      <c r="AAX23" s="88"/>
      <c r="AAY23" s="88"/>
      <c r="AAZ23" s="88"/>
      <c r="ABA23" s="88"/>
      <c r="ABB23" s="88"/>
      <c r="ABC23" s="88"/>
      <c r="ABD23" s="88"/>
      <c r="ABE23" s="88"/>
      <c r="ABF23" s="88"/>
      <c r="ABG23" s="88"/>
      <c r="ABH23" s="88"/>
      <c r="ABI23" s="88"/>
      <c r="ABJ23" s="88"/>
      <c r="ABK23" s="88"/>
      <c r="ABL23" s="88"/>
      <c r="ABM23" s="88"/>
      <c r="ABN23" s="88"/>
      <c r="ABO23" s="88"/>
      <c r="ABP23" s="88"/>
      <c r="ABQ23" s="88"/>
      <c r="ABR23" s="88"/>
      <c r="ABS23" s="88"/>
      <c r="ABT23" s="88"/>
      <c r="ABU23" s="88"/>
      <c r="ABV23" s="88"/>
      <c r="ABW23" s="88"/>
      <c r="ABX23" s="88"/>
      <c r="ABY23" s="88"/>
      <c r="ABZ23" s="88"/>
      <c r="ACA23" s="88"/>
      <c r="ACB23" s="88"/>
      <c r="ACC23" s="88"/>
      <c r="ACD23" s="88"/>
      <c r="ACE23" s="88"/>
      <c r="ACF23" s="88"/>
      <c r="ACG23" s="88"/>
      <c r="ACH23" s="88"/>
      <c r="ACI23" s="88"/>
      <c r="ACJ23" s="88"/>
      <c r="ACK23" s="88"/>
      <c r="ACL23" s="88"/>
      <c r="ACM23" s="88"/>
      <c r="ACN23" s="88"/>
      <c r="ACO23" s="88"/>
      <c r="ACP23" s="88"/>
      <c r="ACQ23" s="88"/>
      <c r="ACR23" s="88"/>
      <c r="ACS23" s="88"/>
      <c r="ACT23" s="88"/>
      <c r="ACU23" s="88"/>
      <c r="ACV23" s="88"/>
      <c r="ACW23" s="88"/>
      <c r="ACX23" s="88"/>
      <c r="ACY23" s="88"/>
      <c r="ACZ23" s="88"/>
      <c r="ADA23" s="88"/>
      <c r="ADB23" s="88"/>
      <c r="ADC23" s="88"/>
      <c r="ADD23" s="88"/>
      <c r="ADE23" s="88"/>
      <c r="ADF23" s="88"/>
      <c r="ADG23" s="88"/>
      <c r="ADH23" s="88"/>
      <c r="ADI23" s="88"/>
      <c r="ADJ23" s="88"/>
      <c r="ADK23" s="88"/>
      <c r="ADL23" s="88"/>
      <c r="ADM23" s="88"/>
      <c r="ADN23" s="88"/>
      <c r="ADO23" s="88"/>
      <c r="ADP23" s="88"/>
      <c r="ADQ23" s="88"/>
      <c r="ADR23" s="88"/>
      <c r="ADS23" s="88"/>
      <c r="ADT23" s="88"/>
      <c r="ADU23" s="88"/>
      <c r="ADV23" s="88"/>
      <c r="ADW23" s="88"/>
      <c r="ADX23" s="88"/>
      <c r="ADY23" s="88"/>
      <c r="ADZ23" s="88"/>
      <c r="AEA23" s="88"/>
      <c r="AEB23" s="88"/>
      <c r="AEC23" s="88"/>
      <c r="AED23" s="88"/>
      <c r="AEE23" s="88"/>
      <c r="AEF23" s="88"/>
      <c r="AEG23" s="88"/>
      <c r="AEH23" s="88"/>
      <c r="AEI23" s="88"/>
      <c r="AEJ23" s="88"/>
      <c r="AEK23" s="88"/>
      <c r="AEL23" s="88"/>
      <c r="AEM23" s="88"/>
      <c r="AEN23" s="88"/>
      <c r="AEO23" s="88"/>
      <c r="AEP23" s="88"/>
      <c r="AEQ23" s="88"/>
      <c r="AER23" s="88"/>
      <c r="AES23" s="88"/>
      <c r="AET23" s="88"/>
      <c r="AEU23" s="88"/>
      <c r="AEV23" s="88"/>
      <c r="AEW23" s="88"/>
      <c r="AEX23" s="88"/>
      <c r="AEY23" s="88"/>
      <c r="AEZ23" s="88"/>
      <c r="AFA23" s="88"/>
      <c r="AFB23" s="88"/>
      <c r="AFC23" s="88"/>
      <c r="AFD23" s="88"/>
      <c r="AFE23" s="88"/>
      <c r="AFF23" s="88"/>
      <c r="AFG23" s="88"/>
      <c r="AFH23" s="88"/>
      <c r="AFI23" s="88"/>
      <c r="AFJ23" s="88"/>
      <c r="AFK23" s="88"/>
      <c r="AFL23" s="88"/>
      <c r="AFM23" s="88"/>
      <c r="AFN23" s="88"/>
      <c r="AFO23" s="88"/>
      <c r="AFP23" s="88"/>
      <c r="AFQ23" s="88"/>
      <c r="AFR23" s="88"/>
      <c r="AFS23" s="88"/>
      <c r="AFT23" s="88"/>
      <c r="AFU23" s="88"/>
      <c r="AFV23" s="88"/>
      <c r="AFW23" s="88"/>
      <c r="AFX23" s="88"/>
      <c r="AFY23" s="88"/>
      <c r="AFZ23" s="88"/>
      <c r="AGA23" s="88"/>
      <c r="AGB23" s="88"/>
      <c r="AGC23" s="88"/>
      <c r="AGD23" s="88"/>
      <c r="AGE23" s="88"/>
      <c r="AGF23" s="88"/>
      <c r="AGG23" s="88"/>
      <c r="AGH23" s="88"/>
      <c r="AGI23" s="88"/>
      <c r="AGJ23" s="88"/>
      <c r="AGK23" s="88"/>
      <c r="AGL23" s="88"/>
      <c r="AGM23" s="88"/>
      <c r="AGN23" s="88"/>
      <c r="AGO23" s="88"/>
      <c r="AGP23" s="88"/>
      <c r="AGQ23" s="88"/>
      <c r="AGR23" s="88"/>
      <c r="AGS23" s="88"/>
      <c r="AGT23" s="88"/>
      <c r="AGU23" s="88"/>
      <c r="AGV23" s="88"/>
      <c r="AGW23" s="88"/>
      <c r="AGX23" s="88"/>
      <c r="AGY23" s="88"/>
      <c r="AGZ23" s="88"/>
      <c r="AHA23" s="88"/>
      <c r="AHB23" s="88"/>
      <c r="AHC23" s="88"/>
      <c r="AHD23" s="88"/>
      <c r="AHE23" s="88"/>
      <c r="AHF23" s="88"/>
      <c r="AHG23" s="88"/>
      <c r="AHH23" s="88"/>
      <c r="AHI23" s="88"/>
      <c r="AHJ23" s="88"/>
      <c r="AHK23" s="88"/>
      <c r="AHL23" s="88"/>
      <c r="AHM23" s="88"/>
      <c r="AHN23" s="88"/>
      <c r="AHO23" s="88"/>
      <c r="AHP23" s="88"/>
      <c r="AHQ23" s="88"/>
      <c r="AHR23" s="88"/>
      <c r="AHS23" s="88"/>
      <c r="AHT23" s="88"/>
      <c r="AHU23" s="88"/>
      <c r="AHV23" s="88"/>
      <c r="AHW23" s="88"/>
      <c r="AHX23" s="88"/>
      <c r="AHY23" s="88"/>
      <c r="AHZ23" s="88"/>
      <c r="AIA23" s="88"/>
      <c r="AIB23" s="88"/>
      <c r="AIC23" s="88"/>
      <c r="AID23" s="88"/>
      <c r="AIE23" s="88"/>
      <c r="AIF23" s="88"/>
      <c r="AIG23" s="88"/>
      <c r="AIH23" s="88"/>
      <c r="AII23" s="88"/>
      <c r="AIJ23" s="88"/>
      <c r="AIK23" s="88"/>
      <c r="AIL23" s="88"/>
      <c r="AIM23" s="88"/>
      <c r="AIN23" s="88"/>
      <c r="AIO23" s="88"/>
      <c r="AIP23" s="88"/>
      <c r="AIQ23" s="88"/>
      <c r="AIR23" s="88"/>
      <c r="AIS23" s="88"/>
      <c r="AIT23" s="88"/>
      <c r="AIU23" s="88"/>
      <c r="AIV23" s="88"/>
      <c r="AIW23" s="88"/>
      <c r="AIX23" s="88"/>
      <c r="AIY23" s="88"/>
      <c r="AIZ23" s="88"/>
      <c r="AJA23" s="88"/>
      <c r="AJB23" s="88"/>
      <c r="AJC23" s="88"/>
      <c r="AJD23" s="88"/>
      <c r="AJE23" s="88"/>
      <c r="AJF23" s="88"/>
      <c r="AJG23" s="88"/>
      <c r="AJH23" s="88"/>
      <c r="AJI23" s="88"/>
      <c r="AJJ23" s="88"/>
      <c r="AJK23" s="88"/>
      <c r="AJL23" s="88"/>
      <c r="AJM23" s="88"/>
      <c r="AJN23" s="88"/>
      <c r="AJO23" s="88"/>
      <c r="AJP23" s="88"/>
      <c r="AJQ23" s="88"/>
      <c r="AJR23" s="88"/>
      <c r="AJS23" s="88"/>
      <c r="AJT23" s="88"/>
      <c r="AJU23" s="88"/>
      <c r="AJV23" s="88"/>
      <c r="AJW23" s="88"/>
      <c r="AJX23" s="88"/>
      <c r="AJY23" s="88"/>
      <c r="AJZ23" s="88"/>
      <c r="AKA23" s="88"/>
      <c r="AKB23" s="88"/>
      <c r="AKC23" s="88"/>
      <c r="AKD23" s="88"/>
      <c r="AKE23" s="88"/>
      <c r="AKF23" s="88"/>
      <c r="AKG23" s="88"/>
      <c r="AKH23" s="88"/>
      <c r="AKI23" s="88"/>
      <c r="AKJ23" s="88"/>
      <c r="AKK23" s="88"/>
      <c r="AKL23" s="88"/>
      <c r="AKM23" s="88"/>
      <c r="AKN23" s="88"/>
      <c r="AKO23" s="88"/>
      <c r="AKP23" s="88"/>
      <c r="AKQ23" s="88"/>
      <c r="AKR23" s="88"/>
      <c r="AKS23" s="88"/>
      <c r="AKT23" s="88"/>
      <c r="AKU23" s="88"/>
      <c r="AKV23" s="88"/>
      <c r="AKW23" s="88"/>
      <c r="AKX23" s="88"/>
      <c r="AKY23" s="88"/>
      <c r="AKZ23" s="88"/>
      <c r="ALA23" s="88"/>
      <c r="ALB23" s="88"/>
      <c r="ALC23" s="88"/>
      <c r="ALD23" s="88"/>
      <c r="ALE23" s="88"/>
      <c r="ALF23" s="88"/>
      <c r="ALG23" s="88"/>
      <c r="ALH23" s="88"/>
      <c r="ALI23" s="88"/>
      <c r="ALJ23" s="88"/>
      <c r="ALK23" s="88"/>
      <c r="ALL23" s="88"/>
      <c r="ALM23" s="88"/>
      <c r="ALN23" s="88"/>
      <c r="ALO23" s="88"/>
      <c r="ALP23" s="88"/>
      <c r="ALQ23" s="88"/>
      <c r="ALR23" s="88"/>
      <c r="ALS23" s="88"/>
      <c r="ALT23" s="88"/>
      <c r="ALU23" s="88"/>
      <c r="ALV23" s="88"/>
      <c r="ALW23" s="88"/>
      <c r="ALX23" s="88"/>
      <c r="ALY23" s="88"/>
      <c r="ALZ23" s="88"/>
      <c r="AMA23" s="88"/>
      <c r="AMB23" s="88"/>
      <c r="AMC23" s="88"/>
      <c r="AMD23" s="88"/>
      <c r="AME23" s="88"/>
      <c r="AMF23" s="88"/>
      <c r="AMG23" s="88"/>
      <c r="AMH23" s="88"/>
      <c r="AMI23" s="88"/>
      <c r="AMJ23" s="88"/>
      <c r="AMK23" s="88"/>
      <c r="AML23" s="88"/>
      <c r="AMM23" s="88"/>
      <c r="AMN23" s="88"/>
      <c r="AMO23" s="88"/>
      <c r="AMP23" s="88"/>
      <c r="AMQ23" s="88"/>
      <c r="AMR23" s="88"/>
      <c r="AMS23" s="88"/>
      <c r="AMT23" s="88"/>
      <c r="AMU23" s="88"/>
      <c r="AMV23" s="88"/>
      <c r="AMW23" s="88"/>
      <c r="AMX23" s="88"/>
      <c r="AMY23" s="88"/>
      <c r="AMZ23" s="88"/>
      <c r="ANA23" s="88"/>
      <c r="ANB23" s="88"/>
      <c r="ANC23" s="88"/>
      <c r="AND23" s="88"/>
      <c r="ANE23" s="88"/>
      <c r="ANF23" s="88"/>
      <c r="ANG23" s="88"/>
      <c r="ANH23" s="88"/>
      <c r="ANI23" s="88"/>
      <c r="ANJ23" s="88"/>
      <c r="ANK23" s="88"/>
      <c r="ANL23" s="88"/>
      <c r="ANM23" s="88"/>
      <c r="ANN23" s="88"/>
      <c r="ANO23" s="88"/>
      <c r="ANP23" s="88"/>
      <c r="ANQ23" s="88"/>
      <c r="ANR23" s="88"/>
      <c r="ANS23" s="88"/>
      <c r="ANT23" s="88"/>
      <c r="ANU23" s="88"/>
      <c r="ANV23" s="88"/>
      <c r="ANW23" s="88"/>
      <c r="ANX23" s="88"/>
      <c r="ANY23" s="88"/>
      <c r="ANZ23" s="88"/>
      <c r="AOA23" s="88"/>
      <c r="AOB23" s="88"/>
      <c r="AOC23" s="88"/>
      <c r="AOD23" s="88"/>
      <c r="AOE23" s="88"/>
      <c r="AOF23" s="88"/>
      <c r="AOG23" s="88"/>
      <c r="AOH23" s="88"/>
      <c r="AOI23" s="88"/>
      <c r="AOJ23" s="88"/>
      <c r="AOK23" s="88"/>
      <c r="AOL23" s="88"/>
      <c r="AOM23" s="88"/>
      <c r="AON23" s="88"/>
      <c r="AOO23" s="88"/>
      <c r="AOP23" s="88"/>
      <c r="AOQ23" s="88"/>
      <c r="AOR23" s="88"/>
      <c r="AOS23" s="88"/>
      <c r="AOT23" s="88"/>
      <c r="AOU23" s="88"/>
      <c r="AOV23" s="88"/>
      <c r="AOW23" s="88"/>
      <c r="AOX23" s="88"/>
      <c r="AOY23" s="88"/>
      <c r="AOZ23" s="88"/>
      <c r="APA23" s="88"/>
      <c r="APB23" s="88"/>
      <c r="APC23" s="88"/>
      <c r="APD23" s="88"/>
      <c r="APE23" s="88"/>
      <c r="APF23" s="88"/>
      <c r="APG23" s="88"/>
      <c r="APH23" s="88"/>
      <c r="API23" s="88"/>
      <c r="APJ23" s="88"/>
      <c r="APK23" s="88"/>
      <c r="APL23" s="88"/>
      <c r="APM23" s="88"/>
      <c r="APN23" s="88"/>
      <c r="APO23" s="88"/>
      <c r="APP23" s="88"/>
      <c r="APQ23" s="88"/>
      <c r="APR23" s="88"/>
      <c r="APS23" s="88"/>
      <c r="APT23" s="88"/>
      <c r="APU23" s="88"/>
      <c r="APV23" s="88"/>
      <c r="APW23" s="88"/>
      <c r="APX23" s="88"/>
      <c r="APY23" s="88"/>
      <c r="APZ23" s="88"/>
      <c r="AQA23" s="88"/>
      <c r="AQB23" s="88"/>
      <c r="AQC23" s="88"/>
      <c r="AQD23" s="88"/>
      <c r="AQE23" s="88"/>
      <c r="AQF23" s="88"/>
      <c r="AQG23" s="88"/>
      <c r="AQH23" s="88"/>
      <c r="AQI23" s="88"/>
      <c r="AQJ23" s="88"/>
      <c r="AQK23" s="88"/>
      <c r="AQL23" s="88"/>
      <c r="AQM23" s="88"/>
      <c r="AQN23" s="88"/>
      <c r="AQO23" s="88"/>
      <c r="AQP23" s="88"/>
      <c r="AQQ23" s="88"/>
      <c r="AQR23" s="88"/>
      <c r="AQS23" s="88"/>
      <c r="AQT23" s="88"/>
      <c r="AQU23" s="88"/>
      <c r="AQV23" s="88"/>
      <c r="AQW23" s="88"/>
      <c r="AQX23" s="88"/>
      <c r="AQY23" s="88"/>
      <c r="AQZ23" s="88"/>
      <c r="ARA23" s="88"/>
      <c r="ARB23" s="88"/>
      <c r="ARC23" s="88"/>
      <c r="ARD23" s="88"/>
      <c r="ARE23" s="88"/>
      <c r="ARF23" s="88"/>
      <c r="ARG23" s="88"/>
      <c r="ARH23" s="88"/>
      <c r="ARI23" s="88"/>
      <c r="ARJ23" s="88"/>
      <c r="ARK23" s="88"/>
      <c r="ARL23" s="88"/>
      <c r="ARM23" s="88"/>
      <c r="ARN23" s="88"/>
      <c r="ARO23" s="88"/>
      <c r="ARP23" s="88"/>
      <c r="ARQ23" s="88"/>
      <c r="ARR23" s="88"/>
      <c r="ARS23" s="88"/>
      <c r="ART23" s="88"/>
      <c r="ARU23" s="88"/>
      <c r="ARV23" s="88"/>
      <c r="ARW23" s="88"/>
      <c r="ARX23" s="88"/>
      <c r="ARY23" s="88"/>
      <c r="ARZ23" s="88"/>
      <c r="ASA23" s="88"/>
      <c r="ASB23" s="88"/>
      <c r="ASC23" s="88"/>
      <c r="ASD23" s="88"/>
      <c r="ASE23" s="88"/>
      <c r="ASF23" s="88"/>
      <c r="ASG23" s="88"/>
      <c r="ASH23" s="88"/>
      <c r="ASI23" s="88"/>
      <c r="ASJ23" s="88"/>
      <c r="ASK23" s="88"/>
      <c r="ASL23" s="88"/>
      <c r="ASM23" s="88"/>
      <c r="ASN23" s="88"/>
      <c r="ASO23" s="88"/>
      <c r="ASP23" s="88"/>
      <c r="ASQ23" s="88"/>
      <c r="ASR23" s="88"/>
      <c r="ASS23" s="88"/>
      <c r="AST23" s="88"/>
      <c r="ASU23" s="88"/>
      <c r="ASV23" s="88"/>
      <c r="ASW23" s="88"/>
      <c r="ASX23" s="88"/>
      <c r="ASY23" s="88"/>
      <c r="ASZ23" s="88"/>
      <c r="ATA23" s="88"/>
      <c r="ATB23" s="88"/>
      <c r="ATC23" s="88"/>
      <c r="ATD23" s="88"/>
      <c r="ATE23" s="88"/>
      <c r="ATF23" s="88"/>
      <c r="ATG23" s="88"/>
      <c r="ATH23" s="88"/>
      <c r="ATI23" s="88"/>
      <c r="ATJ23" s="88"/>
      <c r="ATK23" s="88"/>
      <c r="ATL23" s="88"/>
      <c r="ATM23" s="88"/>
      <c r="ATN23" s="88"/>
      <c r="ATO23" s="88"/>
      <c r="ATP23" s="88"/>
      <c r="ATQ23" s="88"/>
      <c r="ATR23" s="88"/>
      <c r="ATS23" s="88"/>
      <c r="ATT23" s="88"/>
      <c r="ATU23" s="88"/>
      <c r="ATV23" s="88"/>
      <c r="ATW23" s="88"/>
      <c r="ATX23" s="88"/>
      <c r="ATY23" s="88"/>
      <c r="ATZ23" s="88"/>
      <c r="AUA23" s="88"/>
      <c r="AUB23" s="88"/>
      <c r="AUC23" s="88"/>
      <c r="AUD23" s="88"/>
      <c r="AUE23" s="88"/>
      <c r="AUF23" s="88"/>
      <c r="AUG23" s="88"/>
      <c r="AUH23" s="88"/>
      <c r="AUI23" s="88"/>
      <c r="AUJ23" s="88"/>
      <c r="AUK23" s="88"/>
      <c r="AUL23" s="88"/>
      <c r="AUM23" s="88"/>
      <c r="AUN23" s="88"/>
      <c r="AUO23" s="88"/>
      <c r="AUP23" s="88"/>
      <c r="AUQ23" s="88"/>
      <c r="AUR23" s="88"/>
      <c r="AUS23" s="88"/>
      <c r="AUT23" s="88"/>
      <c r="AUU23" s="88"/>
      <c r="AUV23" s="88"/>
      <c r="AUW23" s="88"/>
      <c r="AUX23" s="88"/>
      <c r="AUY23" s="88"/>
      <c r="AUZ23" s="88"/>
      <c r="AVA23" s="88"/>
      <c r="AVB23" s="88"/>
      <c r="AVC23" s="88"/>
      <c r="AVD23" s="88"/>
      <c r="AVE23" s="88"/>
      <c r="AVF23" s="88"/>
      <c r="AVG23" s="88"/>
      <c r="AVH23" s="88"/>
      <c r="AVI23" s="88"/>
      <c r="AVJ23" s="88"/>
      <c r="AVK23" s="88"/>
      <c r="AVL23" s="88"/>
      <c r="AVM23" s="88"/>
      <c r="AVN23" s="88"/>
      <c r="AVO23" s="88"/>
      <c r="AVP23" s="88"/>
      <c r="AVQ23" s="88"/>
      <c r="AVR23" s="88"/>
      <c r="AVS23" s="88"/>
      <c r="AVT23" s="88"/>
      <c r="AVU23" s="88"/>
      <c r="AVV23" s="88"/>
      <c r="AVW23" s="88"/>
      <c r="AVX23" s="88"/>
      <c r="AVY23" s="88"/>
      <c r="AVZ23" s="88"/>
      <c r="AWA23" s="88"/>
      <c r="AWB23" s="88"/>
      <c r="AWC23" s="88"/>
      <c r="AWD23" s="88"/>
      <c r="AWE23" s="88"/>
      <c r="AWF23" s="88"/>
      <c r="AWG23" s="88"/>
      <c r="AWH23" s="88"/>
      <c r="AWI23" s="88"/>
      <c r="AWJ23" s="88"/>
      <c r="AWK23" s="88"/>
      <c r="AWL23" s="88"/>
      <c r="AWM23" s="88"/>
      <c r="AWN23" s="88"/>
      <c r="AWO23" s="88"/>
      <c r="AWP23" s="88"/>
      <c r="AWQ23" s="88"/>
      <c r="AWR23" s="88"/>
      <c r="AWS23" s="88"/>
      <c r="AWT23" s="88"/>
      <c r="AWU23" s="88"/>
      <c r="AWV23" s="88"/>
      <c r="AWW23" s="88"/>
      <c r="AWX23" s="88"/>
      <c r="AWY23" s="88"/>
      <c r="AWZ23" s="88"/>
      <c r="AXA23" s="88"/>
      <c r="AXB23" s="88"/>
      <c r="AXC23" s="88"/>
      <c r="AXD23" s="88"/>
      <c r="AXE23" s="88"/>
      <c r="AXF23" s="88"/>
      <c r="AXG23" s="88"/>
      <c r="AXH23" s="88"/>
      <c r="AXI23" s="88"/>
      <c r="AXJ23" s="88"/>
      <c r="AXK23" s="88"/>
      <c r="AXL23" s="88"/>
      <c r="AXM23" s="88"/>
      <c r="AXN23" s="88"/>
      <c r="AXO23" s="88"/>
      <c r="AXP23" s="88"/>
      <c r="AXQ23" s="88"/>
      <c r="AXR23" s="88"/>
      <c r="AXS23" s="88"/>
      <c r="AXT23" s="88"/>
      <c r="AXU23" s="88"/>
      <c r="AXV23" s="88"/>
      <c r="AXW23" s="88"/>
      <c r="AXX23" s="88"/>
      <c r="AXY23" s="88"/>
      <c r="AXZ23" s="88"/>
      <c r="AYA23" s="88"/>
      <c r="AYB23" s="88"/>
      <c r="AYC23" s="88"/>
      <c r="AYD23" s="88"/>
      <c r="AYE23" s="88"/>
      <c r="AYF23" s="88"/>
      <c r="AYG23" s="88"/>
      <c r="AYH23" s="88"/>
      <c r="AYI23" s="88"/>
      <c r="AYJ23" s="88"/>
      <c r="AYK23" s="88"/>
      <c r="AYL23" s="88"/>
      <c r="AYM23" s="88"/>
      <c r="AYN23" s="88"/>
      <c r="AYO23" s="88"/>
      <c r="AYP23" s="88"/>
      <c r="AYQ23" s="88"/>
      <c r="AYR23" s="88"/>
      <c r="AYS23" s="88"/>
      <c r="AYT23" s="88"/>
      <c r="AYU23" s="88"/>
      <c r="AYV23" s="88"/>
      <c r="AYW23" s="88"/>
      <c r="AYX23" s="88"/>
      <c r="AYY23" s="88"/>
      <c r="AYZ23" s="88"/>
      <c r="AZA23" s="88"/>
      <c r="AZB23" s="88"/>
      <c r="AZC23" s="88"/>
      <c r="AZD23" s="88"/>
      <c r="AZE23" s="88"/>
      <c r="AZF23" s="88"/>
      <c r="AZG23" s="88"/>
      <c r="AZH23" s="88"/>
      <c r="AZI23" s="88"/>
      <c r="AZJ23" s="88"/>
      <c r="AZK23" s="88"/>
      <c r="AZL23" s="88"/>
      <c r="AZM23" s="88"/>
      <c r="AZN23" s="88"/>
      <c r="AZO23" s="88"/>
      <c r="AZP23" s="88"/>
      <c r="AZQ23" s="88"/>
      <c r="AZR23" s="88"/>
      <c r="AZS23" s="88"/>
      <c r="AZT23" s="88"/>
      <c r="AZU23" s="88"/>
      <c r="AZV23" s="88"/>
      <c r="AZW23" s="88"/>
      <c r="AZX23" s="88"/>
      <c r="AZY23" s="88"/>
      <c r="AZZ23" s="88"/>
      <c r="BAA23" s="88"/>
      <c r="BAB23" s="88"/>
      <c r="BAC23" s="88"/>
      <c r="BAD23" s="88"/>
      <c r="BAE23" s="88"/>
      <c r="BAF23" s="88"/>
      <c r="BAG23" s="88"/>
      <c r="BAH23" s="88"/>
      <c r="BAI23" s="88"/>
      <c r="BAJ23" s="88"/>
      <c r="BAK23" s="88"/>
      <c r="BAL23" s="88"/>
      <c r="BAM23" s="88"/>
      <c r="BAN23" s="88"/>
      <c r="BAO23" s="88"/>
      <c r="BAP23" s="88"/>
      <c r="BAQ23" s="88"/>
      <c r="BAR23" s="88"/>
      <c r="BAS23" s="88"/>
      <c r="BAT23" s="88"/>
      <c r="BAU23" s="88"/>
      <c r="BAV23" s="88"/>
      <c r="BAW23" s="88"/>
      <c r="BAX23" s="88"/>
      <c r="BAY23" s="88"/>
      <c r="BAZ23" s="88"/>
      <c r="BBA23" s="88"/>
      <c r="BBB23" s="88"/>
      <c r="BBC23" s="88"/>
      <c r="BBD23" s="88"/>
      <c r="BBE23" s="88"/>
      <c r="BBF23" s="88"/>
      <c r="BBG23" s="88"/>
      <c r="BBH23" s="88"/>
      <c r="BBI23" s="88"/>
      <c r="BBJ23" s="88"/>
      <c r="BBK23" s="88"/>
      <c r="BBL23" s="88"/>
      <c r="BBM23" s="88"/>
      <c r="BBN23" s="88"/>
      <c r="BBO23" s="88"/>
      <c r="BBP23" s="88"/>
      <c r="BBQ23" s="88"/>
      <c r="BBR23" s="88"/>
      <c r="BBS23" s="88"/>
      <c r="BBT23" s="88"/>
      <c r="BBU23" s="88"/>
      <c r="BBV23" s="88"/>
      <c r="BBW23" s="88"/>
      <c r="BBX23" s="88"/>
      <c r="BBY23" s="88"/>
      <c r="BBZ23" s="88"/>
      <c r="BCA23" s="88"/>
      <c r="BCB23" s="88"/>
      <c r="BCC23" s="88"/>
      <c r="BCD23" s="88"/>
      <c r="BCE23" s="88"/>
      <c r="BCF23" s="88"/>
      <c r="BCG23" s="88"/>
      <c r="BCH23" s="88"/>
      <c r="BCI23" s="88"/>
      <c r="BCJ23" s="88"/>
      <c r="BCK23" s="88"/>
      <c r="BCL23" s="88"/>
      <c r="BCM23" s="88"/>
      <c r="BCN23" s="88"/>
      <c r="BCO23" s="88"/>
      <c r="BCP23" s="88"/>
      <c r="BCQ23" s="88"/>
      <c r="BCR23" s="88"/>
      <c r="BCS23" s="88"/>
      <c r="BCT23" s="88"/>
      <c r="BCU23" s="88"/>
      <c r="BCV23" s="88"/>
      <c r="BCW23" s="88"/>
      <c r="BCX23" s="88"/>
      <c r="BCY23" s="88"/>
      <c r="BCZ23" s="88"/>
      <c r="BDA23" s="88"/>
      <c r="BDB23" s="88"/>
      <c r="BDC23" s="88"/>
      <c r="BDD23" s="88"/>
      <c r="BDE23" s="88"/>
      <c r="BDF23" s="88"/>
      <c r="BDG23" s="88"/>
      <c r="BDH23" s="88"/>
      <c r="BDI23" s="88"/>
      <c r="BDJ23" s="88"/>
      <c r="BDK23" s="88"/>
      <c r="BDL23" s="88"/>
      <c r="BDM23" s="88"/>
      <c r="BDN23" s="88"/>
      <c r="BDO23" s="88"/>
      <c r="BDP23" s="88"/>
      <c r="BDQ23" s="88"/>
      <c r="BDR23" s="88"/>
      <c r="BDS23" s="88"/>
      <c r="BDT23" s="88"/>
      <c r="BDU23" s="88"/>
      <c r="BDV23" s="88"/>
      <c r="BDW23" s="88"/>
      <c r="BDX23" s="88"/>
      <c r="BDY23" s="88"/>
      <c r="BDZ23" s="88"/>
      <c r="BEA23" s="88"/>
      <c r="BEB23" s="88"/>
      <c r="BEC23" s="88"/>
      <c r="BED23" s="88"/>
      <c r="BEE23" s="88"/>
      <c r="BEF23" s="88"/>
      <c r="BEG23" s="88"/>
      <c r="BEH23" s="88"/>
      <c r="BEI23" s="88"/>
      <c r="BEJ23" s="88"/>
      <c r="BEK23" s="88"/>
      <c r="BEL23" s="88"/>
      <c r="BEM23" s="88"/>
      <c r="BEN23" s="88"/>
      <c r="BEO23" s="88"/>
      <c r="BEP23" s="88"/>
      <c r="BEQ23" s="88"/>
      <c r="BER23" s="88"/>
      <c r="BES23" s="88"/>
      <c r="BET23" s="88"/>
      <c r="BEU23" s="88"/>
      <c r="BEV23" s="88"/>
      <c r="BEW23" s="88"/>
      <c r="BEX23" s="88"/>
      <c r="BEY23" s="88"/>
      <c r="BEZ23" s="88"/>
      <c r="BFA23" s="88"/>
      <c r="BFB23" s="88"/>
      <c r="BFC23" s="88"/>
      <c r="BFD23" s="88"/>
      <c r="BFE23" s="88"/>
      <c r="BFF23" s="88"/>
      <c r="BFG23" s="88"/>
      <c r="BFH23" s="88"/>
      <c r="BFI23" s="88"/>
      <c r="BFJ23" s="88"/>
      <c r="BFK23" s="88"/>
      <c r="BFL23" s="88"/>
      <c r="BFM23" s="88"/>
      <c r="BFN23" s="88"/>
      <c r="BFO23" s="88"/>
      <c r="BFP23" s="88"/>
      <c r="BFQ23" s="88"/>
      <c r="BFR23" s="88"/>
      <c r="BFS23" s="88"/>
      <c r="BFT23" s="88"/>
      <c r="BFU23" s="88"/>
      <c r="BFV23" s="88"/>
      <c r="BFW23" s="88"/>
      <c r="BFX23" s="88"/>
      <c r="BFY23" s="88"/>
      <c r="BFZ23" s="88"/>
      <c r="BGA23" s="88"/>
      <c r="BGB23" s="88"/>
      <c r="BGC23" s="88"/>
      <c r="BGD23" s="88"/>
      <c r="BGE23" s="88"/>
      <c r="BGF23" s="88"/>
      <c r="BGG23" s="88"/>
      <c r="BGH23" s="88"/>
      <c r="BGI23" s="88"/>
      <c r="BGJ23" s="88"/>
      <c r="BGK23" s="88"/>
      <c r="BGL23" s="88"/>
      <c r="BGM23" s="88"/>
      <c r="BGN23" s="88"/>
      <c r="BGO23" s="88"/>
      <c r="BGP23" s="88"/>
      <c r="BGQ23" s="88"/>
      <c r="BGR23" s="88"/>
      <c r="BGS23" s="88"/>
      <c r="BGT23" s="88"/>
      <c r="BGU23" s="88"/>
      <c r="BGV23" s="88"/>
      <c r="BGW23" s="88"/>
      <c r="BGX23" s="88"/>
      <c r="BGY23" s="88"/>
      <c r="BGZ23" s="88"/>
      <c r="BHA23" s="88"/>
      <c r="BHB23" s="88"/>
      <c r="BHC23" s="88"/>
      <c r="BHD23" s="88"/>
      <c r="BHE23" s="88"/>
      <c r="BHF23" s="88"/>
      <c r="BHG23" s="88"/>
      <c r="BHH23" s="88"/>
      <c r="BHI23" s="88"/>
      <c r="BHJ23" s="88"/>
      <c r="BHK23" s="88"/>
      <c r="BHL23" s="88"/>
      <c r="BHM23" s="88"/>
      <c r="BHN23" s="88"/>
      <c r="BHO23" s="88"/>
      <c r="BHP23" s="88"/>
      <c r="BHQ23" s="88"/>
      <c r="BHR23" s="88"/>
      <c r="BHS23" s="88"/>
      <c r="BHT23" s="88"/>
      <c r="BHU23" s="88"/>
      <c r="BHV23" s="88"/>
      <c r="BHW23" s="88"/>
      <c r="BHX23" s="88"/>
      <c r="BHY23" s="88"/>
      <c r="BHZ23" s="88"/>
      <c r="BIA23" s="88"/>
      <c r="BIB23" s="88"/>
      <c r="BIC23" s="88"/>
      <c r="BID23" s="88"/>
      <c r="BIE23" s="88"/>
      <c r="BIF23" s="88"/>
      <c r="BIG23" s="88"/>
      <c r="BIH23" s="88"/>
      <c r="BII23" s="88"/>
      <c r="BIJ23" s="88"/>
      <c r="BIK23" s="88"/>
      <c r="BIL23" s="88"/>
      <c r="BIM23" s="88"/>
      <c r="BIN23" s="88"/>
      <c r="BIO23" s="88"/>
      <c r="BIP23" s="88"/>
      <c r="BIQ23" s="88"/>
      <c r="BIR23" s="88"/>
      <c r="BIS23" s="88"/>
      <c r="BIT23" s="88"/>
      <c r="BIU23" s="88"/>
      <c r="BIV23" s="88"/>
      <c r="BIW23" s="88"/>
      <c r="BIX23" s="88"/>
      <c r="BIY23" s="88"/>
      <c r="BIZ23" s="88"/>
      <c r="BJA23" s="88"/>
      <c r="BJB23" s="88"/>
      <c r="BJC23" s="88"/>
      <c r="BJD23" s="88"/>
      <c r="BJE23" s="88"/>
      <c r="BJF23" s="88"/>
      <c r="BJG23" s="88"/>
      <c r="BJH23" s="88"/>
      <c r="BJI23" s="88"/>
      <c r="BJJ23" s="88"/>
      <c r="BJK23" s="88"/>
      <c r="BJL23" s="88"/>
      <c r="BJM23" s="88"/>
      <c r="BJN23" s="88"/>
      <c r="BJO23" s="88"/>
      <c r="BJP23" s="88"/>
      <c r="BJQ23" s="88"/>
      <c r="BJR23" s="88"/>
      <c r="BJS23" s="88"/>
      <c r="BJT23" s="88"/>
      <c r="BJU23" s="88"/>
      <c r="BJV23" s="88"/>
      <c r="BJW23" s="88"/>
      <c r="BJX23" s="88"/>
      <c r="BJY23" s="88"/>
      <c r="BJZ23" s="88"/>
      <c r="BKA23" s="88"/>
      <c r="BKB23" s="88"/>
      <c r="BKC23" s="88"/>
      <c r="BKD23" s="88"/>
      <c r="BKE23" s="88"/>
      <c r="BKF23" s="88"/>
      <c r="BKG23" s="88"/>
      <c r="BKH23" s="88"/>
      <c r="BKI23" s="88"/>
      <c r="BKJ23" s="88"/>
      <c r="BKK23" s="88"/>
      <c r="BKL23" s="88"/>
      <c r="BKM23" s="88"/>
      <c r="BKN23" s="88"/>
      <c r="BKO23" s="88"/>
      <c r="BKP23" s="88"/>
      <c r="BKQ23" s="88"/>
      <c r="BKR23" s="88"/>
      <c r="BKS23" s="88"/>
      <c r="BKT23" s="88"/>
      <c r="BKU23" s="88"/>
      <c r="BKV23" s="88"/>
      <c r="BKW23" s="88"/>
      <c r="BKX23" s="88"/>
      <c r="BKY23" s="88"/>
      <c r="BKZ23" s="88"/>
      <c r="BLA23" s="88"/>
      <c r="BLB23" s="88"/>
      <c r="BLC23" s="88"/>
      <c r="BLD23" s="88"/>
      <c r="BLE23" s="88"/>
      <c r="BLF23" s="88"/>
      <c r="BLG23" s="88"/>
      <c r="BLH23" s="88"/>
      <c r="BLI23" s="88"/>
      <c r="BLJ23" s="88"/>
      <c r="BLK23" s="88"/>
      <c r="BLL23" s="88"/>
      <c r="BLM23" s="88"/>
      <c r="BLN23" s="88"/>
      <c r="BLO23" s="88"/>
      <c r="BLP23" s="88"/>
      <c r="BLQ23" s="88"/>
      <c r="BLR23" s="88"/>
      <c r="BLS23" s="88"/>
      <c r="BLT23" s="88"/>
      <c r="BLU23" s="88"/>
      <c r="BLV23" s="88"/>
      <c r="BLW23" s="88"/>
      <c r="BLX23" s="88"/>
      <c r="BLY23" s="88"/>
      <c r="BLZ23" s="88"/>
      <c r="BMA23" s="88"/>
      <c r="BMB23" s="88"/>
      <c r="BMC23" s="88"/>
      <c r="BMD23" s="88"/>
      <c r="BME23" s="88"/>
      <c r="BMF23" s="88"/>
      <c r="BMG23" s="88"/>
      <c r="BMH23" s="88"/>
      <c r="BMI23" s="88"/>
      <c r="BMJ23" s="88"/>
      <c r="BMK23" s="88"/>
      <c r="BML23" s="88"/>
      <c r="BMM23" s="88"/>
      <c r="BMN23" s="88"/>
      <c r="BMO23" s="88"/>
      <c r="BMP23" s="88"/>
      <c r="BMQ23" s="88"/>
      <c r="BMR23" s="88"/>
      <c r="BMS23" s="88"/>
      <c r="BMT23" s="88"/>
      <c r="BMU23" s="88"/>
      <c r="BMV23" s="88"/>
      <c r="BMW23" s="88"/>
      <c r="BMX23" s="88"/>
      <c r="BMY23" s="88"/>
      <c r="BMZ23" s="88"/>
      <c r="BNA23" s="88"/>
      <c r="BNB23" s="88"/>
      <c r="BNC23" s="88"/>
      <c r="BND23" s="88"/>
      <c r="BNE23" s="88"/>
      <c r="BNF23" s="88"/>
      <c r="BNG23" s="88"/>
      <c r="BNH23" s="88"/>
      <c r="BNI23" s="88"/>
      <c r="BNJ23" s="88"/>
      <c r="BNK23" s="88"/>
      <c r="BNL23" s="88"/>
      <c r="BNM23" s="88"/>
      <c r="BNN23" s="88"/>
      <c r="BNO23" s="88"/>
      <c r="BNP23" s="88"/>
      <c r="BNQ23" s="88"/>
      <c r="BNR23" s="88"/>
      <c r="BNS23" s="88"/>
      <c r="BNT23" s="88"/>
      <c r="BNU23" s="88"/>
      <c r="BNV23" s="88"/>
      <c r="BNW23" s="88"/>
      <c r="BNX23" s="88"/>
      <c r="BNY23" s="88"/>
      <c r="BNZ23" s="88"/>
      <c r="BOA23" s="88"/>
      <c r="BOB23" s="88"/>
      <c r="BOC23" s="88"/>
      <c r="BOD23" s="88"/>
      <c r="BOE23" s="88"/>
      <c r="BOF23" s="88"/>
      <c r="BOG23" s="88"/>
      <c r="BOH23" s="88"/>
      <c r="BOI23" s="88"/>
      <c r="BOJ23" s="88"/>
      <c r="BOK23" s="88"/>
      <c r="BOL23" s="88"/>
      <c r="BOM23" s="88"/>
      <c r="BON23" s="88"/>
      <c r="BOO23" s="88"/>
      <c r="BOP23" s="88"/>
      <c r="BOQ23" s="88"/>
      <c r="BOR23" s="88"/>
      <c r="BOS23" s="88"/>
      <c r="BOT23" s="88"/>
      <c r="BOU23" s="88"/>
      <c r="BOV23" s="88"/>
      <c r="BOW23" s="88"/>
      <c r="BOX23" s="88"/>
      <c r="BOY23" s="88"/>
      <c r="BOZ23" s="88"/>
      <c r="BPA23" s="88"/>
      <c r="BPB23" s="88"/>
      <c r="BPC23" s="88"/>
      <c r="BPD23" s="88"/>
      <c r="BPE23" s="88"/>
      <c r="BPF23" s="88"/>
      <c r="BPG23" s="88"/>
      <c r="BPH23" s="88"/>
      <c r="BPI23" s="88"/>
      <c r="BPJ23" s="88"/>
      <c r="BPK23" s="88"/>
      <c r="BPL23" s="88"/>
      <c r="BPM23" s="88"/>
      <c r="BPN23" s="88"/>
      <c r="BPO23" s="88"/>
      <c r="BPP23" s="88"/>
      <c r="BPQ23" s="88"/>
      <c r="BPR23" s="88"/>
      <c r="BPS23" s="88"/>
      <c r="BPT23" s="88"/>
      <c r="BPU23" s="88"/>
      <c r="BPV23" s="88"/>
      <c r="BPW23" s="88"/>
      <c r="BPX23" s="88"/>
      <c r="BPY23" s="88"/>
      <c r="BPZ23" s="88"/>
      <c r="BQA23" s="88"/>
      <c r="BQB23" s="88"/>
      <c r="BQC23" s="88"/>
      <c r="BQD23" s="88"/>
      <c r="BQE23" s="88"/>
      <c r="BQF23" s="88"/>
      <c r="BQG23" s="88"/>
      <c r="BQH23" s="88"/>
      <c r="BQI23" s="88"/>
      <c r="BQJ23" s="88"/>
      <c r="BQK23" s="88"/>
      <c r="BQL23" s="88"/>
      <c r="BQM23" s="88"/>
      <c r="BQN23" s="88"/>
      <c r="BQO23" s="88"/>
      <c r="BQP23" s="88"/>
      <c r="BQQ23" s="88"/>
      <c r="BQR23" s="88"/>
      <c r="BQS23" s="88"/>
      <c r="BQT23" s="88"/>
      <c r="BQU23" s="88"/>
      <c r="BQV23" s="88"/>
      <c r="BQW23" s="88"/>
      <c r="BQX23" s="88"/>
      <c r="BQY23" s="88"/>
      <c r="BQZ23" s="88"/>
      <c r="BRA23" s="88"/>
      <c r="BRB23" s="88"/>
      <c r="BRC23" s="88"/>
      <c r="BRD23" s="88"/>
      <c r="BRE23" s="88"/>
      <c r="BRF23" s="88"/>
      <c r="BRG23" s="88"/>
      <c r="BRH23" s="88"/>
      <c r="BRI23" s="88"/>
      <c r="BRJ23" s="88"/>
      <c r="BRK23" s="88"/>
      <c r="BRL23" s="88"/>
      <c r="BRM23" s="88"/>
      <c r="BRN23" s="88"/>
      <c r="BRO23" s="88"/>
      <c r="BRP23" s="88"/>
      <c r="BRQ23" s="88"/>
      <c r="BRR23" s="88"/>
      <c r="BRS23" s="88"/>
      <c r="BRT23" s="88"/>
      <c r="BRU23" s="88"/>
      <c r="BRV23" s="88"/>
      <c r="BRW23" s="88"/>
      <c r="BRX23" s="88"/>
      <c r="BRY23" s="88"/>
      <c r="BRZ23" s="88"/>
      <c r="BSA23" s="88"/>
      <c r="BSB23" s="88"/>
      <c r="BSC23" s="88"/>
      <c r="BSD23" s="88"/>
      <c r="BSE23" s="88"/>
      <c r="BSF23" s="88"/>
      <c r="BSG23" s="88"/>
      <c r="BSH23" s="88"/>
      <c r="BSI23" s="88"/>
      <c r="BSJ23" s="88"/>
      <c r="BSK23" s="88"/>
      <c r="BSL23" s="88"/>
      <c r="BSM23" s="88"/>
      <c r="BSN23" s="88"/>
      <c r="BSO23" s="88"/>
      <c r="BSP23" s="88"/>
      <c r="BSQ23" s="88"/>
      <c r="BSR23" s="88"/>
      <c r="BSS23" s="88"/>
      <c r="BST23" s="88"/>
      <c r="BSU23" s="88"/>
      <c r="BSV23" s="88"/>
      <c r="BSW23" s="88"/>
      <c r="BSX23" s="88"/>
      <c r="BSY23" s="88"/>
      <c r="BSZ23" s="88"/>
      <c r="BTA23" s="88"/>
      <c r="BTB23" s="88"/>
      <c r="BTC23" s="88"/>
      <c r="BTD23" s="88"/>
      <c r="BTE23" s="88"/>
      <c r="BTF23" s="88"/>
      <c r="BTG23" s="88"/>
      <c r="BTH23" s="88"/>
      <c r="BTI23" s="88"/>
      <c r="BTJ23" s="88"/>
      <c r="BTK23" s="88"/>
      <c r="BTL23" s="88"/>
      <c r="BTM23" s="88"/>
      <c r="BTN23" s="88"/>
      <c r="BTO23" s="88"/>
      <c r="BTP23" s="88"/>
      <c r="BTQ23" s="88"/>
      <c r="BTR23" s="88"/>
      <c r="BTS23" s="88"/>
      <c r="BTT23" s="88"/>
      <c r="BTU23" s="88"/>
      <c r="BTV23" s="88"/>
      <c r="BTW23" s="88"/>
      <c r="BTX23" s="88"/>
      <c r="BTY23" s="88"/>
      <c r="BTZ23" s="88"/>
      <c r="BUA23" s="88"/>
      <c r="BUB23" s="88"/>
      <c r="BUC23" s="88"/>
      <c r="BUD23" s="88"/>
      <c r="BUE23" s="88"/>
      <c r="BUF23" s="88"/>
      <c r="BUG23" s="88"/>
      <c r="BUH23" s="88"/>
      <c r="BUI23" s="88"/>
      <c r="BUJ23" s="88"/>
      <c r="BUK23" s="88"/>
      <c r="BUL23" s="88"/>
      <c r="BUM23" s="88"/>
      <c r="BUN23" s="88"/>
      <c r="BUO23" s="88"/>
      <c r="BUP23" s="88"/>
      <c r="BUQ23" s="88"/>
      <c r="BUR23" s="88"/>
      <c r="BUS23" s="88"/>
      <c r="BUT23" s="88"/>
      <c r="BUU23" s="88"/>
      <c r="BUV23" s="88"/>
      <c r="BUW23" s="88"/>
      <c r="BUX23" s="88"/>
      <c r="BUY23" s="88"/>
      <c r="BUZ23" s="88"/>
      <c r="BVA23" s="88"/>
      <c r="BVB23" s="88"/>
      <c r="BVC23" s="88"/>
      <c r="BVD23" s="88"/>
      <c r="BVE23" s="88"/>
      <c r="BVF23" s="88"/>
      <c r="BVG23" s="88"/>
      <c r="BVH23" s="88"/>
      <c r="BVI23" s="88"/>
      <c r="BVJ23" s="88"/>
      <c r="BVK23" s="88"/>
      <c r="BVL23" s="88"/>
      <c r="BVM23" s="88"/>
      <c r="BVN23" s="88"/>
      <c r="BVO23" s="88"/>
      <c r="BVP23" s="88"/>
      <c r="BVQ23" s="88"/>
      <c r="BVR23" s="88"/>
      <c r="BVS23" s="88"/>
      <c r="BVT23" s="88"/>
      <c r="BVU23" s="88"/>
      <c r="BVV23" s="88"/>
      <c r="BVW23" s="88"/>
      <c r="BVX23" s="88"/>
      <c r="BVY23" s="88"/>
      <c r="BVZ23" s="88"/>
      <c r="BWA23" s="88"/>
      <c r="BWB23" s="88"/>
      <c r="BWC23" s="88"/>
      <c r="BWD23" s="88"/>
      <c r="BWE23" s="88"/>
      <c r="BWF23" s="88"/>
      <c r="BWG23" s="88"/>
      <c r="BWH23" s="88"/>
      <c r="BWI23" s="88"/>
      <c r="BWJ23" s="88"/>
      <c r="BWK23" s="88"/>
      <c r="BWL23" s="88"/>
      <c r="BWM23" s="88"/>
      <c r="BWN23" s="88"/>
      <c r="BWO23" s="88"/>
      <c r="BWP23" s="88"/>
      <c r="BWQ23" s="88"/>
      <c r="BWR23" s="88"/>
      <c r="BWS23" s="88"/>
      <c r="BWT23" s="88"/>
      <c r="BWU23" s="88"/>
      <c r="BWV23" s="88"/>
      <c r="BWW23" s="88"/>
      <c r="BWX23" s="88"/>
      <c r="BWY23" s="88"/>
      <c r="BWZ23" s="88"/>
      <c r="BXA23" s="88"/>
      <c r="BXB23" s="88"/>
      <c r="BXC23" s="88"/>
      <c r="BXD23" s="88"/>
      <c r="BXE23" s="88"/>
      <c r="BXF23" s="88"/>
      <c r="BXG23" s="88"/>
      <c r="BXH23" s="88"/>
      <c r="BXI23" s="88"/>
      <c r="BXJ23" s="88"/>
      <c r="BXK23" s="88"/>
      <c r="BXL23" s="88"/>
      <c r="BXM23" s="88"/>
      <c r="BXN23" s="88"/>
      <c r="BXO23" s="88"/>
      <c r="BXP23" s="88"/>
      <c r="BXQ23" s="88"/>
      <c r="BXR23" s="88"/>
      <c r="BXS23" s="88"/>
      <c r="BXT23" s="88"/>
      <c r="BXU23" s="88"/>
      <c r="BXV23" s="88"/>
      <c r="BXW23" s="88"/>
      <c r="BXX23" s="88"/>
      <c r="BXY23" s="88"/>
      <c r="BXZ23" s="88"/>
      <c r="BYA23" s="88"/>
      <c r="BYB23" s="88"/>
      <c r="BYC23" s="88"/>
      <c r="BYD23" s="88"/>
      <c r="BYE23" s="88"/>
      <c r="BYF23" s="88"/>
      <c r="BYG23" s="88"/>
      <c r="BYH23" s="88"/>
      <c r="BYI23" s="88"/>
      <c r="BYJ23" s="88"/>
      <c r="BYK23" s="88"/>
      <c r="BYL23" s="88"/>
      <c r="BYM23" s="88"/>
      <c r="BYN23" s="88"/>
      <c r="BYO23" s="88"/>
      <c r="BYP23" s="88"/>
      <c r="BYQ23" s="88"/>
      <c r="BYR23" s="88"/>
      <c r="BYS23" s="88"/>
      <c r="BYT23" s="88"/>
      <c r="BYU23" s="88"/>
      <c r="BYV23" s="88"/>
      <c r="BYW23" s="88"/>
      <c r="BYX23" s="88"/>
      <c r="BYY23" s="88"/>
      <c r="BYZ23" s="88"/>
      <c r="BZA23" s="88"/>
      <c r="BZB23" s="88"/>
      <c r="BZC23" s="88"/>
      <c r="BZD23" s="88"/>
      <c r="BZE23" s="88"/>
      <c r="BZF23" s="88"/>
      <c r="BZG23" s="88"/>
      <c r="BZH23" s="88"/>
      <c r="BZI23" s="88"/>
      <c r="BZJ23" s="88"/>
      <c r="BZK23" s="88"/>
      <c r="BZL23" s="88"/>
      <c r="BZM23" s="88"/>
      <c r="BZN23" s="88"/>
      <c r="BZO23" s="88"/>
      <c r="BZP23" s="88"/>
      <c r="BZQ23" s="88"/>
      <c r="BZR23" s="88"/>
      <c r="BZS23" s="88"/>
      <c r="BZT23" s="88"/>
      <c r="BZU23" s="88"/>
      <c r="BZV23" s="88"/>
      <c r="BZW23" s="88"/>
      <c r="BZX23" s="88"/>
      <c r="BZY23" s="88"/>
      <c r="BZZ23" s="88"/>
      <c r="CAA23" s="88"/>
      <c r="CAB23" s="88"/>
      <c r="CAC23" s="88"/>
      <c r="CAD23" s="88"/>
      <c r="CAE23" s="88"/>
      <c r="CAF23" s="88"/>
      <c r="CAG23" s="88"/>
      <c r="CAH23" s="88"/>
      <c r="CAI23" s="88"/>
      <c r="CAJ23" s="88"/>
      <c r="CAK23" s="88"/>
      <c r="CAL23" s="88"/>
      <c r="CAM23" s="88"/>
      <c r="CAN23" s="88"/>
      <c r="CAO23" s="88"/>
      <c r="CAP23" s="88"/>
      <c r="CAQ23" s="88"/>
      <c r="CAR23" s="88"/>
      <c r="CAS23" s="88"/>
      <c r="CAT23" s="88"/>
      <c r="CAU23" s="88"/>
      <c r="CAV23" s="88"/>
      <c r="CAW23" s="88"/>
      <c r="CAX23" s="88"/>
      <c r="CAY23" s="88"/>
      <c r="CAZ23" s="88"/>
      <c r="CBA23" s="88"/>
      <c r="CBB23" s="88"/>
      <c r="CBC23" s="88"/>
      <c r="CBD23" s="88"/>
      <c r="CBE23" s="88"/>
      <c r="CBF23" s="88"/>
      <c r="CBG23" s="88"/>
      <c r="CBH23" s="88"/>
      <c r="CBI23" s="88"/>
      <c r="CBJ23" s="88"/>
      <c r="CBK23" s="88"/>
      <c r="CBL23" s="88"/>
      <c r="CBM23" s="88"/>
      <c r="CBN23" s="88"/>
      <c r="CBO23" s="88"/>
      <c r="CBP23" s="88"/>
      <c r="CBQ23" s="88"/>
      <c r="CBR23" s="88"/>
      <c r="CBS23" s="88"/>
      <c r="CBT23" s="88"/>
      <c r="CBU23" s="88"/>
      <c r="CBV23" s="88"/>
      <c r="CBW23" s="88"/>
      <c r="CBX23" s="88"/>
      <c r="CBY23" s="88"/>
      <c r="CBZ23" s="88"/>
      <c r="CCA23" s="88"/>
      <c r="CCB23" s="88"/>
      <c r="CCC23" s="88"/>
      <c r="CCD23" s="88"/>
      <c r="CCE23" s="88"/>
      <c r="CCF23" s="88"/>
      <c r="CCG23" s="88"/>
      <c r="CCH23" s="88"/>
      <c r="CCI23" s="88"/>
      <c r="CCJ23" s="88"/>
      <c r="CCK23" s="88"/>
      <c r="CCL23" s="88"/>
      <c r="CCM23" s="88"/>
      <c r="CCN23" s="88"/>
      <c r="CCO23" s="88"/>
      <c r="CCP23" s="88"/>
      <c r="CCQ23" s="88"/>
      <c r="CCR23" s="88"/>
      <c r="CCS23" s="88"/>
      <c r="CCT23" s="88"/>
      <c r="CCU23" s="88"/>
      <c r="CCV23" s="88"/>
      <c r="CCW23" s="88"/>
      <c r="CCX23" s="88"/>
      <c r="CCY23" s="88"/>
      <c r="CCZ23" s="88"/>
      <c r="CDA23" s="88"/>
      <c r="CDB23" s="88"/>
      <c r="CDC23" s="88"/>
      <c r="CDD23" s="88"/>
      <c r="CDE23" s="88"/>
      <c r="CDF23" s="88"/>
      <c r="CDG23" s="88"/>
      <c r="CDH23" s="88"/>
      <c r="CDI23" s="88"/>
      <c r="CDJ23" s="88"/>
      <c r="CDK23" s="88"/>
      <c r="CDL23" s="88"/>
      <c r="CDM23" s="88"/>
      <c r="CDN23" s="88"/>
      <c r="CDO23" s="88"/>
      <c r="CDP23" s="88"/>
      <c r="CDQ23" s="88"/>
      <c r="CDR23" s="88"/>
      <c r="CDS23" s="88"/>
      <c r="CDT23" s="88"/>
      <c r="CDU23" s="88"/>
      <c r="CDV23" s="88"/>
      <c r="CDW23" s="88"/>
      <c r="CDX23" s="88"/>
      <c r="CDY23" s="88"/>
      <c r="CDZ23" s="88"/>
      <c r="CEA23" s="88"/>
      <c r="CEB23" s="88"/>
      <c r="CEC23" s="88"/>
      <c r="CED23" s="88"/>
      <c r="CEE23" s="88"/>
      <c r="CEF23" s="88"/>
      <c r="CEG23" s="88"/>
      <c r="CEH23" s="88"/>
      <c r="CEI23" s="88"/>
      <c r="CEJ23" s="88"/>
      <c r="CEK23" s="88"/>
      <c r="CEL23" s="88"/>
      <c r="CEM23" s="88"/>
      <c r="CEN23" s="88"/>
      <c r="CEO23" s="88"/>
      <c r="CEP23" s="88"/>
      <c r="CEQ23" s="88"/>
      <c r="CER23" s="88"/>
      <c r="CES23" s="88"/>
      <c r="CET23" s="88"/>
      <c r="CEU23" s="88"/>
      <c r="CEV23" s="88"/>
      <c r="CEW23" s="88"/>
      <c r="CEX23" s="88"/>
      <c r="CEY23" s="88"/>
      <c r="CEZ23" s="88"/>
      <c r="CFA23" s="88"/>
      <c r="CFB23" s="88"/>
      <c r="CFC23" s="88"/>
      <c r="CFD23" s="88"/>
      <c r="CFE23" s="88"/>
      <c r="CFF23" s="88"/>
      <c r="CFG23" s="88"/>
      <c r="CFH23" s="88"/>
      <c r="CFI23" s="88"/>
      <c r="CFJ23" s="88"/>
      <c r="CFK23" s="88"/>
      <c r="CFL23" s="88"/>
      <c r="CFM23" s="88"/>
      <c r="CFN23" s="88"/>
      <c r="CFO23" s="88"/>
      <c r="CFP23" s="88"/>
      <c r="CFQ23" s="88"/>
      <c r="CFR23" s="88"/>
      <c r="CFS23" s="88"/>
      <c r="CFT23" s="88"/>
      <c r="CFU23" s="88"/>
      <c r="CFV23" s="88"/>
      <c r="CFW23" s="88"/>
      <c r="CFX23" s="88"/>
      <c r="CFY23" s="88"/>
      <c r="CFZ23" s="88"/>
      <c r="CGA23" s="88"/>
      <c r="CGB23" s="88"/>
      <c r="CGC23" s="88"/>
      <c r="CGD23" s="88"/>
      <c r="CGE23" s="88"/>
      <c r="CGF23" s="88"/>
      <c r="CGG23" s="88"/>
      <c r="CGH23" s="88"/>
      <c r="CGI23" s="88"/>
      <c r="CGJ23" s="88"/>
      <c r="CGK23" s="88"/>
      <c r="CGL23" s="88"/>
      <c r="CGM23" s="88"/>
      <c r="CGN23" s="88"/>
      <c r="CGO23" s="88"/>
      <c r="CGP23" s="88"/>
      <c r="CGQ23" s="88"/>
      <c r="CGR23" s="88"/>
      <c r="CGS23" s="88"/>
      <c r="CGT23" s="88"/>
      <c r="CGU23" s="88"/>
      <c r="CGV23" s="88"/>
      <c r="CGW23" s="88"/>
      <c r="CGX23" s="88"/>
      <c r="CGY23" s="88"/>
      <c r="CGZ23" s="88"/>
      <c r="CHA23" s="88"/>
      <c r="CHB23" s="88"/>
      <c r="CHC23" s="88"/>
      <c r="CHD23" s="88"/>
      <c r="CHE23" s="88"/>
      <c r="CHF23" s="88"/>
      <c r="CHG23" s="88"/>
      <c r="CHH23" s="88"/>
      <c r="CHI23" s="88"/>
      <c r="CHJ23" s="88"/>
      <c r="CHK23" s="88"/>
      <c r="CHL23" s="88"/>
      <c r="CHM23" s="88"/>
      <c r="CHN23" s="88"/>
      <c r="CHO23" s="88"/>
      <c r="CHP23" s="88"/>
      <c r="CHQ23" s="88"/>
      <c r="CHR23" s="88"/>
      <c r="CHS23" s="88"/>
      <c r="CHT23" s="88"/>
      <c r="CHU23" s="88"/>
      <c r="CHV23" s="88"/>
      <c r="CHW23" s="88"/>
      <c r="CHX23" s="88"/>
      <c r="CHY23" s="88"/>
      <c r="CHZ23" s="88"/>
      <c r="CIA23" s="88"/>
      <c r="CIB23" s="88"/>
      <c r="CIC23" s="88"/>
      <c r="CID23" s="88"/>
      <c r="CIE23" s="88"/>
      <c r="CIF23" s="88"/>
      <c r="CIG23" s="88"/>
      <c r="CIH23" s="88"/>
      <c r="CII23" s="88"/>
      <c r="CIJ23" s="88"/>
      <c r="CIK23" s="88"/>
      <c r="CIL23" s="88"/>
      <c r="CIM23" s="88"/>
      <c r="CIN23" s="88"/>
      <c r="CIO23" s="88"/>
      <c r="CIP23" s="88"/>
      <c r="CIQ23" s="88"/>
      <c r="CIR23" s="88"/>
      <c r="CIS23" s="88"/>
      <c r="CIT23" s="88"/>
      <c r="CIU23" s="88"/>
      <c r="CIV23" s="88"/>
      <c r="CIW23" s="88"/>
      <c r="CIX23" s="88"/>
      <c r="CIY23" s="88"/>
      <c r="CIZ23" s="88"/>
      <c r="CJA23" s="88"/>
      <c r="CJB23" s="88"/>
      <c r="CJC23" s="88"/>
      <c r="CJD23" s="88"/>
      <c r="CJE23" s="88"/>
      <c r="CJF23" s="88"/>
      <c r="CJG23" s="88"/>
      <c r="CJH23" s="88"/>
      <c r="CJI23" s="88"/>
      <c r="CJJ23" s="88"/>
      <c r="CJK23" s="88"/>
      <c r="CJL23" s="88"/>
      <c r="CJM23" s="88"/>
      <c r="CJN23" s="88"/>
      <c r="CJO23" s="88"/>
      <c r="CJP23" s="88"/>
      <c r="CJQ23" s="88"/>
      <c r="CJR23" s="88"/>
      <c r="CJS23" s="88"/>
      <c r="CJT23" s="88"/>
      <c r="CJU23" s="88"/>
      <c r="CJV23" s="88"/>
      <c r="CJW23" s="88"/>
      <c r="CJX23" s="88"/>
      <c r="CJY23" s="88"/>
      <c r="CJZ23" s="88"/>
      <c r="CKA23" s="88"/>
      <c r="CKB23" s="88"/>
      <c r="CKC23" s="88"/>
      <c r="CKD23" s="88"/>
      <c r="CKE23" s="88"/>
      <c r="CKF23" s="88"/>
      <c r="CKG23" s="88"/>
      <c r="CKH23" s="88"/>
      <c r="CKI23" s="88"/>
      <c r="CKJ23" s="88"/>
      <c r="CKK23" s="88"/>
      <c r="CKL23" s="88"/>
      <c r="CKM23" s="88"/>
      <c r="CKN23" s="88"/>
      <c r="CKO23" s="88"/>
      <c r="CKP23" s="88"/>
      <c r="CKQ23" s="88"/>
      <c r="CKR23" s="88"/>
      <c r="CKS23" s="88"/>
      <c r="CKT23" s="88"/>
      <c r="CKU23" s="88"/>
      <c r="CKV23" s="88"/>
      <c r="CKW23" s="88"/>
      <c r="CKX23" s="88"/>
      <c r="CKY23" s="88"/>
      <c r="CKZ23" s="88"/>
      <c r="CLA23" s="88"/>
      <c r="CLB23" s="88"/>
      <c r="CLC23" s="88"/>
      <c r="CLD23" s="88"/>
      <c r="CLE23" s="88"/>
      <c r="CLF23" s="88"/>
      <c r="CLG23" s="88"/>
      <c r="CLH23" s="88"/>
      <c r="CLI23" s="88"/>
      <c r="CLJ23" s="88"/>
      <c r="CLK23" s="88"/>
      <c r="CLL23" s="88"/>
      <c r="CLM23" s="88"/>
      <c r="CLN23" s="88"/>
      <c r="CLO23" s="88"/>
      <c r="CLP23" s="88"/>
      <c r="CLQ23" s="88"/>
      <c r="CLR23" s="88"/>
      <c r="CLS23" s="88"/>
      <c r="CLT23" s="88"/>
      <c r="CLU23" s="88"/>
      <c r="CLV23" s="88"/>
      <c r="CLW23" s="88"/>
      <c r="CLX23" s="88"/>
      <c r="CLY23" s="88"/>
      <c r="CLZ23" s="88"/>
      <c r="CMA23" s="88"/>
      <c r="CMB23" s="88"/>
      <c r="CMC23" s="88"/>
      <c r="CMD23" s="88"/>
      <c r="CME23" s="88"/>
      <c r="CMF23" s="88"/>
      <c r="CMG23" s="88"/>
      <c r="CMH23" s="88"/>
      <c r="CMI23" s="88"/>
      <c r="CMJ23" s="88"/>
      <c r="CMK23" s="88"/>
      <c r="CML23" s="88"/>
      <c r="CMM23" s="88"/>
      <c r="CMN23" s="88"/>
      <c r="CMO23" s="88"/>
      <c r="CMP23" s="88"/>
      <c r="CMQ23" s="88"/>
      <c r="CMR23" s="88"/>
      <c r="CMS23" s="88"/>
      <c r="CMT23" s="88"/>
      <c r="CMU23" s="88"/>
      <c r="CMV23" s="88"/>
      <c r="CMW23" s="88"/>
      <c r="CMX23" s="88"/>
      <c r="CMY23" s="88"/>
      <c r="CMZ23" s="88"/>
      <c r="CNA23" s="88"/>
      <c r="CNB23" s="88"/>
      <c r="CNC23" s="88"/>
      <c r="CND23" s="88"/>
      <c r="CNE23" s="88"/>
      <c r="CNF23" s="88"/>
      <c r="CNG23" s="88"/>
      <c r="CNH23" s="88"/>
      <c r="CNI23" s="88"/>
      <c r="CNJ23" s="88"/>
      <c r="CNK23" s="88"/>
      <c r="CNL23" s="88"/>
      <c r="CNM23" s="88"/>
      <c r="CNN23" s="88"/>
      <c r="CNO23" s="88"/>
      <c r="CNP23" s="88"/>
      <c r="CNQ23" s="88"/>
      <c r="CNR23" s="88"/>
      <c r="CNS23" s="88"/>
      <c r="CNT23" s="88"/>
      <c r="CNU23" s="88"/>
      <c r="CNV23" s="88"/>
      <c r="CNW23" s="88"/>
      <c r="CNX23" s="88"/>
      <c r="CNY23" s="88"/>
      <c r="CNZ23" s="88"/>
      <c r="COA23" s="88"/>
      <c r="COB23" s="88"/>
      <c r="COC23" s="88"/>
      <c r="COD23" s="88"/>
      <c r="COE23" s="88"/>
      <c r="COF23" s="88"/>
      <c r="COG23" s="88"/>
      <c r="COH23" s="88"/>
      <c r="COI23" s="88"/>
      <c r="COJ23" s="88"/>
      <c r="COK23" s="88"/>
      <c r="COL23" s="88"/>
      <c r="COM23" s="88"/>
      <c r="CON23" s="88"/>
      <c r="COO23" s="88"/>
      <c r="COP23" s="88"/>
      <c r="COQ23" s="88"/>
      <c r="COR23" s="88"/>
      <c r="COS23" s="88"/>
      <c r="COT23" s="88"/>
      <c r="COU23" s="88"/>
      <c r="COV23" s="88"/>
      <c r="COW23" s="88"/>
      <c r="COX23" s="88"/>
      <c r="COY23" s="88"/>
      <c r="COZ23" s="88"/>
      <c r="CPA23" s="88"/>
      <c r="CPB23" s="88"/>
      <c r="CPC23" s="88"/>
      <c r="CPD23" s="88"/>
      <c r="CPE23" s="88"/>
      <c r="CPF23" s="88"/>
      <c r="CPG23" s="88"/>
      <c r="CPH23" s="88"/>
      <c r="CPI23" s="88"/>
      <c r="CPJ23" s="88"/>
      <c r="CPK23" s="88"/>
      <c r="CPL23" s="88"/>
      <c r="CPM23" s="88"/>
      <c r="CPN23" s="88"/>
      <c r="CPO23" s="88"/>
      <c r="CPP23" s="88"/>
      <c r="CPQ23" s="88"/>
      <c r="CPR23" s="88"/>
      <c r="CPS23" s="88"/>
      <c r="CPT23" s="88"/>
      <c r="CPU23" s="88"/>
      <c r="CPV23" s="88"/>
      <c r="CPW23" s="88"/>
      <c r="CPX23" s="88"/>
      <c r="CPY23" s="88"/>
      <c r="CPZ23" s="88"/>
      <c r="CQA23" s="88"/>
      <c r="CQB23" s="88"/>
      <c r="CQC23" s="88"/>
      <c r="CQD23" s="88"/>
      <c r="CQE23" s="88"/>
      <c r="CQF23" s="88"/>
      <c r="CQG23" s="88"/>
      <c r="CQH23" s="88"/>
      <c r="CQI23" s="88"/>
      <c r="CQJ23" s="88"/>
      <c r="CQK23" s="88"/>
      <c r="CQL23" s="88"/>
      <c r="CQM23" s="88"/>
      <c r="CQN23" s="88"/>
      <c r="CQO23" s="88"/>
      <c r="CQP23" s="88"/>
      <c r="CQQ23" s="88"/>
      <c r="CQR23" s="88"/>
      <c r="CQS23" s="88"/>
      <c r="CQT23" s="88"/>
      <c r="CQU23" s="88"/>
      <c r="CQV23" s="88"/>
      <c r="CQW23" s="88"/>
      <c r="CQX23" s="88"/>
      <c r="CQY23" s="88"/>
      <c r="CQZ23" s="88"/>
      <c r="CRA23" s="88"/>
      <c r="CRB23" s="88"/>
      <c r="CRC23" s="88"/>
      <c r="CRD23" s="88"/>
      <c r="CRE23" s="88"/>
      <c r="CRF23" s="88"/>
      <c r="CRG23" s="88"/>
      <c r="CRH23" s="88"/>
      <c r="CRI23" s="88"/>
      <c r="CRJ23" s="88"/>
      <c r="CRK23" s="88"/>
      <c r="CRL23" s="88"/>
      <c r="CRM23" s="88"/>
      <c r="CRN23" s="88"/>
      <c r="CRO23" s="88"/>
      <c r="CRP23" s="88"/>
      <c r="CRQ23" s="88"/>
      <c r="CRR23" s="88"/>
      <c r="CRS23" s="88"/>
      <c r="CRT23" s="88"/>
      <c r="CRU23" s="88"/>
      <c r="CRV23" s="88"/>
      <c r="CRW23" s="88"/>
      <c r="CRX23" s="88"/>
      <c r="CRY23" s="88"/>
      <c r="CRZ23" s="88"/>
      <c r="CSA23" s="88"/>
      <c r="CSB23" s="88"/>
      <c r="CSC23" s="88"/>
      <c r="CSD23" s="88"/>
      <c r="CSE23" s="88"/>
      <c r="CSF23" s="88"/>
      <c r="CSG23" s="88"/>
      <c r="CSH23" s="88"/>
      <c r="CSI23" s="88"/>
      <c r="CSJ23" s="88"/>
      <c r="CSK23" s="88"/>
      <c r="CSL23" s="88"/>
      <c r="CSM23" s="88"/>
      <c r="CSN23" s="88"/>
      <c r="CSO23" s="88"/>
      <c r="CSP23" s="88"/>
      <c r="CSQ23" s="88"/>
      <c r="CSR23" s="88"/>
      <c r="CSS23" s="88"/>
      <c r="CST23" s="88"/>
      <c r="CSU23" s="88"/>
      <c r="CSV23" s="88"/>
      <c r="CSW23" s="88"/>
      <c r="CSX23" s="88"/>
      <c r="CSY23" s="88"/>
      <c r="CSZ23" s="88"/>
      <c r="CTA23" s="88"/>
      <c r="CTB23" s="88"/>
      <c r="CTC23" s="88"/>
      <c r="CTD23" s="88"/>
      <c r="CTE23" s="88"/>
      <c r="CTF23" s="88"/>
      <c r="CTG23" s="88"/>
      <c r="CTH23" s="88"/>
      <c r="CTI23" s="88"/>
      <c r="CTJ23" s="88"/>
      <c r="CTK23" s="88"/>
      <c r="CTL23" s="88"/>
      <c r="CTM23" s="88"/>
      <c r="CTN23" s="88"/>
      <c r="CTO23" s="88"/>
      <c r="CTP23" s="88"/>
      <c r="CTQ23" s="88"/>
      <c r="CTR23" s="88"/>
      <c r="CTS23" s="88"/>
      <c r="CTT23" s="88"/>
      <c r="CTU23" s="88"/>
      <c r="CTV23" s="88"/>
      <c r="CTW23" s="88"/>
      <c r="CTX23" s="88"/>
      <c r="CTY23" s="88"/>
      <c r="CTZ23" s="88"/>
      <c r="CUA23" s="88"/>
      <c r="CUB23" s="88"/>
      <c r="CUC23" s="88"/>
      <c r="CUD23" s="88"/>
      <c r="CUE23" s="88"/>
      <c r="CUF23" s="88"/>
      <c r="CUG23" s="88"/>
      <c r="CUH23" s="88"/>
      <c r="CUI23" s="88"/>
      <c r="CUJ23" s="88"/>
      <c r="CUK23" s="88"/>
      <c r="CUL23" s="88"/>
      <c r="CUM23" s="88"/>
      <c r="CUN23" s="88"/>
      <c r="CUO23" s="88"/>
      <c r="CUP23" s="88"/>
      <c r="CUQ23" s="88"/>
      <c r="CUR23" s="88"/>
      <c r="CUS23" s="88"/>
      <c r="CUT23" s="88"/>
      <c r="CUU23" s="88"/>
      <c r="CUV23" s="88"/>
      <c r="CUW23" s="88"/>
      <c r="CUX23" s="88"/>
      <c r="CUY23" s="88"/>
      <c r="CUZ23" s="88"/>
      <c r="CVA23" s="88"/>
      <c r="CVB23" s="88"/>
      <c r="CVC23" s="88"/>
      <c r="CVD23" s="88"/>
      <c r="CVE23" s="88"/>
      <c r="CVF23" s="88"/>
      <c r="CVG23" s="88"/>
      <c r="CVH23" s="88"/>
      <c r="CVI23" s="88"/>
      <c r="CVJ23" s="88"/>
      <c r="CVK23" s="88"/>
      <c r="CVL23" s="88"/>
      <c r="CVM23" s="88"/>
      <c r="CVN23" s="88"/>
      <c r="CVO23" s="88"/>
      <c r="CVP23" s="88"/>
      <c r="CVQ23" s="88"/>
      <c r="CVR23" s="88"/>
      <c r="CVS23" s="88"/>
      <c r="CVT23" s="88"/>
      <c r="CVU23" s="88"/>
      <c r="CVV23" s="88"/>
      <c r="CVW23" s="88"/>
      <c r="CVX23" s="88"/>
      <c r="CVY23" s="88"/>
      <c r="CVZ23" s="88"/>
      <c r="CWA23" s="88"/>
      <c r="CWB23" s="88"/>
      <c r="CWC23" s="88"/>
      <c r="CWD23" s="88"/>
      <c r="CWE23" s="88"/>
      <c r="CWF23" s="88"/>
      <c r="CWG23" s="88"/>
      <c r="CWH23" s="88"/>
      <c r="CWI23" s="88"/>
      <c r="CWJ23" s="88"/>
      <c r="CWK23" s="88"/>
      <c r="CWL23" s="88"/>
      <c r="CWM23" s="88"/>
      <c r="CWN23" s="88"/>
      <c r="CWO23" s="88"/>
      <c r="CWP23" s="88"/>
      <c r="CWQ23" s="88"/>
      <c r="CWR23" s="88"/>
      <c r="CWS23" s="88"/>
      <c r="CWT23" s="88"/>
      <c r="CWU23" s="88"/>
      <c r="CWV23" s="88"/>
      <c r="CWW23" s="88"/>
      <c r="CWX23" s="88"/>
      <c r="CWY23" s="88"/>
      <c r="CWZ23" s="88"/>
      <c r="CXA23" s="88"/>
      <c r="CXB23" s="88"/>
      <c r="CXC23" s="88"/>
      <c r="CXD23" s="88"/>
      <c r="CXE23" s="88"/>
      <c r="CXF23" s="88"/>
      <c r="CXG23" s="88"/>
      <c r="CXH23" s="88"/>
      <c r="CXI23" s="88"/>
      <c r="CXJ23" s="88"/>
      <c r="CXK23" s="88"/>
      <c r="CXL23" s="88"/>
      <c r="CXM23" s="88"/>
      <c r="CXN23" s="88"/>
      <c r="CXO23" s="88"/>
      <c r="CXP23" s="88"/>
      <c r="CXQ23" s="88"/>
      <c r="CXR23" s="88"/>
      <c r="CXS23" s="88"/>
      <c r="CXT23" s="88"/>
      <c r="CXU23" s="88"/>
      <c r="CXV23" s="88"/>
      <c r="CXW23" s="88"/>
      <c r="CXX23" s="88"/>
      <c r="CXY23" s="88"/>
      <c r="CXZ23" s="88"/>
      <c r="CYA23" s="88"/>
      <c r="CYB23" s="88"/>
      <c r="CYC23" s="88"/>
      <c r="CYD23" s="88"/>
      <c r="CYE23" s="88"/>
      <c r="CYF23" s="88"/>
      <c r="CYG23" s="88"/>
      <c r="CYH23" s="88"/>
      <c r="CYI23" s="88"/>
      <c r="CYJ23" s="88"/>
      <c r="CYK23" s="88"/>
      <c r="CYL23" s="88"/>
      <c r="CYM23" s="88"/>
      <c r="CYN23" s="88"/>
      <c r="CYO23" s="88"/>
      <c r="CYP23" s="88"/>
      <c r="CYQ23" s="88"/>
      <c r="CYR23" s="88"/>
      <c r="CYS23" s="88"/>
      <c r="CYT23" s="88"/>
      <c r="CYU23" s="88"/>
      <c r="CYV23" s="88"/>
      <c r="CYW23" s="88"/>
      <c r="CYX23" s="88"/>
      <c r="CYY23" s="88"/>
      <c r="CYZ23" s="88"/>
      <c r="CZA23" s="88"/>
      <c r="CZB23" s="88"/>
      <c r="CZC23" s="88"/>
      <c r="CZD23" s="88"/>
      <c r="CZE23" s="88"/>
      <c r="CZF23" s="88"/>
      <c r="CZG23" s="88"/>
      <c r="CZH23" s="88"/>
      <c r="CZI23" s="88"/>
      <c r="CZJ23" s="88"/>
      <c r="CZK23" s="88"/>
      <c r="CZL23" s="88"/>
      <c r="CZM23" s="88"/>
      <c r="CZN23" s="88"/>
      <c r="CZO23" s="88"/>
      <c r="CZP23" s="88"/>
      <c r="CZQ23" s="88"/>
      <c r="CZR23" s="88"/>
      <c r="CZS23" s="88"/>
      <c r="CZT23" s="88"/>
      <c r="CZU23" s="88"/>
      <c r="CZV23" s="88"/>
      <c r="CZW23" s="88"/>
      <c r="CZX23" s="88"/>
      <c r="CZY23" s="88"/>
      <c r="CZZ23" s="88"/>
      <c r="DAA23" s="88"/>
      <c r="DAB23" s="88"/>
      <c r="DAC23" s="88"/>
      <c r="DAD23" s="88"/>
      <c r="DAE23" s="88"/>
      <c r="DAF23" s="88"/>
      <c r="DAG23" s="88"/>
      <c r="DAH23" s="88"/>
      <c r="DAI23" s="88"/>
      <c r="DAJ23" s="88"/>
      <c r="DAK23" s="88"/>
      <c r="DAL23" s="88"/>
      <c r="DAM23" s="88"/>
      <c r="DAN23" s="88"/>
      <c r="DAO23" s="88"/>
      <c r="DAP23" s="88"/>
      <c r="DAQ23" s="88"/>
      <c r="DAR23" s="88"/>
      <c r="DAS23" s="88"/>
      <c r="DAT23" s="88"/>
      <c r="DAU23" s="88"/>
      <c r="DAV23" s="88"/>
      <c r="DAW23" s="88"/>
      <c r="DAX23" s="88"/>
      <c r="DAY23" s="88"/>
      <c r="DAZ23" s="88"/>
      <c r="DBA23" s="88"/>
      <c r="DBB23" s="88"/>
      <c r="DBC23" s="88"/>
      <c r="DBD23" s="88"/>
      <c r="DBE23" s="88"/>
      <c r="DBF23" s="88"/>
      <c r="DBG23" s="88"/>
      <c r="DBH23" s="88"/>
      <c r="DBI23" s="88"/>
      <c r="DBJ23" s="88"/>
      <c r="DBK23" s="88"/>
      <c r="DBL23" s="88"/>
      <c r="DBM23" s="88"/>
      <c r="DBN23" s="88"/>
      <c r="DBO23" s="88"/>
      <c r="DBP23" s="88"/>
      <c r="DBQ23" s="88"/>
      <c r="DBR23" s="88"/>
      <c r="DBS23" s="88"/>
      <c r="DBT23" s="88"/>
      <c r="DBU23" s="88"/>
      <c r="DBV23" s="88"/>
      <c r="DBW23" s="88"/>
      <c r="DBX23" s="88"/>
      <c r="DBY23" s="88"/>
      <c r="DBZ23" s="88"/>
      <c r="DCA23" s="88"/>
      <c r="DCB23" s="88"/>
      <c r="DCC23" s="88"/>
      <c r="DCD23" s="88"/>
      <c r="DCE23" s="88"/>
      <c r="DCF23" s="88"/>
      <c r="DCG23" s="88"/>
      <c r="DCH23" s="88"/>
      <c r="DCI23" s="88"/>
      <c r="DCJ23" s="88"/>
      <c r="DCK23" s="88"/>
      <c r="DCL23" s="88"/>
      <c r="DCM23" s="88"/>
      <c r="DCN23" s="88"/>
      <c r="DCO23" s="88"/>
      <c r="DCP23" s="88"/>
      <c r="DCQ23" s="88"/>
      <c r="DCR23" s="88"/>
      <c r="DCS23" s="88"/>
      <c r="DCT23" s="88"/>
      <c r="DCU23" s="88"/>
      <c r="DCV23" s="88"/>
      <c r="DCW23" s="88"/>
      <c r="DCX23" s="88"/>
      <c r="DCY23" s="88"/>
      <c r="DCZ23" s="88"/>
      <c r="DDA23" s="88"/>
      <c r="DDB23" s="88"/>
      <c r="DDC23" s="88"/>
      <c r="DDD23" s="88"/>
      <c r="DDE23" s="88"/>
      <c r="DDF23" s="88"/>
      <c r="DDG23" s="88"/>
      <c r="DDH23" s="88"/>
      <c r="DDI23" s="88"/>
      <c r="DDJ23" s="88"/>
      <c r="DDK23" s="88"/>
      <c r="DDL23" s="88"/>
      <c r="DDM23" s="88"/>
      <c r="DDN23" s="88"/>
      <c r="DDO23" s="88"/>
      <c r="DDP23" s="88"/>
      <c r="DDQ23" s="88"/>
      <c r="DDR23" s="88"/>
      <c r="DDS23" s="88"/>
      <c r="DDT23" s="88"/>
      <c r="DDU23" s="88"/>
      <c r="DDV23" s="88"/>
      <c r="DDW23" s="88"/>
      <c r="DDX23" s="88"/>
      <c r="DDY23" s="88"/>
      <c r="DDZ23" s="88"/>
      <c r="DEA23" s="88"/>
      <c r="DEB23" s="88"/>
      <c r="DEC23" s="88"/>
      <c r="DED23" s="88"/>
      <c r="DEE23" s="88"/>
      <c r="DEF23" s="88"/>
      <c r="DEG23" s="88"/>
      <c r="DEH23" s="88"/>
      <c r="DEI23" s="88"/>
      <c r="DEJ23" s="88"/>
      <c r="DEK23" s="88"/>
      <c r="DEL23" s="88"/>
      <c r="DEM23" s="88"/>
      <c r="DEN23" s="88"/>
      <c r="DEO23" s="88"/>
      <c r="DEP23" s="88"/>
      <c r="DEQ23" s="88"/>
      <c r="DER23" s="88"/>
      <c r="DES23" s="88"/>
      <c r="DET23" s="88"/>
      <c r="DEU23" s="88"/>
      <c r="DEV23" s="88"/>
      <c r="DEW23" s="88"/>
      <c r="DEX23" s="88"/>
      <c r="DEY23" s="88"/>
      <c r="DEZ23" s="88"/>
      <c r="DFA23" s="88"/>
      <c r="DFB23" s="88"/>
      <c r="DFC23" s="88"/>
      <c r="DFD23" s="88"/>
      <c r="DFE23" s="88"/>
      <c r="DFF23" s="88"/>
      <c r="DFG23" s="88"/>
      <c r="DFH23" s="88"/>
      <c r="DFI23" s="88"/>
      <c r="DFJ23" s="88"/>
      <c r="DFK23" s="88"/>
      <c r="DFL23" s="88"/>
      <c r="DFM23" s="88"/>
      <c r="DFN23" s="88"/>
      <c r="DFO23" s="88"/>
      <c r="DFP23" s="88"/>
      <c r="DFQ23" s="88"/>
      <c r="DFR23" s="88"/>
      <c r="DFS23" s="88"/>
      <c r="DFT23" s="88"/>
      <c r="DFU23" s="88"/>
      <c r="DFV23" s="88"/>
      <c r="DFW23" s="88"/>
      <c r="DFX23" s="88"/>
      <c r="DFY23" s="88"/>
      <c r="DFZ23" s="88"/>
      <c r="DGA23" s="88"/>
      <c r="DGB23" s="88"/>
      <c r="DGC23" s="88"/>
      <c r="DGD23" s="88"/>
      <c r="DGE23" s="88"/>
      <c r="DGF23" s="88"/>
      <c r="DGG23" s="88"/>
      <c r="DGH23" s="88"/>
      <c r="DGI23" s="88"/>
      <c r="DGJ23" s="88"/>
      <c r="DGK23" s="88"/>
      <c r="DGL23" s="88"/>
      <c r="DGM23" s="88"/>
      <c r="DGN23" s="88"/>
      <c r="DGO23" s="88"/>
      <c r="DGP23" s="88"/>
      <c r="DGQ23" s="88"/>
      <c r="DGR23" s="88"/>
      <c r="DGS23" s="88"/>
      <c r="DGT23" s="88"/>
      <c r="DGU23" s="88"/>
      <c r="DGV23" s="88"/>
      <c r="DGW23" s="88"/>
      <c r="DGX23" s="88"/>
      <c r="DGY23" s="88"/>
      <c r="DGZ23" s="88"/>
      <c r="DHA23" s="88"/>
      <c r="DHB23" s="88"/>
      <c r="DHC23" s="88"/>
      <c r="DHD23" s="88"/>
      <c r="DHE23" s="88"/>
      <c r="DHF23" s="88"/>
      <c r="DHG23" s="88"/>
      <c r="DHH23" s="88"/>
      <c r="DHI23" s="88"/>
      <c r="DHJ23" s="88"/>
      <c r="DHK23" s="88"/>
      <c r="DHL23" s="88"/>
      <c r="DHM23" s="88"/>
      <c r="DHN23" s="88"/>
      <c r="DHO23" s="88"/>
      <c r="DHP23" s="88"/>
      <c r="DHQ23" s="88"/>
      <c r="DHR23" s="88"/>
      <c r="DHS23" s="88"/>
      <c r="DHT23" s="88"/>
      <c r="DHU23" s="88"/>
      <c r="DHV23" s="88"/>
      <c r="DHW23" s="88"/>
      <c r="DHX23" s="88"/>
      <c r="DHY23" s="88"/>
      <c r="DHZ23" s="88"/>
      <c r="DIA23" s="88"/>
      <c r="DIB23" s="88"/>
      <c r="DIC23" s="88"/>
      <c r="DID23" s="88"/>
      <c r="DIE23" s="88"/>
      <c r="DIF23" s="88"/>
      <c r="DIG23" s="88"/>
      <c r="DIH23" s="88"/>
      <c r="DII23" s="88"/>
      <c r="DIJ23" s="88"/>
      <c r="DIK23" s="88"/>
      <c r="DIL23" s="88"/>
      <c r="DIM23" s="88"/>
      <c r="DIN23" s="88"/>
      <c r="DIO23" s="88"/>
      <c r="DIP23" s="88"/>
      <c r="DIQ23" s="88"/>
      <c r="DIR23" s="88"/>
      <c r="DIS23" s="88"/>
      <c r="DIT23" s="88"/>
      <c r="DIU23" s="88"/>
      <c r="DIV23" s="88"/>
      <c r="DIW23" s="88"/>
      <c r="DIX23" s="88"/>
      <c r="DIY23" s="88"/>
      <c r="DIZ23" s="88"/>
      <c r="DJA23" s="88"/>
      <c r="DJB23" s="88"/>
      <c r="DJC23" s="88"/>
      <c r="DJD23" s="88"/>
      <c r="DJE23" s="88"/>
      <c r="DJF23" s="88"/>
      <c r="DJG23" s="88"/>
      <c r="DJH23" s="88"/>
      <c r="DJI23" s="88"/>
      <c r="DJJ23" s="88"/>
      <c r="DJK23" s="88"/>
      <c r="DJL23" s="88"/>
      <c r="DJM23" s="88"/>
      <c r="DJN23" s="88"/>
      <c r="DJO23" s="88"/>
      <c r="DJP23" s="88"/>
      <c r="DJQ23" s="88"/>
      <c r="DJR23" s="88"/>
      <c r="DJS23" s="88"/>
      <c r="DJT23" s="88"/>
      <c r="DJU23" s="88"/>
      <c r="DJV23" s="88"/>
      <c r="DJW23" s="88"/>
      <c r="DJX23" s="88"/>
      <c r="DJY23" s="88"/>
      <c r="DJZ23" s="88"/>
      <c r="DKA23" s="88"/>
      <c r="DKB23" s="88"/>
      <c r="DKC23" s="88"/>
      <c r="DKD23" s="88"/>
      <c r="DKE23" s="88"/>
      <c r="DKF23" s="88"/>
      <c r="DKG23" s="88"/>
      <c r="DKH23" s="88"/>
      <c r="DKI23" s="88"/>
      <c r="DKJ23" s="88"/>
      <c r="DKK23" s="88"/>
      <c r="DKL23" s="88"/>
      <c r="DKM23" s="88"/>
      <c r="DKN23" s="88"/>
      <c r="DKO23" s="88"/>
      <c r="DKP23" s="88"/>
      <c r="DKQ23" s="88"/>
      <c r="DKR23" s="88"/>
      <c r="DKS23" s="88"/>
      <c r="DKT23" s="88"/>
      <c r="DKU23" s="88"/>
      <c r="DKV23" s="88"/>
      <c r="DKW23" s="88"/>
      <c r="DKX23" s="88"/>
      <c r="DKY23" s="88"/>
      <c r="DKZ23" s="88"/>
      <c r="DLA23" s="88"/>
      <c r="DLB23" s="88"/>
      <c r="DLC23" s="88"/>
      <c r="DLD23" s="88"/>
      <c r="DLE23" s="88"/>
      <c r="DLF23" s="88"/>
      <c r="DLG23" s="88"/>
      <c r="DLH23" s="88"/>
      <c r="DLI23" s="88"/>
      <c r="DLJ23" s="88"/>
      <c r="DLK23" s="88"/>
      <c r="DLL23" s="88"/>
      <c r="DLM23" s="88"/>
      <c r="DLN23" s="88"/>
      <c r="DLO23" s="88"/>
      <c r="DLP23" s="88"/>
      <c r="DLQ23" s="88"/>
      <c r="DLR23" s="88"/>
      <c r="DLS23" s="88"/>
      <c r="DLT23" s="88"/>
      <c r="DLU23" s="88"/>
      <c r="DLV23" s="88"/>
      <c r="DLW23" s="88"/>
      <c r="DLX23" s="88"/>
      <c r="DLY23" s="88"/>
      <c r="DLZ23" s="88"/>
      <c r="DMA23" s="88"/>
      <c r="DMB23" s="88"/>
      <c r="DMC23" s="88"/>
      <c r="DMD23" s="88"/>
      <c r="DME23" s="88"/>
      <c r="DMF23" s="88"/>
      <c r="DMG23" s="88"/>
      <c r="DMH23" s="88"/>
      <c r="DMI23" s="88"/>
      <c r="DMJ23" s="88"/>
      <c r="DMK23" s="88"/>
      <c r="DML23" s="88"/>
      <c r="DMM23" s="88"/>
      <c r="DMN23" s="88"/>
      <c r="DMO23" s="88"/>
      <c r="DMP23" s="88"/>
      <c r="DMQ23" s="88"/>
      <c r="DMR23" s="88"/>
      <c r="DMS23" s="88"/>
      <c r="DMT23" s="88"/>
      <c r="DMU23" s="88"/>
      <c r="DMV23" s="88"/>
      <c r="DMW23" s="88"/>
      <c r="DMX23" s="88"/>
      <c r="DMY23" s="88"/>
      <c r="DMZ23" s="88"/>
      <c r="DNA23" s="88"/>
      <c r="DNB23" s="88"/>
      <c r="DNC23" s="88"/>
      <c r="DND23" s="88"/>
      <c r="DNE23" s="88"/>
      <c r="DNF23" s="88"/>
      <c r="DNG23" s="88"/>
      <c r="DNH23" s="88"/>
      <c r="DNI23" s="88"/>
      <c r="DNJ23" s="88"/>
      <c r="DNK23" s="88"/>
      <c r="DNL23" s="88"/>
      <c r="DNM23" s="88"/>
      <c r="DNN23" s="88"/>
      <c r="DNO23" s="88"/>
      <c r="DNP23" s="88"/>
      <c r="DNQ23" s="88"/>
      <c r="DNR23" s="88"/>
      <c r="DNS23" s="88"/>
      <c r="DNT23" s="88"/>
      <c r="DNU23" s="88"/>
      <c r="DNV23" s="88"/>
      <c r="DNW23" s="88"/>
      <c r="DNX23" s="88"/>
      <c r="DNY23" s="88"/>
      <c r="DNZ23" s="88"/>
      <c r="DOA23" s="88"/>
      <c r="DOB23" s="88"/>
      <c r="DOC23" s="88"/>
      <c r="DOD23" s="88"/>
      <c r="DOE23" s="88"/>
      <c r="DOF23" s="88"/>
      <c r="DOG23" s="88"/>
      <c r="DOH23" s="88"/>
      <c r="DOI23" s="88"/>
      <c r="DOJ23" s="88"/>
      <c r="DOK23" s="88"/>
      <c r="DOL23" s="88"/>
      <c r="DOM23" s="88"/>
      <c r="DON23" s="88"/>
      <c r="DOO23" s="88"/>
      <c r="DOP23" s="88"/>
      <c r="DOQ23" s="88"/>
      <c r="DOR23" s="88"/>
      <c r="DOS23" s="88"/>
      <c r="DOT23" s="88"/>
      <c r="DOU23" s="88"/>
      <c r="DOV23" s="88"/>
      <c r="DOW23" s="88"/>
      <c r="DOX23" s="88"/>
      <c r="DOY23" s="88"/>
      <c r="DOZ23" s="88"/>
      <c r="DPA23" s="88"/>
      <c r="DPB23" s="88"/>
      <c r="DPC23" s="88"/>
      <c r="DPD23" s="88"/>
      <c r="DPE23" s="88"/>
      <c r="DPF23" s="88"/>
      <c r="DPG23" s="88"/>
      <c r="DPH23" s="88"/>
      <c r="DPI23" s="88"/>
      <c r="DPJ23" s="88"/>
      <c r="DPK23" s="88"/>
      <c r="DPL23" s="88"/>
      <c r="DPM23" s="88"/>
      <c r="DPN23" s="88"/>
      <c r="DPO23" s="88"/>
      <c r="DPP23" s="88"/>
      <c r="DPQ23" s="88"/>
      <c r="DPR23" s="88"/>
      <c r="DPS23" s="88"/>
      <c r="DPT23" s="88"/>
      <c r="DPU23" s="88"/>
      <c r="DPV23" s="88"/>
      <c r="DPW23" s="88"/>
      <c r="DPX23" s="88"/>
      <c r="DPY23" s="88"/>
      <c r="DPZ23" s="88"/>
      <c r="DQA23" s="88"/>
      <c r="DQB23" s="88"/>
      <c r="DQC23" s="88"/>
      <c r="DQD23" s="88"/>
      <c r="DQE23" s="88"/>
      <c r="DQF23" s="88"/>
      <c r="DQG23" s="88"/>
      <c r="DQH23" s="88"/>
      <c r="DQI23" s="88"/>
      <c r="DQJ23" s="88"/>
      <c r="DQK23" s="88"/>
      <c r="DQL23" s="88"/>
      <c r="DQM23" s="88"/>
      <c r="DQN23" s="88"/>
      <c r="DQO23" s="88"/>
      <c r="DQP23" s="88"/>
      <c r="DQQ23" s="88"/>
      <c r="DQR23" s="88"/>
      <c r="DQS23" s="88"/>
      <c r="DQT23" s="88"/>
      <c r="DQU23" s="88"/>
      <c r="DQV23" s="88"/>
      <c r="DQW23" s="88"/>
      <c r="DQX23" s="88"/>
      <c r="DQY23" s="88"/>
      <c r="DQZ23" s="88"/>
      <c r="DRA23" s="88"/>
      <c r="DRB23" s="88"/>
      <c r="DRC23" s="88"/>
      <c r="DRD23" s="88"/>
      <c r="DRE23" s="88"/>
      <c r="DRF23" s="88"/>
      <c r="DRG23" s="88"/>
      <c r="DRH23" s="88"/>
      <c r="DRI23" s="88"/>
      <c r="DRJ23" s="88"/>
      <c r="DRK23" s="88"/>
      <c r="DRL23" s="88"/>
      <c r="DRM23" s="88"/>
      <c r="DRN23" s="88"/>
      <c r="DRO23" s="88"/>
      <c r="DRP23" s="88"/>
      <c r="DRQ23" s="88"/>
      <c r="DRR23" s="88"/>
      <c r="DRS23" s="88"/>
      <c r="DRT23" s="88"/>
      <c r="DRU23" s="88"/>
      <c r="DRV23" s="88"/>
      <c r="DRW23" s="88"/>
      <c r="DRX23" s="88"/>
      <c r="DRY23" s="88"/>
      <c r="DRZ23" s="88"/>
      <c r="DSA23" s="88"/>
      <c r="DSB23" s="88"/>
      <c r="DSC23" s="88"/>
      <c r="DSD23" s="88"/>
      <c r="DSE23" s="88"/>
      <c r="DSF23" s="88"/>
      <c r="DSG23" s="88"/>
      <c r="DSH23" s="88"/>
      <c r="DSI23" s="88"/>
      <c r="DSJ23" s="88"/>
      <c r="DSK23" s="88"/>
      <c r="DSL23" s="88"/>
      <c r="DSM23" s="88"/>
      <c r="DSN23" s="88"/>
      <c r="DSO23" s="88"/>
      <c r="DSP23" s="88"/>
      <c r="DSQ23" s="88"/>
      <c r="DSR23" s="88"/>
      <c r="DSS23" s="88"/>
      <c r="DST23" s="88"/>
      <c r="DSU23" s="88"/>
      <c r="DSV23" s="88"/>
      <c r="DSW23" s="88"/>
      <c r="DSX23" s="88"/>
      <c r="DSY23" s="88"/>
      <c r="DSZ23" s="88"/>
      <c r="DTA23" s="88"/>
      <c r="DTB23" s="88"/>
      <c r="DTC23" s="88"/>
      <c r="DTD23" s="88"/>
      <c r="DTE23" s="88"/>
      <c r="DTF23" s="88"/>
      <c r="DTG23" s="88"/>
      <c r="DTH23" s="88"/>
      <c r="DTI23" s="88"/>
      <c r="DTJ23" s="88"/>
      <c r="DTK23" s="88"/>
      <c r="DTL23" s="88"/>
      <c r="DTM23" s="88"/>
      <c r="DTN23" s="88"/>
      <c r="DTO23" s="88"/>
      <c r="DTP23" s="88"/>
      <c r="DTQ23" s="88"/>
      <c r="DTR23" s="88"/>
      <c r="DTS23" s="88"/>
      <c r="DTT23" s="88"/>
      <c r="DTU23" s="88"/>
      <c r="DTV23" s="88"/>
      <c r="DTW23" s="88"/>
      <c r="DTX23" s="88"/>
      <c r="DTY23" s="88"/>
      <c r="DTZ23" s="88"/>
      <c r="DUA23" s="88"/>
      <c r="DUB23" s="88"/>
      <c r="DUC23" s="88"/>
      <c r="DUD23" s="88"/>
      <c r="DUE23" s="88"/>
      <c r="DUF23" s="88"/>
      <c r="DUG23" s="88"/>
      <c r="DUH23" s="88"/>
      <c r="DUI23" s="88"/>
      <c r="DUJ23" s="88"/>
      <c r="DUK23" s="88"/>
      <c r="DUL23" s="88"/>
      <c r="DUM23" s="88"/>
      <c r="DUN23" s="88"/>
      <c r="DUO23" s="88"/>
      <c r="DUP23" s="88"/>
      <c r="DUQ23" s="88"/>
      <c r="DUR23" s="88"/>
      <c r="DUS23" s="88"/>
      <c r="DUT23" s="88"/>
      <c r="DUU23" s="88"/>
      <c r="DUV23" s="88"/>
      <c r="DUW23" s="88"/>
      <c r="DUX23" s="88"/>
      <c r="DUY23" s="88"/>
      <c r="DUZ23" s="88"/>
      <c r="DVA23" s="88"/>
      <c r="DVB23" s="88"/>
      <c r="DVC23" s="88"/>
      <c r="DVD23" s="88"/>
      <c r="DVE23" s="88"/>
      <c r="DVF23" s="88"/>
      <c r="DVG23" s="88"/>
      <c r="DVH23" s="88"/>
      <c r="DVI23" s="88"/>
      <c r="DVJ23" s="88"/>
      <c r="DVK23" s="88"/>
      <c r="DVL23" s="88"/>
      <c r="DVM23" s="88"/>
      <c r="DVN23" s="88"/>
      <c r="DVO23" s="88"/>
      <c r="DVP23" s="88"/>
      <c r="DVQ23" s="88"/>
      <c r="DVR23" s="88"/>
      <c r="DVS23" s="88"/>
      <c r="DVT23" s="88"/>
      <c r="DVU23" s="88"/>
      <c r="DVV23" s="88"/>
      <c r="DVW23" s="88"/>
      <c r="DVX23" s="88"/>
      <c r="DVY23" s="88"/>
      <c r="DVZ23" s="88"/>
      <c r="DWA23" s="88"/>
      <c r="DWB23" s="88"/>
      <c r="DWC23" s="88"/>
      <c r="DWD23" s="88"/>
      <c r="DWE23" s="88"/>
      <c r="DWF23" s="88"/>
      <c r="DWG23" s="88"/>
      <c r="DWH23" s="88"/>
      <c r="DWI23" s="88"/>
      <c r="DWJ23" s="88"/>
      <c r="DWK23" s="88"/>
      <c r="DWL23" s="88"/>
      <c r="DWM23" s="88"/>
      <c r="DWN23" s="88"/>
      <c r="DWO23" s="88"/>
      <c r="DWP23" s="88"/>
      <c r="DWQ23" s="88"/>
      <c r="DWR23" s="88"/>
      <c r="DWS23" s="88"/>
      <c r="DWT23" s="88"/>
      <c r="DWU23" s="88"/>
      <c r="DWV23" s="88"/>
      <c r="DWW23" s="88"/>
      <c r="DWX23" s="88"/>
      <c r="DWY23" s="88"/>
      <c r="DWZ23" s="88"/>
      <c r="DXA23" s="88"/>
      <c r="DXB23" s="88"/>
      <c r="DXC23" s="88"/>
      <c r="DXD23" s="88"/>
      <c r="DXE23" s="88"/>
      <c r="DXF23" s="88"/>
      <c r="DXG23" s="88"/>
      <c r="DXH23" s="88"/>
      <c r="DXI23" s="88"/>
      <c r="DXJ23" s="88"/>
      <c r="DXK23" s="88"/>
      <c r="DXL23" s="88"/>
      <c r="DXM23" s="88"/>
      <c r="DXN23" s="88"/>
      <c r="DXO23" s="88"/>
      <c r="DXP23" s="88"/>
      <c r="DXQ23" s="88"/>
      <c r="DXR23" s="88"/>
      <c r="DXS23" s="88"/>
      <c r="DXT23" s="88"/>
      <c r="DXU23" s="88"/>
      <c r="DXV23" s="88"/>
      <c r="DXW23" s="88"/>
      <c r="DXX23" s="88"/>
      <c r="DXY23" s="88"/>
      <c r="DXZ23" s="88"/>
      <c r="DYA23" s="88"/>
      <c r="DYB23" s="88"/>
      <c r="DYC23" s="88"/>
      <c r="DYD23" s="88"/>
      <c r="DYE23" s="88"/>
      <c r="DYF23" s="88"/>
      <c r="DYG23" s="88"/>
      <c r="DYH23" s="88"/>
      <c r="DYI23" s="88"/>
      <c r="DYJ23" s="88"/>
      <c r="DYK23" s="88"/>
      <c r="DYL23" s="88"/>
      <c r="DYM23" s="88"/>
      <c r="DYN23" s="88"/>
      <c r="DYO23" s="88"/>
      <c r="DYP23" s="88"/>
      <c r="DYQ23" s="88"/>
      <c r="DYR23" s="88"/>
      <c r="DYS23" s="88"/>
      <c r="DYT23" s="88"/>
      <c r="DYU23" s="88"/>
      <c r="DYV23" s="88"/>
      <c r="DYW23" s="88"/>
      <c r="DYX23" s="88"/>
      <c r="DYY23" s="88"/>
      <c r="DYZ23" s="88"/>
      <c r="DZA23" s="88"/>
      <c r="DZB23" s="88"/>
      <c r="DZC23" s="88"/>
      <c r="DZD23" s="88"/>
      <c r="DZE23" s="88"/>
      <c r="DZF23" s="88"/>
      <c r="DZG23" s="88"/>
      <c r="DZH23" s="88"/>
      <c r="DZI23" s="88"/>
      <c r="DZJ23" s="88"/>
      <c r="DZK23" s="88"/>
      <c r="DZL23" s="88"/>
      <c r="DZM23" s="88"/>
      <c r="DZN23" s="88"/>
      <c r="DZO23" s="88"/>
      <c r="DZP23" s="88"/>
      <c r="DZQ23" s="88"/>
      <c r="DZR23" s="88"/>
      <c r="DZS23" s="88"/>
      <c r="DZT23" s="88"/>
      <c r="DZU23" s="88"/>
      <c r="DZV23" s="88"/>
      <c r="DZW23" s="88"/>
      <c r="DZX23" s="88"/>
      <c r="DZY23" s="88"/>
      <c r="DZZ23" s="88"/>
      <c r="EAA23" s="88"/>
      <c r="EAB23" s="88"/>
      <c r="EAC23" s="88"/>
      <c r="EAD23" s="88"/>
      <c r="EAE23" s="88"/>
      <c r="EAF23" s="88"/>
      <c r="EAG23" s="88"/>
      <c r="EAH23" s="88"/>
      <c r="EAI23" s="88"/>
      <c r="EAJ23" s="88"/>
      <c r="EAK23" s="88"/>
      <c r="EAL23" s="88"/>
      <c r="EAM23" s="88"/>
      <c r="EAN23" s="88"/>
      <c r="EAO23" s="88"/>
      <c r="EAP23" s="88"/>
      <c r="EAQ23" s="88"/>
      <c r="EAR23" s="88"/>
      <c r="EAS23" s="88"/>
      <c r="EAT23" s="88"/>
      <c r="EAU23" s="88"/>
      <c r="EAV23" s="88"/>
      <c r="EAW23" s="88"/>
      <c r="EAX23" s="88"/>
      <c r="EAY23" s="88"/>
      <c r="EAZ23" s="88"/>
      <c r="EBA23" s="88"/>
      <c r="EBB23" s="88"/>
      <c r="EBC23" s="88"/>
      <c r="EBD23" s="88"/>
      <c r="EBE23" s="88"/>
      <c r="EBF23" s="88"/>
      <c r="EBG23" s="88"/>
      <c r="EBH23" s="88"/>
      <c r="EBI23" s="88"/>
      <c r="EBJ23" s="88"/>
      <c r="EBK23" s="88"/>
      <c r="EBL23" s="88"/>
      <c r="EBM23" s="88"/>
      <c r="EBN23" s="88"/>
      <c r="EBO23" s="88"/>
      <c r="EBP23" s="88"/>
      <c r="EBQ23" s="88"/>
      <c r="EBR23" s="88"/>
      <c r="EBS23" s="88"/>
      <c r="EBT23" s="88"/>
      <c r="EBU23" s="88"/>
      <c r="EBV23" s="88"/>
      <c r="EBW23" s="88"/>
      <c r="EBX23" s="88"/>
      <c r="EBY23" s="88"/>
      <c r="EBZ23" s="88"/>
      <c r="ECA23" s="88"/>
      <c r="ECB23" s="88"/>
      <c r="ECC23" s="88"/>
      <c r="ECD23" s="88"/>
      <c r="ECE23" s="88"/>
      <c r="ECF23" s="88"/>
      <c r="ECG23" s="88"/>
      <c r="ECH23" s="88"/>
      <c r="ECI23" s="88"/>
      <c r="ECJ23" s="88"/>
      <c r="ECK23" s="88"/>
      <c r="ECL23" s="88"/>
      <c r="ECM23" s="88"/>
      <c r="ECN23" s="88"/>
      <c r="ECO23" s="88"/>
      <c r="ECP23" s="88"/>
      <c r="ECQ23" s="88"/>
      <c r="ECR23" s="88"/>
      <c r="ECS23" s="88"/>
      <c r="ECT23" s="88"/>
      <c r="ECU23" s="88"/>
      <c r="ECV23" s="88"/>
      <c r="ECW23" s="88"/>
      <c r="ECX23" s="88"/>
      <c r="ECY23" s="88"/>
      <c r="ECZ23" s="88"/>
      <c r="EDA23" s="88"/>
      <c r="EDB23" s="88"/>
      <c r="EDC23" s="88"/>
      <c r="EDD23" s="88"/>
      <c r="EDE23" s="88"/>
      <c r="EDF23" s="88"/>
      <c r="EDG23" s="88"/>
      <c r="EDH23" s="88"/>
      <c r="EDI23" s="88"/>
      <c r="EDJ23" s="88"/>
      <c r="EDK23" s="88"/>
      <c r="EDL23" s="88"/>
      <c r="EDM23" s="88"/>
      <c r="EDN23" s="88"/>
      <c r="EDO23" s="88"/>
      <c r="EDP23" s="88"/>
      <c r="EDQ23" s="88"/>
      <c r="EDR23" s="88"/>
      <c r="EDS23" s="88"/>
      <c r="EDT23" s="88"/>
      <c r="EDU23" s="88"/>
      <c r="EDV23" s="88"/>
      <c r="EDW23" s="88"/>
      <c r="EDX23" s="88"/>
      <c r="EDY23" s="88"/>
      <c r="EDZ23" s="88"/>
      <c r="EEA23" s="88"/>
      <c r="EEB23" s="88"/>
      <c r="EEC23" s="88"/>
      <c r="EED23" s="88"/>
      <c r="EEE23" s="88"/>
      <c r="EEF23" s="88"/>
      <c r="EEG23" s="88"/>
      <c r="EEH23" s="88"/>
      <c r="EEI23" s="88"/>
      <c r="EEJ23" s="88"/>
      <c r="EEK23" s="88"/>
      <c r="EEL23" s="88"/>
      <c r="EEM23" s="88"/>
      <c r="EEN23" s="88"/>
      <c r="EEO23" s="88"/>
      <c r="EEP23" s="88"/>
      <c r="EEQ23" s="88"/>
      <c r="EER23" s="88"/>
      <c r="EES23" s="88"/>
      <c r="EET23" s="88"/>
      <c r="EEU23" s="88"/>
      <c r="EEV23" s="88"/>
      <c r="EEW23" s="88"/>
      <c r="EEX23" s="88"/>
      <c r="EEY23" s="88"/>
      <c r="EEZ23" s="88"/>
      <c r="EFA23" s="88"/>
      <c r="EFB23" s="88"/>
      <c r="EFC23" s="88"/>
      <c r="EFD23" s="88"/>
      <c r="EFE23" s="88"/>
      <c r="EFF23" s="88"/>
      <c r="EFG23" s="88"/>
      <c r="EFH23" s="88"/>
      <c r="EFI23" s="88"/>
      <c r="EFJ23" s="88"/>
      <c r="EFK23" s="88"/>
      <c r="EFL23" s="88"/>
      <c r="EFM23" s="88"/>
      <c r="EFN23" s="88"/>
      <c r="EFO23" s="88"/>
      <c r="EFP23" s="88"/>
      <c r="EFQ23" s="88"/>
      <c r="EFR23" s="88"/>
      <c r="EFS23" s="88"/>
      <c r="EFT23" s="88"/>
      <c r="EFU23" s="88"/>
      <c r="EFV23" s="88"/>
      <c r="EFW23" s="88"/>
      <c r="EFX23" s="88"/>
      <c r="EFY23" s="88"/>
      <c r="EFZ23" s="88"/>
      <c r="EGA23" s="88"/>
      <c r="EGB23" s="88"/>
      <c r="EGC23" s="88"/>
      <c r="EGD23" s="88"/>
      <c r="EGE23" s="88"/>
      <c r="EGF23" s="88"/>
      <c r="EGG23" s="88"/>
      <c r="EGH23" s="88"/>
      <c r="EGI23" s="88"/>
      <c r="EGJ23" s="88"/>
      <c r="EGK23" s="88"/>
      <c r="EGL23" s="88"/>
      <c r="EGM23" s="88"/>
      <c r="EGN23" s="88"/>
      <c r="EGO23" s="88"/>
      <c r="EGP23" s="88"/>
      <c r="EGQ23" s="88"/>
      <c r="EGR23" s="88"/>
      <c r="EGS23" s="88"/>
      <c r="EGT23" s="88"/>
      <c r="EGU23" s="88"/>
      <c r="EGV23" s="88"/>
      <c r="EGW23" s="88"/>
      <c r="EGX23" s="88"/>
      <c r="EGY23" s="88"/>
      <c r="EGZ23" s="88"/>
      <c r="EHA23" s="88"/>
      <c r="EHB23" s="88"/>
      <c r="EHC23" s="88"/>
      <c r="EHD23" s="88"/>
      <c r="EHE23" s="88"/>
      <c r="EHF23" s="88"/>
      <c r="EHG23" s="88"/>
      <c r="EHH23" s="88"/>
      <c r="EHI23" s="88"/>
      <c r="EHJ23" s="88"/>
      <c r="EHK23" s="88"/>
      <c r="EHL23" s="88"/>
      <c r="EHM23" s="88"/>
      <c r="EHN23" s="88"/>
      <c r="EHO23" s="88"/>
      <c r="EHP23" s="88"/>
      <c r="EHQ23" s="88"/>
      <c r="EHR23" s="88"/>
      <c r="EHS23" s="88"/>
      <c r="EHT23" s="88"/>
      <c r="EHU23" s="88"/>
      <c r="EHV23" s="88"/>
      <c r="EHW23" s="88"/>
      <c r="EHX23" s="88"/>
      <c r="EHY23" s="88"/>
      <c r="EHZ23" s="88"/>
      <c r="EIA23" s="88"/>
      <c r="EIB23" s="88"/>
      <c r="EIC23" s="88"/>
      <c r="EID23" s="88"/>
      <c r="EIE23" s="88"/>
      <c r="EIF23" s="88"/>
      <c r="EIG23" s="88"/>
      <c r="EIH23" s="88"/>
      <c r="EII23" s="88"/>
      <c r="EIJ23" s="88"/>
      <c r="EIK23" s="88"/>
      <c r="EIL23" s="88"/>
      <c r="EIM23" s="88"/>
      <c r="EIN23" s="88"/>
      <c r="EIO23" s="88"/>
      <c r="EIP23" s="88"/>
      <c r="EIQ23" s="88"/>
      <c r="EIR23" s="88"/>
      <c r="EIS23" s="88"/>
      <c r="EIT23" s="88"/>
      <c r="EIU23" s="88"/>
      <c r="EIV23" s="88"/>
      <c r="EIW23" s="88"/>
      <c r="EIX23" s="88"/>
      <c r="EIY23" s="88"/>
      <c r="EIZ23" s="88"/>
      <c r="EJA23" s="88"/>
      <c r="EJB23" s="88"/>
      <c r="EJC23" s="88"/>
      <c r="EJD23" s="88"/>
      <c r="EJE23" s="88"/>
      <c r="EJF23" s="88"/>
      <c r="EJG23" s="88"/>
      <c r="EJH23" s="88"/>
      <c r="EJI23" s="88"/>
      <c r="EJJ23" s="88"/>
      <c r="EJK23" s="88"/>
      <c r="EJL23" s="88"/>
      <c r="EJM23" s="88"/>
      <c r="EJN23" s="88"/>
      <c r="EJO23" s="88"/>
      <c r="EJP23" s="88"/>
      <c r="EJQ23" s="88"/>
      <c r="EJR23" s="88"/>
      <c r="EJS23" s="88"/>
      <c r="EJT23" s="88"/>
      <c r="EJU23" s="88"/>
      <c r="EJV23" s="88"/>
      <c r="EJW23" s="88"/>
      <c r="EJX23" s="88"/>
      <c r="EJY23" s="88"/>
      <c r="EJZ23" s="88"/>
      <c r="EKA23" s="88"/>
      <c r="EKB23" s="88"/>
      <c r="EKC23" s="88"/>
      <c r="EKD23" s="88"/>
      <c r="EKE23" s="88"/>
      <c r="EKF23" s="88"/>
      <c r="EKG23" s="88"/>
      <c r="EKH23" s="88"/>
      <c r="EKI23" s="88"/>
      <c r="EKJ23" s="88"/>
      <c r="EKK23" s="88"/>
      <c r="EKL23" s="88"/>
      <c r="EKM23" s="88"/>
      <c r="EKN23" s="88"/>
      <c r="EKO23" s="88"/>
      <c r="EKP23" s="88"/>
      <c r="EKQ23" s="88"/>
      <c r="EKR23" s="88"/>
      <c r="EKS23" s="88"/>
      <c r="EKT23" s="88"/>
      <c r="EKU23" s="88"/>
      <c r="EKV23" s="88"/>
      <c r="EKW23" s="88"/>
      <c r="EKX23" s="88"/>
      <c r="EKY23" s="88"/>
      <c r="EKZ23" s="88"/>
      <c r="ELA23" s="88"/>
      <c r="ELB23" s="88"/>
      <c r="ELC23" s="88"/>
      <c r="ELD23" s="88"/>
      <c r="ELE23" s="88"/>
      <c r="ELF23" s="88"/>
      <c r="ELG23" s="88"/>
      <c r="ELH23" s="88"/>
      <c r="ELI23" s="88"/>
      <c r="ELJ23" s="88"/>
      <c r="ELK23" s="88"/>
      <c r="ELL23" s="88"/>
      <c r="ELM23" s="88"/>
      <c r="ELN23" s="88"/>
      <c r="ELO23" s="88"/>
      <c r="ELP23" s="88"/>
      <c r="ELQ23" s="88"/>
      <c r="ELR23" s="88"/>
      <c r="ELS23" s="88"/>
      <c r="ELT23" s="88"/>
      <c r="ELU23" s="88"/>
      <c r="ELV23" s="88"/>
      <c r="ELW23" s="88"/>
      <c r="ELX23" s="88"/>
      <c r="ELY23" s="88"/>
      <c r="ELZ23" s="88"/>
      <c r="EMA23" s="88"/>
      <c r="EMB23" s="88"/>
      <c r="EMC23" s="88"/>
      <c r="EMD23" s="88"/>
      <c r="EME23" s="88"/>
      <c r="EMF23" s="88"/>
      <c r="EMG23" s="88"/>
      <c r="EMH23" s="88"/>
      <c r="EMI23" s="88"/>
      <c r="EMJ23" s="88"/>
      <c r="EMK23" s="88"/>
      <c r="EML23" s="88"/>
      <c r="EMM23" s="88"/>
      <c r="EMN23" s="88"/>
      <c r="EMO23" s="88"/>
      <c r="EMP23" s="88"/>
      <c r="EMQ23" s="88"/>
      <c r="EMR23" s="88"/>
      <c r="EMS23" s="88"/>
      <c r="EMT23" s="88"/>
      <c r="EMU23" s="88"/>
      <c r="EMV23" s="88"/>
      <c r="EMW23" s="88"/>
      <c r="EMX23" s="88"/>
      <c r="EMY23" s="88"/>
      <c r="EMZ23" s="88"/>
      <c r="ENA23" s="88"/>
      <c r="ENB23" s="88"/>
      <c r="ENC23" s="88"/>
      <c r="END23" s="88"/>
      <c r="ENE23" s="88"/>
      <c r="ENF23" s="88"/>
      <c r="ENG23" s="88"/>
      <c r="ENH23" s="88"/>
      <c r="ENI23" s="88"/>
      <c r="ENJ23" s="88"/>
      <c r="ENK23" s="88"/>
      <c r="ENL23" s="88"/>
      <c r="ENM23" s="88"/>
      <c r="ENN23" s="88"/>
      <c r="ENO23" s="88"/>
      <c r="ENP23" s="88"/>
      <c r="ENQ23" s="88"/>
      <c r="ENR23" s="88"/>
      <c r="ENS23" s="88"/>
      <c r="ENT23" s="88"/>
      <c r="ENU23" s="88"/>
      <c r="ENV23" s="88"/>
      <c r="ENW23" s="88"/>
      <c r="ENX23" s="88"/>
      <c r="ENY23" s="88"/>
      <c r="ENZ23" s="88"/>
      <c r="EOA23" s="88"/>
      <c r="EOB23" s="88"/>
      <c r="EOC23" s="88"/>
      <c r="EOD23" s="88"/>
      <c r="EOE23" s="88"/>
      <c r="EOF23" s="88"/>
      <c r="EOG23" s="88"/>
      <c r="EOH23" s="88"/>
      <c r="EOI23" s="88"/>
      <c r="EOJ23" s="88"/>
      <c r="EOK23" s="88"/>
      <c r="EOL23" s="88"/>
      <c r="EOM23" s="88"/>
      <c r="EON23" s="88"/>
      <c r="EOO23" s="88"/>
      <c r="EOP23" s="88"/>
      <c r="EOQ23" s="88"/>
      <c r="EOR23" s="88"/>
      <c r="EOS23" s="88"/>
      <c r="EOT23" s="88"/>
      <c r="EOU23" s="88"/>
      <c r="EOV23" s="88"/>
      <c r="EOW23" s="88"/>
      <c r="EOX23" s="88"/>
      <c r="EOY23" s="88"/>
      <c r="EOZ23" s="88"/>
      <c r="EPA23" s="88"/>
      <c r="EPB23" s="88"/>
      <c r="EPC23" s="88"/>
      <c r="EPD23" s="88"/>
      <c r="EPE23" s="88"/>
      <c r="EPF23" s="88"/>
      <c r="EPG23" s="88"/>
      <c r="EPH23" s="88"/>
      <c r="EPI23" s="88"/>
      <c r="EPJ23" s="88"/>
      <c r="EPK23" s="88"/>
      <c r="EPL23" s="88"/>
      <c r="EPM23" s="88"/>
      <c r="EPN23" s="88"/>
      <c r="EPO23" s="88"/>
      <c r="EPP23" s="88"/>
      <c r="EPQ23" s="88"/>
      <c r="EPR23" s="88"/>
      <c r="EPS23" s="88"/>
      <c r="EPT23" s="88"/>
      <c r="EPU23" s="88"/>
      <c r="EPV23" s="88"/>
      <c r="EPW23" s="88"/>
      <c r="EPX23" s="88"/>
      <c r="EPY23" s="88"/>
      <c r="EPZ23" s="88"/>
      <c r="EQA23" s="88"/>
      <c r="EQB23" s="88"/>
      <c r="EQC23" s="88"/>
      <c r="EQD23" s="88"/>
      <c r="EQE23" s="88"/>
      <c r="EQF23" s="88"/>
      <c r="EQG23" s="88"/>
      <c r="EQH23" s="88"/>
      <c r="EQI23" s="88"/>
      <c r="EQJ23" s="88"/>
      <c r="EQK23" s="88"/>
      <c r="EQL23" s="88"/>
      <c r="EQM23" s="88"/>
      <c r="EQN23" s="88"/>
      <c r="EQO23" s="88"/>
      <c r="EQP23" s="88"/>
      <c r="EQQ23" s="88"/>
      <c r="EQR23" s="88"/>
      <c r="EQS23" s="88"/>
      <c r="EQT23" s="88"/>
      <c r="EQU23" s="88"/>
      <c r="EQV23" s="88"/>
      <c r="EQW23" s="88"/>
      <c r="EQX23" s="88"/>
      <c r="EQY23" s="88"/>
      <c r="EQZ23" s="88"/>
      <c r="ERA23" s="88"/>
      <c r="ERB23" s="88"/>
      <c r="ERC23" s="88"/>
      <c r="ERD23" s="88"/>
      <c r="ERE23" s="88"/>
      <c r="ERF23" s="88"/>
      <c r="ERG23" s="88"/>
      <c r="ERH23" s="88"/>
      <c r="ERI23" s="88"/>
      <c r="ERJ23" s="88"/>
      <c r="ERK23" s="88"/>
      <c r="ERL23" s="88"/>
      <c r="ERM23" s="88"/>
      <c r="ERN23" s="88"/>
      <c r="ERO23" s="88"/>
      <c r="ERP23" s="88"/>
      <c r="ERQ23" s="88"/>
      <c r="ERR23" s="88"/>
      <c r="ERS23" s="88"/>
      <c r="ERT23" s="88"/>
      <c r="ERU23" s="88"/>
      <c r="ERV23" s="88"/>
      <c r="ERW23" s="88"/>
      <c r="ERX23" s="88"/>
      <c r="ERY23" s="88"/>
      <c r="ERZ23" s="88"/>
      <c r="ESA23" s="88"/>
      <c r="ESB23" s="88"/>
      <c r="ESC23" s="88"/>
      <c r="ESD23" s="88"/>
      <c r="ESE23" s="88"/>
      <c r="ESF23" s="88"/>
      <c r="ESG23" s="88"/>
      <c r="ESH23" s="88"/>
      <c r="ESI23" s="88"/>
      <c r="ESJ23" s="88"/>
      <c r="ESK23" s="88"/>
      <c r="ESL23" s="88"/>
      <c r="ESM23" s="88"/>
      <c r="ESN23" s="88"/>
      <c r="ESO23" s="88"/>
      <c r="ESP23" s="88"/>
      <c r="ESQ23" s="88"/>
      <c r="ESR23" s="88"/>
      <c r="ESS23" s="88"/>
      <c r="EST23" s="88"/>
      <c r="ESU23" s="88"/>
      <c r="ESV23" s="88"/>
      <c r="ESW23" s="88"/>
      <c r="ESX23" s="88"/>
      <c r="ESY23" s="88"/>
      <c r="ESZ23" s="88"/>
      <c r="ETA23" s="88"/>
      <c r="ETB23" s="88"/>
      <c r="ETC23" s="88"/>
      <c r="ETD23" s="88"/>
      <c r="ETE23" s="88"/>
      <c r="ETF23" s="88"/>
      <c r="ETG23" s="88"/>
      <c r="ETH23" s="88"/>
      <c r="ETI23" s="88"/>
      <c r="ETJ23" s="88"/>
      <c r="ETK23" s="88"/>
      <c r="ETL23" s="88"/>
      <c r="ETM23" s="88"/>
      <c r="ETN23" s="88"/>
      <c r="ETO23" s="88"/>
      <c r="ETP23" s="88"/>
      <c r="ETQ23" s="88"/>
      <c r="ETR23" s="88"/>
      <c r="ETS23" s="88"/>
      <c r="ETT23" s="88"/>
      <c r="ETU23" s="88"/>
      <c r="ETV23" s="88"/>
      <c r="ETW23" s="88"/>
      <c r="ETX23" s="88"/>
      <c r="ETY23" s="88"/>
      <c r="ETZ23" s="88"/>
      <c r="EUA23" s="88"/>
      <c r="EUB23" s="88"/>
      <c r="EUC23" s="88"/>
      <c r="EUD23" s="88"/>
      <c r="EUE23" s="88"/>
      <c r="EUF23" s="88"/>
      <c r="EUG23" s="88"/>
      <c r="EUH23" s="88"/>
      <c r="EUI23" s="88"/>
      <c r="EUJ23" s="88"/>
      <c r="EUK23" s="88"/>
      <c r="EUL23" s="88"/>
      <c r="EUM23" s="88"/>
      <c r="EUN23" s="88"/>
      <c r="EUO23" s="88"/>
      <c r="EUP23" s="88"/>
      <c r="EUQ23" s="88"/>
      <c r="EUR23" s="88"/>
      <c r="EUS23" s="88"/>
      <c r="EUT23" s="88"/>
      <c r="EUU23" s="88"/>
      <c r="EUV23" s="88"/>
      <c r="EUW23" s="88"/>
      <c r="EUX23" s="88"/>
      <c r="EUY23" s="88"/>
      <c r="EUZ23" s="88"/>
      <c r="EVA23" s="88"/>
      <c r="EVB23" s="88"/>
      <c r="EVC23" s="88"/>
      <c r="EVD23" s="88"/>
      <c r="EVE23" s="88"/>
      <c r="EVF23" s="88"/>
      <c r="EVG23" s="88"/>
      <c r="EVH23" s="88"/>
      <c r="EVI23" s="88"/>
      <c r="EVJ23" s="88"/>
      <c r="EVK23" s="88"/>
      <c r="EVL23" s="88"/>
      <c r="EVM23" s="88"/>
      <c r="EVN23" s="88"/>
      <c r="EVO23" s="88"/>
      <c r="EVP23" s="88"/>
      <c r="EVQ23" s="88"/>
      <c r="EVR23" s="88"/>
      <c r="EVS23" s="88"/>
      <c r="EVT23" s="88"/>
      <c r="EVU23" s="88"/>
      <c r="EVV23" s="88"/>
      <c r="EVW23" s="88"/>
      <c r="EVX23" s="88"/>
      <c r="EVY23" s="88"/>
      <c r="EVZ23" s="88"/>
      <c r="EWA23" s="88"/>
      <c r="EWB23" s="88"/>
      <c r="EWC23" s="88"/>
      <c r="EWD23" s="88"/>
      <c r="EWE23" s="88"/>
      <c r="EWF23" s="88"/>
      <c r="EWG23" s="88"/>
      <c r="EWH23" s="88"/>
      <c r="EWI23" s="88"/>
      <c r="EWJ23" s="88"/>
      <c r="EWK23" s="88"/>
      <c r="EWL23" s="88"/>
      <c r="EWM23" s="88"/>
      <c r="EWN23" s="88"/>
      <c r="EWO23" s="88"/>
      <c r="EWP23" s="88"/>
      <c r="EWQ23" s="88"/>
      <c r="EWR23" s="88"/>
      <c r="EWS23" s="88"/>
      <c r="EWT23" s="88"/>
      <c r="EWU23" s="88"/>
      <c r="EWV23" s="88"/>
      <c r="EWW23" s="88"/>
      <c r="EWX23" s="88"/>
      <c r="EWY23" s="88"/>
      <c r="EWZ23" s="88"/>
      <c r="EXA23" s="88"/>
      <c r="EXB23" s="88"/>
      <c r="EXC23" s="88"/>
      <c r="EXD23" s="88"/>
      <c r="EXE23" s="88"/>
      <c r="EXF23" s="88"/>
      <c r="EXG23" s="88"/>
      <c r="EXH23" s="88"/>
      <c r="EXI23" s="88"/>
      <c r="EXJ23" s="88"/>
      <c r="EXK23" s="88"/>
      <c r="EXL23" s="88"/>
      <c r="EXM23" s="88"/>
      <c r="EXN23" s="88"/>
      <c r="EXO23" s="88"/>
      <c r="EXP23" s="88"/>
      <c r="EXQ23" s="88"/>
      <c r="EXR23" s="88"/>
      <c r="EXS23" s="88"/>
      <c r="EXT23" s="88"/>
      <c r="EXU23" s="88"/>
      <c r="EXV23" s="88"/>
      <c r="EXW23" s="88"/>
      <c r="EXX23" s="88"/>
      <c r="EXY23" s="88"/>
      <c r="EXZ23" s="88"/>
      <c r="EYA23" s="88"/>
      <c r="EYB23" s="88"/>
      <c r="EYC23" s="88"/>
      <c r="EYD23" s="88"/>
      <c r="EYE23" s="88"/>
      <c r="EYF23" s="88"/>
      <c r="EYG23" s="88"/>
      <c r="EYH23" s="88"/>
      <c r="EYI23" s="88"/>
      <c r="EYJ23" s="88"/>
      <c r="EYK23" s="88"/>
      <c r="EYL23" s="88"/>
      <c r="EYM23" s="88"/>
      <c r="EYN23" s="88"/>
      <c r="EYO23" s="88"/>
      <c r="EYP23" s="88"/>
      <c r="EYQ23" s="88"/>
      <c r="EYR23" s="88"/>
      <c r="EYS23" s="88"/>
      <c r="EYT23" s="88"/>
      <c r="EYU23" s="88"/>
      <c r="EYV23" s="88"/>
      <c r="EYW23" s="88"/>
      <c r="EYX23" s="88"/>
      <c r="EYY23" s="88"/>
      <c r="EYZ23" s="88"/>
      <c r="EZA23" s="88"/>
      <c r="EZB23" s="88"/>
      <c r="EZC23" s="88"/>
      <c r="EZD23" s="88"/>
      <c r="EZE23" s="88"/>
      <c r="EZF23" s="88"/>
      <c r="EZG23" s="88"/>
      <c r="EZH23" s="88"/>
      <c r="EZI23" s="88"/>
      <c r="EZJ23" s="88"/>
      <c r="EZK23" s="88"/>
      <c r="EZL23" s="88"/>
      <c r="EZM23" s="88"/>
      <c r="EZN23" s="88"/>
      <c r="EZO23" s="88"/>
      <c r="EZP23" s="88"/>
      <c r="EZQ23" s="88"/>
      <c r="EZR23" s="88"/>
      <c r="EZS23" s="88"/>
      <c r="EZT23" s="88"/>
      <c r="EZU23" s="88"/>
      <c r="EZV23" s="88"/>
      <c r="EZW23" s="88"/>
      <c r="EZX23" s="88"/>
      <c r="EZY23" s="88"/>
      <c r="EZZ23" s="88"/>
      <c r="FAA23" s="88"/>
      <c r="FAB23" s="88"/>
      <c r="FAC23" s="88"/>
      <c r="FAD23" s="88"/>
      <c r="FAE23" s="88"/>
      <c r="FAF23" s="88"/>
      <c r="FAG23" s="88"/>
      <c r="FAH23" s="88"/>
      <c r="FAI23" s="88"/>
      <c r="FAJ23" s="88"/>
      <c r="FAK23" s="88"/>
      <c r="FAL23" s="88"/>
      <c r="FAM23" s="88"/>
      <c r="FAN23" s="88"/>
      <c r="FAO23" s="88"/>
      <c r="FAP23" s="88"/>
      <c r="FAQ23" s="88"/>
      <c r="FAR23" s="88"/>
      <c r="FAS23" s="88"/>
      <c r="FAT23" s="88"/>
      <c r="FAU23" s="88"/>
      <c r="FAV23" s="88"/>
      <c r="FAW23" s="88"/>
      <c r="FAX23" s="88"/>
      <c r="FAY23" s="88"/>
      <c r="FAZ23" s="88"/>
      <c r="FBA23" s="88"/>
      <c r="FBB23" s="88"/>
      <c r="FBC23" s="88"/>
      <c r="FBD23" s="88"/>
      <c r="FBE23" s="88"/>
      <c r="FBF23" s="88"/>
      <c r="FBG23" s="88"/>
      <c r="FBH23" s="88"/>
      <c r="FBI23" s="88"/>
      <c r="FBJ23" s="88"/>
      <c r="FBK23" s="88"/>
      <c r="FBL23" s="88"/>
      <c r="FBM23" s="88"/>
      <c r="FBN23" s="88"/>
      <c r="FBO23" s="88"/>
      <c r="FBP23" s="88"/>
      <c r="FBQ23" s="88"/>
      <c r="FBR23" s="88"/>
      <c r="FBS23" s="88"/>
      <c r="FBT23" s="88"/>
      <c r="FBU23" s="88"/>
      <c r="FBV23" s="88"/>
      <c r="FBW23" s="88"/>
      <c r="FBX23" s="88"/>
      <c r="FBY23" s="88"/>
      <c r="FBZ23" s="88"/>
      <c r="FCA23" s="88"/>
      <c r="FCB23" s="88"/>
      <c r="FCC23" s="88"/>
      <c r="FCD23" s="88"/>
      <c r="FCE23" s="88"/>
      <c r="FCF23" s="88"/>
      <c r="FCG23" s="88"/>
      <c r="FCH23" s="88"/>
      <c r="FCI23" s="88"/>
      <c r="FCJ23" s="88"/>
      <c r="FCK23" s="88"/>
      <c r="FCL23" s="88"/>
      <c r="FCM23" s="88"/>
      <c r="FCN23" s="88"/>
      <c r="FCO23" s="88"/>
      <c r="FCP23" s="88"/>
      <c r="FCQ23" s="88"/>
      <c r="FCR23" s="88"/>
      <c r="FCS23" s="88"/>
      <c r="FCT23" s="88"/>
      <c r="FCU23" s="88"/>
      <c r="FCV23" s="88"/>
      <c r="FCW23" s="88"/>
      <c r="FCX23" s="88"/>
      <c r="FCY23" s="88"/>
      <c r="FCZ23" s="88"/>
      <c r="FDA23" s="88"/>
      <c r="FDB23" s="88"/>
      <c r="FDC23" s="88"/>
      <c r="FDD23" s="88"/>
      <c r="FDE23" s="88"/>
      <c r="FDF23" s="88"/>
      <c r="FDG23" s="88"/>
      <c r="FDH23" s="88"/>
      <c r="FDI23" s="88"/>
      <c r="FDJ23" s="88"/>
      <c r="FDK23" s="88"/>
      <c r="FDL23" s="88"/>
      <c r="FDM23" s="88"/>
      <c r="FDN23" s="88"/>
      <c r="FDO23" s="88"/>
      <c r="FDP23" s="88"/>
      <c r="FDQ23" s="88"/>
      <c r="FDR23" s="88"/>
      <c r="FDS23" s="88"/>
      <c r="FDT23" s="88"/>
      <c r="FDU23" s="88"/>
      <c r="FDV23" s="88"/>
      <c r="FDW23" s="88"/>
      <c r="FDX23" s="88"/>
      <c r="FDY23" s="88"/>
      <c r="FDZ23" s="88"/>
      <c r="FEA23" s="88"/>
      <c r="FEB23" s="88"/>
      <c r="FEC23" s="88"/>
      <c r="FED23" s="88"/>
      <c r="FEE23" s="88"/>
      <c r="FEF23" s="88"/>
      <c r="FEG23" s="88"/>
      <c r="FEH23" s="88"/>
      <c r="FEI23" s="88"/>
      <c r="FEJ23" s="88"/>
      <c r="FEK23" s="88"/>
      <c r="FEL23" s="88"/>
      <c r="FEM23" s="88"/>
      <c r="FEN23" s="88"/>
      <c r="FEO23" s="88"/>
      <c r="FEP23" s="88"/>
      <c r="FEQ23" s="88"/>
      <c r="FER23" s="88"/>
      <c r="FES23" s="88"/>
      <c r="FET23" s="88"/>
      <c r="FEU23" s="88"/>
      <c r="FEV23" s="88"/>
      <c r="FEW23" s="88"/>
      <c r="FEX23" s="88"/>
      <c r="FEY23" s="88"/>
      <c r="FEZ23" s="88"/>
      <c r="FFA23" s="88"/>
      <c r="FFB23" s="88"/>
      <c r="FFC23" s="88"/>
      <c r="FFD23" s="88"/>
      <c r="FFE23" s="88"/>
      <c r="FFF23" s="88"/>
      <c r="FFG23" s="88"/>
      <c r="FFH23" s="88"/>
      <c r="FFI23" s="88"/>
      <c r="FFJ23" s="88"/>
      <c r="FFK23" s="88"/>
      <c r="FFL23" s="88"/>
      <c r="FFM23" s="88"/>
      <c r="FFN23" s="88"/>
      <c r="FFO23" s="88"/>
      <c r="FFP23" s="88"/>
      <c r="FFQ23" s="88"/>
      <c r="FFR23" s="88"/>
      <c r="FFS23" s="88"/>
      <c r="FFT23" s="88"/>
      <c r="FFU23" s="88"/>
      <c r="FFV23" s="88"/>
      <c r="FFW23" s="88"/>
      <c r="FFX23" s="88"/>
      <c r="FFY23" s="88"/>
      <c r="FFZ23" s="88"/>
      <c r="FGA23" s="88"/>
      <c r="FGB23" s="88"/>
      <c r="FGC23" s="88"/>
      <c r="FGD23" s="88"/>
      <c r="FGE23" s="88"/>
      <c r="FGF23" s="88"/>
      <c r="FGG23" s="88"/>
      <c r="FGH23" s="88"/>
      <c r="FGI23" s="88"/>
      <c r="FGJ23" s="88"/>
      <c r="FGK23" s="88"/>
      <c r="FGL23" s="88"/>
      <c r="FGM23" s="88"/>
      <c r="FGN23" s="88"/>
      <c r="FGO23" s="88"/>
      <c r="FGP23" s="88"/>
      <c r="FGQ23" s="88"/>
      <c r="FGR23" s="88"/>
      <c r="FGS23" s="88"/>
      <c r="FGT23" s="88"/>
      <c r="FGU23" s="88"/>
      <c r="FGV23" s="88"/>
      <c r="FGW23" s="88"/>
      <c r="FGX23" s="88"/>
      <c r="FGY23" s="88"/>
      <c r="FGZ23" s="88"/>
      <c r="FHA23" s="88"/>
      <c r="FHB23" s="88"/>
      <c r="FHC23" s="88"/>
      <c r="FHD23" s="88"/>
      <c r="FHE23" s="88"/>
      <c r="FHF23" s="88"/>
      <c r="FHG23" s="88"/>
      <c r="FHH23" s="88"/>
      <c r="FHI23" s="88"/>
      <c r="FHJ23" s="88"/>
      <c r="FHK23" s="88"/>
      <c r="FHL23" s="88"/>
      <c r="FHM23" s="88"/>
      <c r="FHN23" s="88"/>
      <c r="FHO23" s="88"/>
      <c r="FHP23" s="88"/>
      <c r="FHQ23" s="88"/>
      <c r="FHR23" s="88"/>
      <c r="FHS23" s="88"/>
      <c r="FHT23" s="88"/>
      <c r="FHU23" s="88"/>
      <c r="FHV23" s="88"/>
      <c r="FHW23" s="88"/>
      <c r="FHX23" s="88"/>
      <c r="FHY23" s="88"/>
      <c r="FHZ23" s="88"/>
      <c r="FIA23" s="88"/>
      <c r="FIB23" s="88"/>
      <c r="FIC23" s="88"/>
      <c r="FID23" s="88"/>
      <c r="FIE23" s="88"/>
      <c r="FIF23" s="88"/>
      <c r="FIG23" s="88"/>
      <c r="FIH23" s="88"/>
      <c r="FII23" s="88"/>
      <c r="FIJ23" s="88"/>
      <c r="FIK23" s="88"/>
      <c r="FIL23" s="88"/>
      <c r="FIM23" s="88"/>
      <c r="FIN23" s="88"/>
      <c r="FIO23" s="88"/>
      <c r="FIP23" s="88"/>
      <c r="FIQ23" s="88"/>
      <c r="FIR23" s="88"/>
      <c r="FIS23" s="88"/>
      <c r="FIT23" s="88"/>
      <c r="FIU23" s="88"/>
      <c r="FIV23" s="88"/>
      <c r="FIW23" s="88"/>
      <c r="FIX23" s="88"/>
      <c r="FIY23" s="88"/>
      <c r="FIZ23" s="88"/>
      <c r="FJA23" s="88"/>
      <c r="FJB23" s="88"/>
      <c r="FJC23" s="88"/>
      <c r="FJD23" s="88"/>
      <c r="FJE23" s="88"/>
      <c r="FJF23" s="88"/>
      <c r="FJG23" s="88"/>
      <c r="FJH23" s="88"/>
      <c r="FJI23" s="88"/>
      <c r="FJJ23" s="88"/>
      <c r="FJK23" s="88"/>
      <c r="FJL23" s="88"/>
      <c r="FJM23" s="88"/>
      <c r="FJN23" s="88"/>
      <c r="FJO23" s="88"/>
      <c r="FJP23" s="88"/>
      <c r="FJQ23" s="88"/>
      <c r="FJR23" s="88"/>
      <c r="FJS23" s="88"/>
      <c r="FJT23" s="88"/>
      <c r="FJU23" s="88"/>
      <c r="FJV23" s="88"/>
      <c r="FJW23" s="88"/>
      <c r="FJX23" s="88"/>
      <c r="FJY23" s="88"/>
      <c r="FJZ23" s="88"/>
      <c r="FKA23" s="88"/>
      <c r="FKB23" s="88"/>
      <c r="FKC23" s="88"/>
      <c r="FKD23" s="88"/>
      <c r="FKE23" s="88"/>
      <c r="FKF23" s="88"/>
      <c r="FKG23" s="88"/>
      <c r="FKH23" s="88"/>
      <c r="FKI23" s="88"/>
      <c r="FKJ23" s="88"/>
      <c r="FKK23" s="88"/>
      <c r="FKL23" s="88"/>
      <c r="FKM23" s="88"/>
      <c r="FKN23" s="88"/>
      <c r="FKO23" s="88"/>
      <c r="FKP23" s="88"/>
      <c r="FKQ23" s="88"/>
      <c r="FKR23" s="88"/>
      <c r="FKS23" s="88"/>
      <c r="FKT23" s="88"/>
      <c r="FKU23" s="88"/>
      <c r="FKV23" s="88"/>
      <c r="FKW23" s="88"/>
      <c r="FKX23" s="88"/>
      <c r="FKY23" s="88"/>
      <c r="FKZ23" s="88"/>
      <c r="FLA23" s="88"/>
      <c r="FLB23" s="88"/>
      <c r="FLC23" s="88"/>
      <c r="FLD23" s="88"/>
      <c r="FLE23" s="88"/>
      <c r="FLF23" s="88"/>
      <c r="FLG23" s="88"/>
      <c r="FLH23" s="88"/>
      <c r="FLI23" s="88"/>
      <c r="FLJ23" s="88"/>
      <c r="FLK23" s="88"/>
      <c r="FLL23" s="88"/>
      <c r="FLM23" s="88"/>
      <c r="FLN23" s="88"/>
      <c r="FLO23" s="88"/>
      <c r="FLP23" s="88"/>
      <c r="FLQ23" s="88"/>
      <c r="FLR23" s="88"/>
      <c r="FLS23" s="88"/>
      <c r="FLT23" s="88"/>
      <c r="FLU23" s="88"/>
      <c r="FLV23" s="88"/>
      <c r="FLW23" s="88"/>
      <c r="FLX23" s="88"/>
      <c r="FLY23" s="88"/>
      <c r="FLZ23" s="88"/>
      <c r="FMA23" s="88"/>
      <c r="FMB23" s="88"/>
      <c r="FMC23" s="88"/>
      <c r="FMD23" s="88"/>
      <c r="FME23" s="88"/>
      <c r="FMF23" s="88"/>
      <c r="FMG23" s="88"/>
      <c r="FMH23" s="88"/>
      <c r="FMI23" s="88"/>
      <c r="FMJ23" s="88"/>
      <c r="FMK23" s="88"/>
      <c r="FML23" s="88"/>
      <c r="FMM23" s="88"/>
      <c r="FMN23" s="88"/>
      <c r="FMO23" s="88"/>
      <c r="FMP23" s="88"/>
      <c r="FMQ23" s="88"/>
      <c r="FMR23" s="88"/>
      <c r="FMS23" s="88"/>
      <c r="FMT23" s="88"/>
      <c r="FMU23" s="88"/>
      <c r="FMV23" s="88"/>
      <c r="FMW23" s="88"/>
      <c r="FMX23" s="88"/>
      <c r="FMY23" s="88"/>
      <c r="FMZ23" s="88"/>
      <c r="FNA23" s="88"/>
      <c r="FNB23" s="88"/>
      <c r="FNC23" s="88"/>
      <c r="FND23" s="88"/>
      <c r="FNE23" s="88"/>
      <c r="FNF23" s="88"/>
      <c r="FNG23" s="88"/>
      <c r="FNH23" s="88"/>
      <c r="FNI23" s="88"/>
      <c r="FNJ23" s="88"/>
      <c r="FNK23" s="88"/>
      <c r="FNL23" s="88"/>
      <c r="FNM23" s="88"/>
      <c r="FNN23" s="88"/>
      <c r="FNO23" s="88"/>
      <c r="FNP23" s="88"/>
      <c r="FNQ23" s="88"/>
      <c r="FNR23" s="88"/>
      <c r="FNS23" s="88"/>
      <c r="FNT23" s="88"/>
      <c r="FNU23" s="88"/>
      <c r="FNV23" s="88"/>
      <c r="FNW23" s="88"/>
      <c r="FNX23" s="88"/>
      <c r="FNY23" s="88"/>
      <c r="FNZ23" s="88"/>
      <c r="FOA23" s="88"/>
      <c r="FOB23" s="88"/>
      <c r="FOC23" s="88"/>
      <c r="FOD23" s="88"/>
      <c r="FOE23" s="88"/>
      <c r="FOF23" s="88"/>
      <c r="FOG23" s="88"/>
      <c r="FOH23" s="88"/>
      <c r="FOI23" s="88"/>
      <c r="FOJ23" s="88"/>
      <c r="FOK23" s="88"/>
      <c r="FOL23" s="88"/>
      <c r="FOM23" s="88"/>
      <c r="FON23" s="88"/>
      <c r="FOO23" s="88"/>
      <c r="FOP23" s="88"/>
      <c r="FOQ23" s="88"/>
      <c r="FOR23" s="88"/>
      <c r="FOS23" s="88"/>
      <c r="FOT23" s="88"/>
      <c r="FOU23" s="88"/>
      <c r="FOV23" s="88"/>
      <c r="FOW23" s="88"/>
      <c r="FOX23" s="88"/>
      <c r="FOY23" s="88"/>
      <c r="FOZ23" s="88"/>
      <c r="FPA23" s="88"/>
      <c r="FPB23" s="88"/>
      <c r="FPC23" s="88"/>
      <c r="FPD23" s="88"/>
      <c r="FPE23" s="88"/>
      <c r="FPF23" s="88"/>
      <c r="FPG23" s="88"/>
      <c r="FPH23" s="88"/>
      <c r="FPI23" s="88"/>
      <c r="FPJ23" s="88"/>
      <c r="FPK23" s="88"/>
      <c r="FPL23" s="88"/>
      <c r="FPM23" s="88"/>
      <c r="FPN23" s="88"/>
      <c r="FPO23" s="88"/>
      <c r="FPP23" s="88"/>
      <c r="FPQ23" s="88"/>
      <c r="FPR23" s="88"/>
      <c r="FPS23" s="88"/>
      <c r="FPT23" s="88"/>
      <c r="FPU23" s="88"/>
      <c r="FPV23" s="88"/>
      <c r="FPW23" s="88"/>
      <c r="FPX23" s="88"/>
      <c r="FPY23" s="88"/>
      <c r="FPZ23" s="88"/>
      <c r="FQA23" s="88"/>
      <c r="FQB23" s="88"/>
      <c r="FQC23" s="88"/>
      <c r="FQD23" s="88"/>
      <c r="FQE23" s="88"/>
      <c r="FQF23" s="88"/>
      <c r="FQG23" s="88"/>
      <c r="FQH23" s="88"/>
      <c r="FQI23" s="88"/>
      <c r="FQJ23" s="88"/>
      <c r="FQK23" s="88"/>
      <c r="FQL23" s="88"/>
      <c r="FQM23" s="88"/>
      <c r="FQN23" s="88"/>
      <c r="FQO23" s="88"/>
      <c r="FQP23" s="88"/>
      <c r="FQQ23" s="88"/>
      <c r="FQR23" s="88"/>
      <c r="FQS23" s="88"/>
      <c r="FQT23" s="88"/>
      <c r="FQU23" s="88"/>
      <c r="FQV23" s="88"/>
      <c r="FQW23" s="88"/>
      <c r="FQX23" s="88"/>
      <c r="FQY23" s="88"/>
      <c r="FQZ23" s="88"/>
      <c r="FRA23" s="88"/>
      <c r="FRB23" s="88"/>
      <c r="FRC23" s="88"/>
      <c r="FRD23" s="88"/>
      <c r="FRE23" s="88"/>
      <c r="FRF23" s="88"/>
      <c r="FRG23" s="88"/>
      <c r="FRH23" s="88"/>
      <c r="FRI23" s="88"/>
      <c r="FRJ23" s="88"/>
      <c r="FRK23" s="88"/>
      <c r="FRL23" s="88"/>
      <c r="FRM23" s="88"/>
      <c r="FRN23" s="88"/>
      <c r="FRO23" s="88"/>
      <c r="FRP23" s="88"/>
      <c r="FRQ23" s="88"/>
      <c r="FRR23" s="88"/>
      <c r="FRS23" s="88"/>
      <c r="FRT23" s="88"/>
      <c r="FRU23" s="88"/>
      <c r="FRV23" s="88"/>
      <c r="FRW23" s="88"/>
      <c r="FRX23" s="88"/>
      <c r="FRY23" s="88"/>
      <c r="FRZ23" s="88"/>
      <c r="FSA23" s="88"/>
      <c r="FSB23" s="88"/>
      <c r="FSC23" s="88"/>
      <c r="FSD23" s="88"/>
      <c r="FSE23" s="88"/>
      <c r="FSF23" s="88"/>
      <c r="FSG23" s="88"/>
      <c r="FSH23" s="88"/>
      <c r="FSI23" s="88"/>
      <c r="FSJ23" s="88"/>
      <c r="FSK23" s="88"/>
      <c r="FSL23" s="88"/>
      <c r="FSM23" s="88"/>
      <c r="FSN23" s="88"/>
      <c r="FSO23" s="88"/>
      <c r="FSP23" s="88"/>
      <c r="FSQ23" s="88"/>
      <c r="FSR23" s="88"/>
      <c r="FSS23" s="88"/>
      <c r="FST23" s="88"/>
      <c r="FSU23" s="88"/>
      <c r="FSV23" s="88"/>
      <c r="FSW23" s="88"/>
      <c r="FSX23" s="88"/>
      <c r="FSY23" s="88"/>
      <c r="FSZ23" s="88"/>
      <c r="FTA23" s="88"/>
      <c r="FTB23" s="88"/>
      <c r="FTC23" s="88"/>
      <c r="FTD23" s="88"/>
      <c r="FTE23" s="88"/>
      <c r="FTF23" s="88"/>
      <c r="FTG23" s="88"/>
      <c r="FTH23" s="88"/>
      <c r="FTI23" s="88"/>
      <c r="FTJ23" s="88"/>
      <c r="FTK23" s="88"/>
      <c r="FTL23" s="88"/>
      <c r="FTM23" s="88"/>
      <c r="FTN23" s="88"/>
      <c r="FTO23" s="88"/>
      <c r="FTP23" s="88"/>
      <c r="FTQ23" s="88"/>
      <c r="FTR23" s="88"/>
      <c r="FTS23" s="88"/>
      <c r="FTT23" s="88"/>
      <c r="FTU23" s="88"/>
      <c r="FTV23" s="88"/>
      <c r="FTW23" s="88"/>
      <c r="FTX23" s="88"/>
      <c r="FTY23" s="88"/>
      <c r="FTZ23" s="88"/>
      <c r="FUA23" s="88"/>
      <c r="FUB23" s="88"/>
      <c r="FUC23" s="88"/>
      <c r="FUD23" s="88"/>
      <c r="FUE23" s="88"/>
      <c r="FUF23" s="88"/>
      <c r="FUG23" s="88"/>
      <c r="FUH23" s="88"/>
      <c r="FUI23" s="88"/>
      <c r="FUJ23" s="88"/>
      <c r="FUK23" s="88"/>
      <c r="FUL23" s="88"/>
      <c r="FUM23" s="88"/>
      <c r="FUN23" s="88"/>
      <c r="FUO23" s="88"/>
      <c r="FUP23" s="88"/>
      <c r="FUQ23" s="88"/>
      <c r="FUR23" s="88"/>
      <c r="FUS23" s="88"/>
      <c r="FUT23" s="88"/>
      <c r="FUU23" s="88"/>
      <c r="FUV23" s="88"/>
      <c r="FUW23" s="88"/>
      <c r="FUX23" s="88"/>
      <c r="FUY23" s="88"/>
      <c r="FUZ23" s="88"/>
      <c r="FVA23" s="88"/>
      <c r="FVB23" s="88"/>
      <c r="FVC23" s="88"/>
      <c r="FVD23" s="88"/>
      <c r="FVE23" s="88"/>
      <c r="FVF23" s="88"/>
      <c r="FVG23" s="88"/>
      <c r="FVH23" s="88"/>
      <c r="FVI23" s="88"/>
      <c r="FVJ23" s="88"/>
      <c r="FVK23" s="88"/>
      <c r="FVL23" s="88"/>
      <c r="FVM23" s="88"/>
      <c r="FVN23" s="88"/>
      <c r="FVO23" s="88"/>
      <c r="FVP23" s="88"/>
      <c r="FVQ23" s="88"/>
      <c r="FVR23" s="88"/>
      <c r="FVS23" s="88"/>
      <c r="FVT23" s="88"/>
      <c r="FVU23" s="88"/>
      <c r="FVV23" s="88"/>
      <c r="FVW23" s="88"/>
      <c r="FVX23" s="88"/>
      <c r="FVY23" s="88"/>
      <c r="FVZ23" s="88"/>
      <c r="FWA23" s="88"/>
      <c r="FWB23" s="88"/>
      <c r="FWC23" s="88"/>
      <c r="FWD23" s="88"/>
      <c r="FWE23" s="88"/>
      <c r="FWF23" s="88"/>
      <c r="FWG23" s="88"/>
      <c r="FWH23" s="88"/>
      <c r="FWI23" s="88"/>
      <c r="FWJ23" s="88"/>
      <c r="FWK23" s="88"/>
      <c r="FWL23" s="88"/>
      <c r="FWM23" s="88"/>
      <c r="FWN23" s="88"/>
      <c r="FWO23" s="88"/>
      <c r="FWP23" s="88"/>
      <c r="FWQ23" s="88"/>
      <c r="FWR23" s="88"/>
      <c r="FWS23" s="88"/>
      <c r="FWT23" s="88"/>
      <c r="FWU23" s="88"/>
      <c r="FWV23" s="88"/>
      <c r="FWW23" s="88"/>
      <c r="FWX23" s="88"/>
      <c r="FWY23" s="88"/>
      <c r="FWZ23" s="88"/>
      <c r="FXA23" s="88"/>
      <c r="FXB23" s="88"/>
      <c r="FXC23" s="88"/>
      <c r="FXD23" s="88"/>
      <c r="FXE23" s="88"/>
      <c r="FXF23" s="88"/>
      <c r="FXG23" s="88"/>
      <c r="FXH23" s="88"/>
      <c r="FXI23" s="88"/>
      <c r="FXJ23" s="88"/>
      <c r="FXK23" s="88"/>
      <c r="FXL23" s="88"/>
      <c r="FXM23" s="88"/>
      <c r="FXN23" s="88"/>
      <c r="FXO23" s="88"/>
      <c r="FXP23" s="88"/>
      <c r="FXQ23" s="88"/>
      <c r="FXR23" s="88"/>
      <c r="FXS23" s="88"/>
      <c r="FXT23" s="88"/>
      <c r="FXU23" s="88"/>
      <c r="FXV23" s="88"/>
      <c r="FXW23" s="88"/>
      <c r="FXX23" s="88"/>
      <c r="FXY23" s="88"/>
      <c r="FXZ23" s="88"/>
      <c r="FYA23" s="88"/>
      <c r="FYB23" s="88"/>
      <c r="FYC23" s="88"/>
      <c r="FYD23" s="88"/>
      <c r="FYE23" s="88"/>
      <c r="FYF23" s="88"/>
      <c r="FYG23" s="88"/>
      <c r="FYH23" s="88"/>
      <c r="FYI23" s="88"/>
      <c r="FYJ23" s="88"/>
      <c r="FYK23" s="88"/>
      <c r="FYL23" s="88"/>
      <c r="FYM23" s="88"/>
      <c r="FYN23" s="88"/>
      <c r="FYO23" s="88"/>
      <c r="FYP23" s="88"/>
      <c r="FYQ23" s="88"/>
      <c r="FYR23" s="88"/>
      <c r="FYS23" s="88"/>
      <c r="FYT23" s="88"/>
      <c r="FYU23" s="88"/>
      <c r="FYV23" s="88"/>
      <c r="FYW23" s="88"/>
      <c r="FYX23" s="88"/>
      <c r="FYY23" s="88"/>
      <c r="FYZ23" s="88"/>
      <c r="FZA23" s="88"/>
      <c r="FZB23" s="88"/>
      <c r="FZC23" s="88"/>
      <c r="FZD23" s="88"/>
      <c r="FZE23" s="88"/>
      <c r="FZF23" s="88"/>
      <c r="FZG23" s="88"/>
      <c r="FZH23" s="88"/>
      <c r="FZI23" s="88"/>
      <c r="FZJ23" s="88"/>
      <c r="FZK23" s="88"/>
      <c r="FZL23" s="88"/>
      <c r="FZM23" s="88"/>
      <c r="FZN23" s="88"/>
      <c r="FZO23" s="88"/>
      <c r="FZP23" s="88"/>
      <c r="FZQ23" s="88"/>
      <c r="FZR23" s="88"/>
      <c r="FZS23" s="88"/>
      <c r="FZT23" s="88"/>
      <c r="FZU23" s="88"/>
      <c r="FZV23" s="88"/>
      <c r="FZW23" s="88"/>
      <c r="FZX23" s="88"/>
      <c r="FZY23" s="88"/>
      <c r="FZZ23" s="88"/>
      <c r="GAA23" s="88"/>
      <c r="GAB23" s="88"/>
      <c r="GAC23" s="88"/>
      <c r="GAD23" s="88"/>
      <c r="GAE23" s="88"/>
      <c r="GAF23" s="88"/>
      <c r="GAG23" s="88"/>
      <c r="GAH23" s="88"/>
      <c r="GAI23" s="88"/>
      <c r="GAJ23" s="88"/>
      <c r="GAK23" s="88"/>
      <c r="GAL23" s="88"/>
      <c r="GAM23" s="88"/>
      <c r="GAN23" s="88"/>
      <c r="GAO23" s="88"/>
      <c r="GAP23" s="88"/>
      <c r="GAQ23" s="88"/>
      <c r="GAR23" s="88"/>
      <c r="GAS23" s="88"/>
      <c r="GAT23" s="88"/>
      <c r="GAU23" s="88"/>
      <c r="GAV23" s="88"/>
      <c r="GAW23" s="88"/>
      <c r="GAX23" s="88"/>
      <c r="GAY23" s="88"/>
      <c r="GAZ23" s="88"/>
      <c r="GBA23" s="88"/>
      <c r="GBB23" s="88"/>
      <c r="GBC23" s="88"/>
      <c r="GBD23" s="88"/>
      <c r="GBE23" s="88"/>
      <c r="GBF23" s="88"/>
      <c r="GBG23" s="88"/>
      <c r="GBH23" s="88"/>
      <c r="GBI23" s="88"/>
      <c r="GBJ23" s="88"/>
      <c r="GBK23" s="88"/>
      <c r="GBL23" s="88"/>
      <c r="GBM23" s="88"/>
      <c r="GBN23" s="88"/>
      <c r="GBO23" s="88"/>
      <c r="GBP23" s="88"/>
      <c r="GBQ23" s="88"/>
      <c r="GBR23" s="88"/>
      <c r="GBS23" s="88"/>
      <c r="GBT23" s="88"/>
      <c r="GBU23" s="88"/>
      <c r="GBV23" s="88"/>
      <c r="GBW23" s="88"/>
      <c r="GBX23" s="88"/>
      <c r="GBY23" s="88"/>
      <c r="GBZ23" s="88"/>
      <c r="GCA23" s="88"/>
      <c r="GCB23" s="88"/>
      <c r="GCC23" s="88"/>
      <c r="GCD23" s="88"/>
      <c r="GCE23" s="88"/>
      <c r="GCF23" s="88"/>
      <c r="GCG23" s="88"/>
      <c r="GCH23" s="88"/>
      <c r="GCI23" s="88"/>
      <c r="GCJ23" s="88"/>
      <c r="GCK23" s="88"/>
      <c r="GCL23" s="88"/>
      <c r="GCM23" s="88"/>
      <c r="GCN23" s="88"/>
      <c r="GCO23" s="88"/>
      <c r="GCP23" s="88"/>
      <c r="GCQ23" s="88"/>
      <c r="GCR23" s="88"/>
      <c r="GCS23" s="88"/>
      <c r="GCT23" s="88"/>
      <c r="GCU23" s="88"/>
      <c r="GCV23" s="88"/>
      <c r="GCW23" s="88"/>
      <c r="GCX23" s="88"/>
      <c r="GCY23" s="88"/>
      <c r="GCZ23" s="88"/>
      <c r="GDA23" s="88"/>
      <c r="GDB23" s="88"/>
      <c r="GDC23" s="88"/>
      <c r="GDD23" s="88"/>
      <c r="GDE23" s="88"/>
      <c r="GDF23" s="88"/>
      <c r="GDG23" s="88"/>
      <c r="GDH23" s="88"/>
      <c r="GDI23" s="88"/>
      <c r="GDJ23" s="88"/>
      <c r="GDK23" s="88"/>
      <c r="GDL23" s="88"/>
      <c r="GDM23" s="88"/>
      <c r="GDN23" s="88"/>
      <c r="GDO23" s="88"/>
      <c r="GDP23" s="88"/>
      <c r="GDQ23" s="88"/>
      <c r="GDR23" s="88"/>
      <c r="GDS23" s="88"/>
      <c r="GDT23" s="88"/>
      <c r="GDU23" s="88"/>
      <c r="GDV23" s="88"/>
      <c r="GDW23" s="88"/>
      <c r="GDX23" s="88"/>
      <c r="GDY23" s="88"/>
      <c r="GDZ23" s="88"/>
      <c r="GEA23" s="88"/>
      <c r="GEB23" s="88"/>
      <c r="GEC23" s="88"/>
      <c r="GED23" s="88"/>
      <c r="GEE23" s="88"/>
      <c r="GEF23" s="88"/>
      <c r="GEG23" s="88"/>
      <c r="GEH23" s="88"/>
      <c r="GEI23" s="88"/>
      <c r="GEJ23" s="88"/>
      <c r="GEK23" s="88"/>
      <c r="GEL23" s="88"/>
      <c r="GEM23" s="88"/>
      <c r="GEN23" s="88"/>
      <c r="GEO23" s="88"/>
      <c r="GEP23" s="88"/>
      <c r="GEQ23" s="88"/>
      <c r="GER23" s="88"/>
      <c r="GES23" s="88"/>
      <c r="GET23" s="88"/>
      <c r="GEU23" s="88"/>
      <c r="GEV23" s="88"/>
      <c r="GEW23" s="88"/>
      <c r="GEX23" s="88"/>
      <c r="GEY23" s="88"/>
      <c r="GEZ23" s="88"/>
      <c r="GFA23" s="88"/>
      <c r="GFB23" s="88"/>
      <c r="GFC23" s="88"/>
      <c r="GFD23" s="88"/>
      <c r="GFE23" s="88"/>
      <c r="GFF23" s="88"/>
      <c r="GFG23" s="88"/>
      <c r="GFH23" s="88"/>
      <c r="GFI23" s="88"/>
      <c r="GFJ23" s="88"/>
      <c r="GFK23" s="88"/>
      <c r="GFL23" s="88"/>
      <c r="GFM23" s="88"/>
      <c r="GFN23" s="88"/>
      <c r="GFO23" s="88"/>
      <c r="GFP23" s="88"/>
      <c r="GFQ23" s="88"/>
      <c r="GFR23" s="88"/>
      <c r="GFS23" s="88"/>
      <c r="GFT23" s="88"/>
      <c r="GFU23" s="88"/>
      <c r="GFV23" s="88"/>
      <c r="GFW23" s="88"/>
      <c r="GFX23" s="88"/>
      <c r="GFY23" s="88"/>
      <c r="GFZ23" s="88"/>
      <c r="GGA23" s="88"/>
      <c r="GGB23" s="88"/>
      <c r="GGC23" s="88"/>
      <c r="GGD23" s="88"/>
      <c r="GGE23" s="88"/>
      <c r="GGF23" s="88"/>
      <c r="GGG23" s="88"/>
      <c r="GGH23" s="88"/>
      <c r="GGI23" s="88"/>
      <c r="GGJ23" s="88"/>
      <c r="GGK23" s="88"/>
      <c r="GGL23" s="88"/>
      <c r="GGM23" s="88"/>
      <c r="GGN23" s="88"/>
      <c r="GGO23" s="88"/>
      <c r="GGP23" s="88"/>
      <c r="GGQ23" s="88"/>
      <c r="GGR23" s="88"/>
      <c r="GGS23" s="88"/>
      <c r="GGT23" s="88"/>
      <c r="GGU23" s="88"/>
      <c r="GGV23" s="88"/>
      <c r="GGW23" s="88"/>
      <c r="GGX23" s="88"/>
      <c r="GGY23" s="88"/>
      <c r="GGZ23" s="88"/>
      <c r="GHA23" s="88"/>
      <c r="GHB23" s="88"/>
      <c r="GHC23" s="88"/>
      <c r="GHD23" s="88"/>
      <c r="GHE23" s="88"/>
      <c r="GHF23" s="88"/>
      <c r="GHG23" s="88"/>
      <c r="GHH23" s="88"/>
      <c r="GHI23" s="88"/>
      <c r="GHJ23" s="88"/>
      <c r="GHK23" s="88"/>
      <c r="GHL23" s="88"/>
      <c r="GHM23" s="88"/>
      <c r="GHN23" s="88"/>
      <c r="GHO23" s="88"/>
      <c r="GHP23" s="88"/>
      <c r="GHQ23" s="88"/>
      <c r="GHR23" s="88"/>
      <c r="GHS23" s="88"/>
      <c r="GHT23" s="88"/>
      <c r="GHU23" s="88"/>
      <c r="GHV23" s="88"/>
      <c r="GHW23" s="88"/>
      <c r="GHX23" s="88"/>
      <c r="GHY23" s="88"/>
      <c r="GHZ23" s="88"/>
      <c r="GIA23" s="88"/>
      <c r="GIB23" s="88"/>
      <c r="GIC23" s="88"/>
      <c r="GID23" s="88"/>
      <c r="GIE23" s="88"/>
      <c r="GIF23" s="88"/>
      <c r="GIG23" s="88"/>
      <c r="GIH23" s="88"/>
      <c r="GII23" s="88"/>
      <c r="GIJ23" s="88"/>
      <c r="GIK23" s="88"/>
      <c r="GIL23" s="88"/>
      <c r="GIM23" s="88"/>
      <c r="GIN23" s="88"/>
      <c r="GIO23" s="88"/>
      <c r="GIP23" s="88"/>
      <c r="GIQ23" s="88"/>
      <c r="GIR23" s="88"/>
      <c r="GIS23" s="88"/>
      <c r="GIT23" s="88"/>
      <c r="GIU23" s="88"/>
      <c r="GIV23" s="88"/>
      <c r="GIW23" s="88"/>
      <c r="GIX23" s="88"/>
      <c r="GIY23" s="88"/>
      <c r="GIZ23" s="88"/>
      <c r="GJA23" s="88"/>
      <c r="GJB23" s="88"/>
      <c r="GJC23" s="88"/>
      <c r="GJD23" s="88"/>
      <c r="GJE23" s="88"/>
      <c r="GJF23" s="88"/>
      <c r="GJG23" s="88"/>
      <c r="GJH23" s="88"/>
      <c r="GJI23" s="88"/>
      <c r="GJJ23" s="88"/>
      <c r="GJK23" s="88"/>
      <c r="GJL23" s="88"/>
      <c r="GJM23" s="88"/>
      <c r="GJN23" s="88"/>
      <c r="GJO23" s="88"/>
      <c r="GJP23" s="88"/>
      <c r="GJQ23" s="88"/>
      <c r="GJR23" s="88"/>
      <c r="GJS23" s="88"/>
      <c r="GJT23" s="88"/>
      <c r="GJU23" s="88"/>
      <c r="GJV23" s="88"/>
      <c r="GJW23" s="88"/>
      <c r="GJX23" s="88"/>
      <c r="GJY23" s="88"/>
      <c r="GJZ23" s="88"/>
      <c r="GKA23" s="88"/>
      <c r="GKB23" s="88"/>
      <c r="GKC23" s="88"/>
      <c r="GKD23" s="88"/>
      <c r="GKE23" s="88"/>
      <c r="GKF23" s="88"/>
      <c r="GKG23" s="88"/>
      <c r="GKH23" s="88"/>
      <c r="GKI23" s="88"/>
      <c r="GKJ23" s="88"/>
      <c r="GKK23" s="88"/>
      <c r="GKL23" s="88"/>
      <c r="GKM23" s="88"/>
      <c r="GKN23" s="88"/>
      <c r="GKO23" s="88"/>
      <c r="GKP23" s="88"/>
      <c r="GKQ23" s="88"/>
      <c r="GKR23" s="88"/>
      <c r="GKS23" s="88"/>
      <c r="GKT23" s="88"/>
      <c r="GKU23" s="88"/>
      <c r="GKV23" s="88"/>
      <c r="GKW23" s="88"/>
      <c r="GKX23" s="88"/>
      <c r="GKY23" s="88"/>
      <c r="GKZ23" s="88"/>
      <c r="GLA23" s="88"/>
      <c r="GLB23" s="88"/>
      <c r="GLC23" s="88"/>
      <c r="GLD23" s="88"/>
      <c r="GLE23" s="88"/>
      <c r="GLF23" s="88"/>
      <c r="GLG23" s="88"/>
      <c r="GLH23" s="88"/>
      <c r="GLI23" s="88"/>
      <c r="GLJ23" s="88"/>
      <c r="GLK23" s="88"/>
      <c r="GLL23" s="88"/>
      <c r="GLM23" s="88"/>
      <c r="GLN23" s="88"/>
      <c r="GLO23" s="88"/>
      <c r="GLP23" s="88"/>
      <c r="GLQ23" s="88"/>
      <c r="GLR23" s="88"/>
      <c r="GLS23" s="88"/>
      <c r="GLT23" s="88"/>
      <c r="GLU23" s="88"/>
      <c r="GLV23" s="88"/>
      <c r="GLW23" s="88"/>
      <c r="GLX23" s="88"/>
      <c r="GLY23" s="88"/>
      <c r="GLZ23" s="88"/>
      <c r="GMA23" s="88"/>
      <c r="GMB23" s="88"/>
      <c r="GMC23" s="88"/>
      <c r="GMD23" s="88"/>
      <c r="GME23" s="88"/>
      <c r="GMF23" s="88"/>
      <c r="GMG23" s="88"/>
      <c r="GMH23" s="88"/>
      <c r="GMI23" s="88"/>
      <c r="GMJ23" s="88"/>
      <c r="GMK23" s="88"/>
      <c r="GML23" s="88"/>
      <c r="GMM23" s="88"/>
      <c r="GMN23" s="88"/>
      <c r="GMO23" s="88"/>
      <c r="GMP23" s="88"/>
      <c r="GMQ23" s="88"/>
      <c r="GMR23" s="88"/>
      <c r="GMS23" s="88"/>
      <c r="GMT23" s="88"/>
      <c r="GMU23" s="88"/>
      <c r="GMV23" s="88"/>
      <c r="GMW23" s="88"/>
      <c r="GMX23" s="88"/>
      <c r="GMY23" s="88"/>
      <c r="GMZ23" s="88"/>
      <c r="GNA23" s="88"/>
      <c r="GNB23" s="88"/>
      <c r="GNC23" s="88"/>
      <c r="GND23" s="88"/>
      <c r="GNE23" s="88"/>
      <c r="GNF23" s="88"/>
      <c r="GNG23" s="88"/>
      <c r="GNH23" s="88"/>
      <c r="GNI23" s="88"/>
      <c r="GNJ23" s="88"/>
      <c r="GNK23" s="88"/>
      <c r="GNL23" s="88"/>
      <c r="GNM23" s="88"/>
      <c r="GNN23" s="88"/>
      <c r="GNO23" s="88"/>
      <c r="GNP23" s="88"/>
      <c r="GNQ23" s="88"/>
      <c r="GNR23" s="88"/>
      <c r="GNS23" s="88"/>
      <c r="GNT23" s="88"/>
      <c r="GNU23" s="88"/>
      <c r="GNV23" s="88"/>
      <c r="GNW23" s="88"/>
      <c r="GNX23" s="88"/>
      <c r="GNY23" s="88"/>
      <c r="GNZ23" s="88"/>
      <c r="GOA23" s="88"/>
      <c r="GOB23" s="88"/>
      <c r="GOC23" s="88"/>
      <c r="GOD23" s="88"/>
      <c r="GOE23" s="88"/>
      <c r="GOF23" s="88"/>
      <c r="GOG23" s="88"/>
      <c r="GOH23" s="88"/>
      <c r="GOI23" s="88"/>
      <c r="GOJ23" s="88"/>
      <c r="GOK23" s="88"/>
      <c r="GOL23" s="88"/>
      <c r="GOM23" s="88"/>
      <c r="GON23" s="88"/>
      <c r="GOO23" s="88"/>
      <c r="GOP23" s="88"/>
      <c r="GOQ23" s="88"/>
      <c r="GOR23" s="88"/>
      <c r="GOS23" s="88"/>
      <c r="GOT23" s="88"/>
      <c r="GOU23" s="88"/>
      <c r="GOV23" s="88"/>
      <c r="GOW23" s="88"/>
      <c r="GOX23" s="88"/>
      <c r="GOY23" s="88"/>
      <c r="GOZ23" s="88"/>
      <c r="GPA23" s="88"/>
      <c r="GPB23" s="88"/>
      <c r="GPC23" s="88"/>
      <c r="GPD23" s="88"/>
      <c r="GPE23" s="88"/>
      <c r="GPF23" s="88"/>
      <c r="GPG23" s="88"/>
      <c r="GPH23" s="88"/>
      <c r="GPI23" s="88"/>
      <c r="GPJ23" s="88"/>
      <c r="GPK23" s="88"/>
      <c r="GPL23" s="88"/>
      <c r="GPM23" s="88"/>
      <c r="GPN23" s="88"/>
      <c r="GPO23" s="88"/>
      <c r="GPP23" s="88"/>
      <c r="GPQ23" s="88"/>
      <c r="GPR23" s="88"/>
      <c r="GPS23" s="88"/>
      <c r="GPT23" s="88"/>
      <c r="GPU23" s="88"/>
      <c r="GPV23" s="88"/>
      <c r="GPW23" s="88"/>
      <c r="GPX23" s="88"/>
      <c r="GPY23" s="88"/>
      <c r="GPZ23" s="88"/>
      <c r="GQA23" s="88"/>
      <c r="GQB23" s="88"/>
      <c r="GQC23" s="88"/>
      <c r="GQD23" s="88"/>
      <c r="GQE23" s="88"/>
      <c r="GQF23" s="88"/>
      <c r="GQG23" s="88"/>
      <c r="GQH23" s="88"/>
      <c r="GQI23" s="88"/>
      <c r="GQJ23" s="88"/>
      <c r="GQK23" s="88"/>
      <c r="GQL23" s="88"/>
      <c r="GQM23" s="88"/>
      <c r="GQN23" s="88"/>
      <c r="GQO23" s="88"/>
      <c r="GQP23" s="88"/>
      <c r="GQQ23" s="88"/>
      <c r="GQR23" s="88"/>
      <c r="GQS23" s="88"/>
      <c r="GQT23" s="88"/>
      <c r="GQU23" s="88"/>
      <c r="GQV23" s="88"/>
      <c r="GQW23" s="88"/>
      <c r="GQX23" s="88"/>
      <c r="GQY23" s="88"/>
      <c r="GQZ23" s="88"/>
      <c r="GRA23" s="88"/>
      <c r="GRB23" s="88"/>
      <c r="GRC23" s="88"/>
      <c r="GRD23" s="88"/>
      <c r="GRE23" s="88"/>
      <c r="GRF23" s="88"/>
      <c r="GRG23" s="88"/>
      <c r="GRH23" s="88"/>
      <c r="GRI23" s="88"/>
      <c r="GRJ23" s="88"/>
      <c r="GRK23" s="88"/>
      <c r="GRL23" s="88"/>
      <c r="GRM23" s="88"/>
      <c r="GRN23" s="88"/>
      <c r="GRO23" s="88"/>
      <c r="GRP23" s="88"/>
      <c r="GRQ23" s="88"/>
      <c r="GRR23" s="88"/>
      <c r="GRS23" s="88"/>
      <c r="GRT23" s="88"/>
      <c r="GRU23" s="88"/>
      <c r="GRV23" s="88"/>
      <c r="GRW23" s="88"/>
      <c r="GRX23" s="88"/>
      <c r="GRY23" s="88"/>
      <c r="GRZ23" s="88"/>
      <c r="GSA23" s="88"/>
      <c r="GSB23" s="88"/>
      <c r="GSC23" s="88"/>
      <c r="GSD23" s="88"/>
      <c r="GSE23" s="88"/>
      <c r="GSF23" s="88"/>
      <c r="GSG23" s="88"/>
      <c r="GSH23" s="88"/>
      <c r="GSI23" s="88"/>
      <c r="GSJ23" s="88"/>
      <c r="GSK23" s="88"/>
      <c r="GSL23" s="88"/>
      <c r="GSM23" s="88"/>
      <c r="GSN23" s="88"/>
      <c r="GSO23" s="88"/>
      <c r="GSP23" s="88"/>
      <c r="GSQ23" s="88"/>
      <c r="GSR23" s="88"/>
      <c r="GSS23" s="88"/>
      <c r="GST23" s="88"/>
      <c r="GSU23" s="88"/>
      <c r="GSV23" s="88"/>
      <c r="GSW23" s="88"/>
      <c r="GSX23" s="88"/>
      <c r="GSY23" s="88"/>
      <c r="GSZ23" s="88"/>
      <c r="GTA23" s="88"/>
      <c r="GTB23" s="88"/>
      <c r="GTC23" s="88"/>
      <c r="GTD23" s="88"/>
      <c r="GTE23" s="88"/>
      <c r="GTF23" s="88"/>
      <c r="GTG23" s="88"/>
      <c r="GTH23" s="88"/>
      <c r="GTI23" s="88"/>
      <c r="GTJ23" s="88"/>
      <c r="GTK23" s="88"/>
      <c r="GTL23" s="88"/>
      <c r="GTM23" s="88"/>
      <c r="GTN23" s="88"/>
      <c r="GTO23" s="88"/>
      <c r="GTP23" s="88"/>
      <c r="GTQ23" s="88"/>
      <c r="GTR23" s="88"/>
      <c r="GTS23" s="88"/>
      <c r="GTT23" s="88"/>
      <c r="GTU23" s="88"/>
      <c r="GTV23" s="88"/>
      <c r="GTW23" s="88"/>
      <c r="GTX23" s="88"/>
      <c r="GTY23" s="88"/>
      <c r="GTZ23" s="88"/>
      <c r="GUA23" s="88"/>
      <c r="GUB23" s="88"/>
      <c r="GUC23" s="88"/>
      <c r="GUD23" s="88"/>
      <c r="GUE23" s="88"/>
      <c r="GUF23" s="88"/>
      <c r="GUG23" s="88"/>
      <c r="GUH23" s="88"/>
      <c r="GUI23" s="88"/>
      <c r="GUJ23" s="88"/>
      <c r="GUK23" s="88"/>
      <c r="GUL23" s="88"/>
      <c r="GUM23" s="88"/>
      <c r="GUN23" s="88"/>
      <c r="GUO23" s="88"/>
      <c r="GUP23" s="88"/>
      <c r="GUQ23" s="88"/>
      <c r="GUR23" s="88"/>
      <c r="GUS23" s="88"/>
      <c r="GUT23" s="88"/>
      <c r="GUU23" s="88"/>
      <c r="GUV23" s="88"/>
      <c r="GUW23" s="88"/>
      <c r="GUX23" s="88"/>
      <c r="GUY23" s="88"/>
      <c r="GUZ23" s="88"/>
      <c r="GVA23" s="88"/>
      <c r="GVB23" s="88"/>
      <c r="GVC23" s="88"/>
      <c r="GVD23" s="88"/>
      <c r="GVE23" s="88"/>
      <c r="GVF23" s="88"/>
      <c r="GVG23" s="88"/>
      <c r="GVH23" s="88"/>
      <c r="GVI23" s="88"/>
      <c r="GVJ23" s="88"/>
      <c r="GVK23" s="88"/>
      <c r="GVL23" s="88"/>
      <c r="GVM23" s="88"/>
      <c r="GVN23" s="88"/>
      <c r="GVO23" s="88"/>
      <c r="GVP23" s="88"/>
      <c r="GVQ23" s="88"/>
      <c r="GVR23" s="88"/>
      <c r="GVS23" s="88"/>
      <c r="GVT23" s="88"/>
      <c r="GVU23" s="88"/>
      <c r="GVV23" s="88"/>
      <c r="GVW23" s="88"/>
      <c r="GVX23" s="88"/>
      <c r="GVY23" s="88"/>
      <c r="GVZ23" s="88"/>
      <c r="GWA23" s="88"/>
      <c r="GWB23" s="88"/>
      <c r="GWC23" s="88"/>
      <c r="GWD23" s="88"/>
      <c r="GWE23" s="88"/>
      <c r="GWF23" s="88"/>
      <c r="GWG23" s="88"/>
      <c r="GWH23" s="88"/>
      <c r="GWI23" s="88"/>
      <c r="GWJ23" s="88"/>
      <c r="GWK23" s="88"/>
      <c r="GWL23" s="88"/>
      <c r="GWM23" s="88"/>
      <c r="GWN23" s="88"/>
      <c r="GWO23" s="88"/>
      <c r="GWP23" s="88"/>
      <c r="GWQ23" s="88"/>
      <c r="GWR23" s="88"/>
      <c r="GWS23" s="88"/>
      <c r="GWT23" s="88"/>
      <c r="GWU23" s="88"/>
      <c r="GWV23" s="88"/>
      <c r="GWW23" s="88"/>
      <c r="GWX23" s="88"/>
      <c r="GWY23" s="88"/>
      <c r="GWZ23" s="88"/>
      <c r="GXA23" s="88"/>
      <c r="GXB23" s="88"/>
      <c r="GXC23" s="88"/>
      <c r="GXD23" s="88"/>
      <c r="GXE23" s="88"/>
      <c r="GXF23" s="88"/>
      <c r="GXG23" s="88"/>
      <c r="GXH23" s="88"/>
      <c r="GXI23" s="88"/>
      <c r="GXJ23" s="88"/>
      <c r="GXK23" s="88"/>
      <c r="GXL23" s="88"/>
      <c r="GXM23" s="88"/>
      <c r="GXN23" s="88"/>
      <c r="GXO23" s="88"/>
      <c r="GXP23" s="88"/>
      <c r="GXQ23" s="88"/>
      <c r="GXR23" s="88"/>
      <c r="GXS23" s="88"/>
      <c r="GXT23" s="88"/>
      <c r="GXU23" s="88"/>
      <c r="GXV23" s="88"/>
      <c r="GXW23" s="88"/>
      <c r="GXX23" s="88"/>
      <c r="GXY23" s="88"/>
      <c r="GXZ23" s="88"/>
      <c r="GYA23" s="88"/>
      <c r="GYB23" s="88"/>
      <c r="GYC23" s="88"/>
      <c r="GYD23" s="88"/>
      <c r="GYE23" s="88"/>
      <c r="GYF23" s="88"/>
      <c r="GYG23" s="88"/>
      <c r="GYH23" s="88"/>
      <c r="GYI23" s="88"/>
      <c r="GYJ23" s="88"/>
      <c r="GYK23" s="88"/>
      <c r="GYL23" s="88"/>
      <c r="GYM23" s="88"/>
      <c r="GYN23" s="88"/>
      <c r="GYO23" s="88"/>
      <c r="GYP23" s="88"/>
      <c r="GYQ23" s="88"/>
      <c r="GYR23" s="88"/>
      <c r="GYS23" s="88"/>
      <c r="GYT23" s="88"/>
      <c r="GYU23" s="88"/>
      <c r="GYV23" s="88"/>
      <c r="GYW23" s="88"/>
      <c r="GYX23" s="88"/>
      <c r="GYY23" s="88"/>
      <c r="GYZ23" s="88"/>
      <c r="GZA23" s="88"/>
      <c r="GZB23" s="88"/>
      <c r="GZC23" s="88"/>
      <c r="GZD23" s="88"/>
      <c r="GZE23" s="88"/>
      <c r="GZF23" s="88"/>
      <c r="GZG23" s="88"/>
      <c r="GZH23" s="88"/>
      <c r="GZI23" s="88"/>
      <c r="GZJ23" s="88"/>
      <c r="GZK23" s="88"/>
      <c r="GZL23" s="88"/>
      <c r="GZM23" s="88"/>
      <c r="GZN23" s="88"/>
      <c r="GZO23" s="88"/>
      <c r="GZP23" s="88"/>
      <c r="GZQ23" s="88"/>
      <c r="GZR23" s="88"/>
      <c r="GZS23" s="88"/>
      <c r="GZT23" s="88"/>
      <c r="GZU23" s="88"/>
      <c r="GZV23" s="88"/>
      <c r="GZW23" s="88"/>
      <c r="GZX23" s="88"/>
      <c r="GZY23" s="88"/>
      <c r="GZZ23" s="88"/>
      <c r="HAA23" s="88"/>
      <c r="HAB23" s="88"/>
      <c r="HAC23" s="88"/>
      <c r="HAD23" s="88"/>
      <c r="HAE23" s="88"/>
      <c r="HAF23" s="88"/>
      <c r="HAG23" s="88"/>
      <c r="HAH23" s="88"/>
      <c r="HAI23" s="88"/>
      <c r="HAJ23" s="88"/>
      <c r="HAK23" s="88"/>
      <c r="HAL23" s="88"/>
      <c r="HAM23" s="88"/>
      <c r="HAN23" s="88"/>
      <c r="HAO23" s="88"/>
      <c r="HAP23" s="88"/>
      <c r="HAQ23" s="88"/>
      <c r="HAR23" s="88"/>
      <c r="HAS23" s="88"/>
      <c r="HAT23" s="88"/>
      <c r="HAU23" s="88"/>
      <c r="HAV23" s="88"/>
      <c r="HAW23" s="88"/>
      <c r="HAX23" s="88"/>
      <c r="HAY23" s="88"/>
      <c r="HAZ23" s="88"/>
      <c r="HBA23" s="88"/>
      <c r="HBB23" s="88"/>
      <c r="HBC23" s="88"/>
      <c r="HBD23" s="88"/>
      <c r="HBE23" s="88"/>
      <c r="HBF23" s="88"/>
      <c r="HBG23" s="88"/>
      <c r="HBH23" s="88"/>
      <c r="HBI23" s="88"/>
      <c r="HBJ23" s="88"/>
      <c r="HBK23" s="88"/>
      <c r="HBL23" s="88"/>
      <c r="HBM23" s="88"/>
      <c r="HBN23" s="88"/>
      <c r="HBO23" s="88"/>
      <c r="HBP23" s="88"/>
      <c r="HBQ23" s="88"/>
      <c r="HBR23" s="88"/>
      <c r="HBS23" s="88"/>
      <c r="HBT23" s="88"/>
      <c r="HBU23" s="88"/>
      <c r="HBV23" s="88"/>
      <c r="HBW23" s="88"/>
      <c r="HBX23" s="88"/>
      <c r="HBY23" s="88"/>
      <c r="HBZ23" s="88"/>
      <c r="HCA23" s="88"/>
      <c r="HCB23" s="88"/>
      <c r="HCC23" s="88"/>
      <c r="HCD23" s="88"/>
      <c r="HCE23" s="88"/>
      <c r="HCF23" s="88"/>
      <c r="HCG23" s="88"/>
      <c r="HCH23" s="88"/>
      <c r="HCI23" s="88"/>
      <c r="HCJ23" s="88"/>
      <c r="HCK23" s="88"/>
      <c r="HCL23" s="88"/>
      <c r="HCM23" s="88"/>
      <c r="HCN23" s="88"/>
      <c r="HCO23" s="88"/>
      <c r="HCP23" s="88"/>
      <c r="HCQ23" s="88"/>
      <c r="HCR23" s="88"/>
      <c r="HCS23" s="88"/>
      <c r="HCT23" s="88"/>
      <c r="HCU23" s="88"/>
      <c r="HCV23" s="88"/>
      <c r="HCW23" s="88"/>
      <c r="HCX23" s="88"/>
      <c r="HCY23" s="88"/>
      <c r="HCZ23" s="88"/>
      <c r="HDA23" s="88"/>
      <c r="HDB23" s="88"/>
      <c r="HDC23" s="88"/>
      <c r="HDD23" s="88"/>
      <c r="HDE23" s="88"/>
      <c r="HDF23" s="88"/>
      <c r="HDG23" s="88"/>
      <c r="HDH23" s="88"/>
      <c r="HDI23" s="88"/>
      <c r="HDJ23" s="88"/>
      <c r="HDK23" s="88"/>
      <c r="HDL23" s="88"/>
      <c r="HDM23" s="88"/>
      <c r="HDN23" s="88"/>
      <c r="HDO23" s="88"/>
      <c r="HDP23" s="88"/>
      <c r="HDQ23" s="88"/>
      <c r="HDR23" s="88"/>
      <c r="HDS23" s="88"/>
      <c r="HDT23" s="88"/>
      <c r="HDU23" s="88"/>
      <c r="HDV23" s="88"/>
      <c r="HDW23" s="88"/>
      <c r="HDX23" s="88"/>
      <c r="HDY23" s="88"/>
      <c r="HDZ23" s="88"/>
      <c r="HEA23" s="88"/>
      <c r="HEB23" s="88"/>
      <c r="HEC23" s="88"/>
      <c r="HED23" s="88"/>
      <c r="HEE23" s="88"/>
      <c r="HEF23" s="88"/>
      <c r="HEG23" s="88"/>
      <c r="HEH23" s="88"/>
      <c r="HEI23" s="88"/>
      <c r="HEJ23" s="88"/>
      <c r="HEK23" s="88"/>
      <c r="HEL23" s="88"/>
      <c r="HEM23" s="88"/>
      <c r="HEN23" s="88"/>
      <c r="HEO23" s="88"/>
      <c r="HEP23" s="88"/>
      <c r="HEQ23" s="88"/>
      <c r="HER23" s="88"/>
      <c r="HES23" s="88"/>
      <c r="HET23" s="88"/>
      <c r="HEU23" s="88"/>
      <c r="HEV23" s="88"/>
      <c r="HEW23" s="88"/>
      <c r="HEX23" s="88"/>
      <c r="HEY23" s="88"/>
      <c r="HEZ23" s="88"/>
      <c r="HFA23" s="88"/>
      <c r="HFB23" s="88"/>
      <c r="HFC23" s="88"/>
      <c r="HFD23" s="88"/>
      <c r="HFE23" s="88"/>
      <c r="HFF23" s="88"/>
      <c r="HFG23" s="88"/>
      <c r="HFH23" s="88"/>
      <c r="HFI23" s="88"/>
      <c r="HFJ23" s="88"/>
      <c r="HFK23" s="88"/>
      <c r="HFL23" s="88"/>
      <c r="HFM23" s="88"/>
      <c r="HFN23" s="88"/>
      <c r="HFO23" s="88"/>
      <c r="HFP23" s="88"/>
      <c r="HFQ23" s="88"/>
      <c r="HFR23" s="88"/>
      <c r="HFS23" s="88"/>
      <c r="HFT23" s="88"/>
      <c r="HFU23" s="88"/>
      <c r="HFV23" s="88"/>
      <c r="HFW23" s="88"/>
      <c r="HFX23" s="88"/>
      <c r="HFY23" s="88"/>
      <c r="HFZ23" s="88"/>
      <c r="HGA23" s="88"/>
      <c r="HGB23" s="88"/>
      <c r="HGC23" s="88"/>
      <c r="HGD23" s="88"/>
      <c r="HGE23" s="88"/>
      <c r="HGF23" s="88"/>
      <c r="HGG23" s="88"/>
      <c r="HGH23" s="88"/>
      <c r="HGI23" s="88"/>
      <c r="HGJ23" s="88"/>
      <c r="HGK23" s="88"/>
      <c r="HGL23" s="88"/>
      <c r="HGM23" s="88"/>
      <c r="HGN23" s="88"/>
      <c r="HGO23" s="88"/>
      <c r="HGP23" s="88"/>
      <c r="HGQ23" s="88"/>
      <c r="HGR23" s="88"/>
      <c r="HGS23" s="88"/>
      <c r="HGT23" s="88"/>
      <c r="HGU23" s="88"/>
      <c r="HGV23" s="88"/>
      <c r="HGW23" s="88"/>
      <c r="HGX23" s="88"/>
      <c r="HGY23" s="88"/>
      <c r="HGZ23" s="88"/>
      <c r="HHA23" s="88"/>
      <c r="HHB23" s="88"/>
      <c r="HHC23" s="88"/>
      <c r="HHD23" s="88"/>
      <c r="HHE23" s="88"/>
      <c r="HHF23" s="88"/>
      <c r="HHG23" s="88"/>
      <c r="HHH23" s="88"/>
      <c r="HHI23" s="88"/>
      <c r="HHJ23" s="88"/>
      <c r="HHK23" s="88"/>
      <c r="HHL23" s="88"/>
      <c r="HHM23" s="88"/>
      <c r="HHN23" s="88"/>
      <c r="HHO23" s="88"/>
      <c r="HHP23" s="88"/>
      <c r="HHQ23" s="88"/>
      <c r="HHR23" s="88"/>
      <c r="HHS23" s="88"/>
      <c r="HHT23" s="88"/>
      <c r="HHU23" s="88"/>
      <c r="HHV23" s="88"/>
      <c r="HHW23" s="88"/>
      <c r="HHX23" s="88"/>
      <c r="HHY23" s="88"/>
      <c r="HHZ23" s="88"/>
      <c r="HIA23" s="88"/>
      <c r="HIB23" s="88"/>
      <c r="HIC23" s="88"/>
      <c r="HID23" s="88"/>
      <c r="HIE23" s="88"/>
      <c r="HIF23" s="88"/>
      <c r="HIG23" s="88"/>
      <c r="HIH23" s="88"/>
      <c r="HII23" s="88"/>
      <c r="HIJ23" s="88"/>
      <c r="HIK23" s="88"/>
      <c r="HIL23" s="88"/>
      <c r="HIM23" s="88"/>
      <c r="HIN23" s="88"/>
      <c r="HIO23" s="88"/>
      <c r="HIP23" s="88"/>
      <c r="HIQ23" s="88"/>
      <c r="HIR23" s="88"/>
      <c r="HIS23" s="88"/>
      <c r="HIT23" s="88"/>
      <c r="HIU23" s="88"/>
      <c r="HIV23" s="88"/>
      <c r="HIW23" s="88"/>
      <c r="HIX23" s="88"/>
      <c r="HIY23" s="88"/>
      <c r="HIZ23" s="88"/>
      <c r="HJA23" s="88"/>
      <c r="HJB23" s="88"/>
      <c r="HJC23" s="88"/>
      <c r="HJD23" s="88"/>
      <c r="HJE23" s="88"/>
      <c r="HJF23" s="88"/>
      <c r="HJG23" s="88"/>
      <c r="HJH23" s="88"/>
      <c r="HJI23" s="88"/>
      <c r="HJJ23" s="88"/>
      <c r="HJK23" s="88"/>
      <c r="HJL23" s="88"/>
      <c r="HJM23" s="88"/>
      <c r="HJN23" s="88"/>
      <c r="HJO23" s="88"/>
      <c r="HJP23" s="88"/>
      <c r="HJQ23" s="88"/>
      <c r="HJR23" s="88"/>
      <c r="HJS23" s="88"/>
      <c r="HJT23" s="88"/>
      <c r="HJU23" s="88"/>
      <c r="HJV23" s="88"/>
      <c r="HJW23" s="88"/>
      <c r="HJX23" s="88"/>
      <c r="HJY23" s="88"/>
      <c r="HJZ23" s="88"/>
      <c r="HKA23" s="88"/>
      <c r="HKB23" s="88"/>
      <c r="HKC23" s="88"/>
      <c r="HKD23" s="88"/>
      <c r="HKE23" s="88"/>
      <c r="HKF23" s="88"/>
      <c r="HKG23" s="88"/>
      <c r="HKH23" s="88"/>
      <c r="HKI23" s="88"/>
      <c r="HKJ23" s="88"/>
      <c r="HKK23" s="88"/>
      <c r="HKL23" s="88"/>
      <c r="HKM23" s="88"/>
      <c r="HKN23" s="88"/>
      <c r="HKO23" s="88"/>
      <c r="HKP23" s="88"/>
      <c r="HKQ23" s="88"/>
      <c r="HKR23" s="88"/>
      <c r="HKS23" s="88"/>
      <c r="HKT23" s="88"/>
      <c r="HKU23" s="88"/>
      <c r="HKV23" s="88"/>
      <c r="HKW23" s="88"/>
      <c r="HKX23" s="88"/>
      <c r="HKY23" s="88"/>
      <c r="HKZ23" s="88"/>
      <c r="HLA23" s="88"/>
      <c r="HLB23" s="88"/>
      <c r="HLC23" s="88"/>
      <c r="HLD23" s="88"/>
      <c r="HLE23" s="88"/>
      <c r="HLF23" s="88"/>
      <c r="HLG23" s="88"/>
      <c r="HLH23" s="88"/>
      <c r="HLI23" s="88"/>
      <c r="HLJ23" s="88"/>
      <c r="HLK23" s="88"/>
      <c r="HLL23" s="88"/>
      <c r="HLM23" s="88"/>
      <c r="HLN23" s="88"/>
      <c r="HLO23" s="88"/>
      <c r="HLP23" s="88"/>
      <c r="HLQ23" s="88"/>
      <c r="HLR23" s="88"/>
      <c r="HLS23" s="88"/>
      <c r="HLT23" s="88"/>
      <c r="HLU23" s="88"/>
      <c r="HLV23" s="88"/>
      <c r="HLW23" s="88"/>
      <c r="HLX23" s="88"/>
      <c r="HLY23" s="88"/>
      <c r="HLZ23" s="88"/>
      <c r="HMA23" s="88"/>
      <c r="HMB23" s="88"/>
      <c r="HMC23" s="88"/>
      <c r="HMD23" s="88"/>
      <c r="HME23" s="88"/>
      <c r="HMF23" s="88"/>
      <c r="HMG23" s="88"/>
      <c r="HMH23" s="88"/>
      <c r="HMI23" s="88"/>
      <c r="HMJ23" s="88"/>
      <c r="HMK23" s="88"/>
      <c r="HML23" s="88"/>
      <c r="HMM23" s="88"/>
      <c r="HMN23" s="88"/>
      <c r="HMO23" s="88"/>
      <c r="HMP23" s="88"/>
      <c r="HMQ23" s="88"/>
      <c r="HMR23" s="88"/>
      <c r="HMS23" s="88"/>
      <c r="HMT23" s="88"/>
      <c r="HMU23" s="88"/>
      <c r="HMV23" s="88"/>
      <c r="HMW23" s="88"/>
      <c r="HMX23" s="88"/>
      <c r="HMY23" s="88"/>
      <c r="HMZ23" s="88"/>
      <c r="HNA23" s="88"/>
      <c r="HNB23" s="88"/>
      <c r="HNC23" s="88"/>
      <c r="HND23" s="88"/>
      <c r="HNE23" s="88"/>
      <c r="HNF23" s="88"/>
      <c r="HNG23" s="88"/>
      <c r="HNH23" s="88"/>
      <c r="HNI23" s="88"/>
      <c r="HNJ23" s="88"/>
      <c r="HNK23" s="88"/>
      <c r="HNL23" s="88"/>
      <c r="HNM23" s="88"/>
      <c r="HNN23" s="88"/>
      <c r="HNO23" s="88"/>
      <c r="HNP23" s="88"/>
      <c r="HNQ23" s="88"/>
      <c r="HNR23" s="88"/>
      <c r="HNS23" s="88"/>
      <c r="HNT23" s="88"/>
      <c r="HNU23" s="88"/>
      <c r="HNV23" s="88"/>
      <c r="HNW23" s="88"/>
      <c r="HNX23" s="88"/>
      <c r="HNY23" s="88"/>
      <c r="HNZ23" s="88"/>
      <c r="HOA23" s="88"/>
      <c r="HOB23" s="88"/>
      <c r="HOC23" s="88"/>
      <c r="HOD23" s="88"/>
      <c r="HOE23" s="88"/>
      <c r="HOF23" s="88"/>
      <c r="HOG23" s="88"/>
      <c r="HOH23" s="88"/>
      <c r="HOI23" s="88"/>
      <c r="HOJ23" s="88"/>
      <c r="HOK23" s="88"/>
      <c r="HOL23" s="88"/>
      <c r="HOM23" s="88"/>
      <c r="HON23" s="88"/>
      <c r="HOO23" s="88"/>
      <c r="HOP23" s="88"/>
      <c r="HOQ23" s="88"/>
      <c r="HOR23" s="88"/>
      <c r="HOS23" s="88"/>
      <c r="HOT23" s="88"/>
      <c r="HOU23" s="88"/>
      <c r="HOV23" s="88"/>
      <c r="HOW23" s="88"/>
      <c r="HOX23" s="88"/>
      <c r="HOY23" s="88"/>
      <c r="HOZ23" s="88"/>
      <c r="HPA23" s="88"/>
      <c r="HPB23" s="88"/>
      <c r="HPC23" s="88"/>
      <c r="HPD23" s="88"/>
      <c r="HPE23" s="88"/>
      <c r="HPF23" s="88"/>
      <c r="HPG23" s="88"/>
      <c r="HPH23" s="88"/>
      <c r="HPI23" s="88"/>
      <c r="HPJ23" s="88"/>
      <c r="HPK23" s="88"/>
      <c r="HPL23" s="88"/>
      <c r="HPM23" s="88"/>
      <c r="HPN23" s="88"/>
      <c r="HPO23" s="88"/>
      <c r="HPP23" s="88"/>
      <c r="HPQ23" s="88"/>
      <c r="HPR23" s="88"/>
      <c r="HPS23" s="88"/>
      <c r="HPT23" s="88"/>
      <c r="HPU23" s="88"/>
      <c r="HPV23" s="88"/>
      <c r="HPW23" s="88"/>
      <c r="HPX23" s="88"/>
      <c r="HPY23" s="88"/>
      <c r="HPZ23" s="88"/>
      <c r="HQA23" s="88"/>
      <c r="HQB23" s="88"/>
      <c r="HQC23" s="88"/>
      <c r="HQD23" s="88"/>
      <c r="HQE23" s="88"/>
      <c r="HQF23" s="88"/>
      <c r="HQG23" s="88"/>
      <c r="HQH23" s="88"/>
      <c r="HQI23" s="88"/>
      <c r="HQJ23" s="88"/>
      <c r="HQK23" s="88"/>
      <c r="HQL23" s="88"/>
      <c r="HQM23" s="88"/>
      <c r="HQN23" s="88"/>
      <c r="HQO23" s="88"/>
      <c r="HQP23" s="88"/>
      <c r="HQQ23" s="88"/>
      <c r="HQR23" s="88"/>
      <c r="HQS23" s="88"/>
      <c r="HQT23" s="88"/>
      <c r="HQU23" s="88"/>
      <c r="HQV23" s="88"/>
      <c r="HQW23" s="88"/>
      <c r="HQX23" s="88"/>
      <c r="HQY23" s="88"/>
      <c r="HQZ23" s="88"/>
      <c r="HRA23" s="88"/>
      <c r="HRB23" s="88"/>
      <c r="HRC23" s="88"/>
      <c r="HRD23" s="88"/>
      <c r="HRE23" s="88"/>
      <c r="HRF23" s="88"/>
      <c r="HRG23" s="88"/>
      <c r="HRH23" s="88"/>
      <c r="HRI23" s="88"/>
      <c r="HRJ23" s="88"/>
      <c r="HRK23" s="88"/>
      <c r="HRL23" s="88"/>
      <c r="HRM23" s="88"/>
      <c r="HRN23" s="88"/>
      <c r="HRO23" s="88"/>
      <c r="HRP23" s="88"/>
      <c r="HRQ23" s="88"/>
      <c r="HRR23" s="88"/>
      <c r="HRS23" s="88"/>
      <c r="HRT23" s="88"/>
      <c r="HRU23" s="88"/>
      <c r="HRV23" s="88"/>
      <c r="HRW23" s="88"/>
      <c r="HRX23" s="88"/>
      <c r="HRY23" s="88"/>
      <c r="HRZ23" s="88"/>
      <c r="HSA23" s="88"/>
      <c r="HSB23" s="88"/>
      <c r="HSC23" s="88"/>
      <c r="HSD23" s="88"/>
      <c r="HSE23" s="88"/>
      <c r="HSF23" s="88"/>
      <c r="HSG23" s="88"/>
      <c r="HSH23" s="88"/>
      <c r="HSI23" s="88"/>
      <c r="HSJ23" s="88"/>
      <c r="HSK23" s="88"/>
      <c r="HSL23" s="88"/>
      <c r="HSM23" s="88"/>
      <c r="HSN23" s="88"/>
      <c r="HSO23" s="88"/>
      <c r="HSP23" s="88"/>
      <c r="HSQ23" s="88"/>
      <c r="HSR23" s="88"/>
      <c r="HSS23" s="88"/>
      <c r="HST23" s="88"/>
      <c r="HSU23" s="88"/>
      <c r="HSV23" s="88"/>
      <c r="HSW23" s="88"/>
      <c r="HSX23" s="88"/>
      <c r="HSY23" s="88"/>
      <c r="HSZ23" s="88"/>
      <c r="HTA23" s="88"/>
      <c r="HTB23" s="88"/>
      <c r="HTC23" s="88"/>
      <c r="HTD23" s="88"/>
      <c r="HTE23" s="88"/>
      <c r="HTF23" s="88"/>
      <c r="HTG23" s="88"/>
      <c r="HTH23" s="88"/>
      <c r="HTI23" s="88"/>
      <c r="HTJ23" s="88"/>
      <c r="HTK23" s="88"/>
      <c r="HTL23" s="88"/>
      <c r="HTM23" s="88"/>
      <c r="HTN23" s="88"/>
      <c r="HTO23" s="88"/>
      <c r="HTP23" s="88"/>
      <c r="HTQ23" s="88"/>
      <c r="HTR23" s="88"/>
      <c r="HTS23" s="88"/>
      <c r="HTT23" s="88"/>
      <c r="HTU23" s="88"/>
      <c r="HTV23" s="88"/>
      <c r="HTW23" s="88"/>
      <c r="HTX23" s="88"/>
      <c r="HTY23" s="88"/>
      <c r="HTZ23" s="88"/>
      <c r="HUA23" s="88"/>
      <c r="HUB23" s="88"/>
      <c r="HUC23" s="88"/>
      <c r="HUD23" s="88"/>
      <c r="HUE23" s="88"/>
      <c r="HUF23" s="88"/>
      <c r="HUG23" s="88"/>
      <c r="HUH23" s="88"/>
      <c r="HUI23" s="88"/>
      <c r="HUJ23" s="88"/>
      <c r="HUK23" s="88"/>
      <c r="HUL23" s="88"/>
      <c r="HUM23" s="88"/>
      <c r="HUN23" s="88"/>
      <c r="HUO23" s="88"/>
      <c r="HUP23" s="88"/>
      <c r="HUQ23" s="88"/>
      <c r="HUR23" s="88"/>
      <c r="HUS23" s="88"/>
      <c r="HUT23" s="88"/>
      <c r="HUU23" s="88"/>
      <c r="HUV23" s="88"/>
      <c r="HUW23" s="88"/>
      <c r="HUX23" s="88"/>
      <c r="HUY23" s="88"/>
      <c r="HUZ23" s="88"/>
      <c r="HVA23" s="88"/>
      <c r="HVB23" s="88"/>
      <c r="HVC23" s="88"/>
      <c r="HVD23" s="88"/>
      <c r="HVE23" s="88"/>
      <c r="HVF23" s="88"/>
      <c r="HVG23" s="88"/>
      <c r="HVH23" s="88"/>
      <c r="HVI23" s="88"/>
      <c r="HVJ23" s="88"/>
      <c r="HVK23" s="88"/>
      <c r="HVL23" s="88"/>
      <c r="HVM23" s="88"/>
      <c r="HVN23" s="88"/>
      <c r="HVO23" s="88"/>
      <c r="HVP23" s="88"/>
      <c r="HVQ23" s="88"/>
      <c r="HVR23" s="88"/>
      <c r="HVS23" s="88"/>
      <c r="HVT23" s="88"/>
      <c r="HVU23" s="88"/>
      <c r="HVV23" s="88"/>
      <c r="HVW23" s="88"/>
      <c r="HVX23" s="88"/>
      <c r="HVY23" s="88"/>
      <c r="HVZ23" s="88"/>
      <c r="HWA23" s="88"/>
      <c r="HWB23" s="88"/>
      <c r="HWC23" s="88"/>
      <c r="HWD23" s="88"/>
      <c r="HWE23" s="88"/>
      <c r="HWF23" s="88"/>
      <c r="HWG23" s="88"/>
      <c r="HWH23" s="88"/>
      <c r="HWI23" s="88"/>
      <c r="HWJ23" s="88"/>
      <c r="HWK23" s="88"/>
      <c r="HWL23" s="88"/>
      <c r="HWM23" s="88"/>
      <c r="HWN23" s="88"/>
      <c r="HWO23" s="88"/>
      <c r="HWP23" s="88"/>
      <c r="HWQ23" s="88"/>
      <c r="HWR23" s="88"/>
      <c r="HWS23" s="88"/>
      <c r="HWT23" s="88"/>
      <c r="HWU23" s="88"/>
      <c r="HWV23" s="88"/>
      <c r="HWW23" s="88"/>
      <c r="HWX23" s="88"/>
      <c r="HWY23" s="88"/>
      <c r="HWZ23" s="88"/>
      <c r="HXA23" s="88"/>
      <c r="HXB23" s="88"/>
      <c r="HXC23" s="88"/>
      <c r="HXD23" s="88"/>
      <c r="HXE23" s="88"/>
      <c r="HXF23" s="88"/>
      <c r="HXG23" s="88"/>
      <c r="HXH23" s="88"/>
      <c r="HXI23" s="88"/>
      <c r="HXJ23" s="88"/>
      <c r="HXK23" s="88"/>
      <c r="HXL23" s="88"/>
      <c r="HXM23" s="88"/>
      <c r="HXN23" s="88"/>
      <c r="HXO23" s="88"/>
      <c r="HXP23" s="88"/>
      <c r="HXQ23" s="88"/>
      <c r="HXR23" s="88"/>
      <c r="HXS23" s="88"/>
      <c r="HXT23" s="88"/>
      <c r="HXU23" s="88"/>
      <c r="HXV23" s="88"/>
      <c r="HXW23" s="88"/>
      <c r="HXX23" s="88"/>
      <c r="HXY23" s="88"/>
      <c r="HXZ23" s="88"/>
      <c r="HYA23" s="88"/>
      <c r="HYB23" s="88"/>
      <c r="HYC23" s="88"/>
      <c r="HYD23" s="88"/>
      <c r="HYE23" s="88"/>
      <c r="HYF23" s="88"/>
      <c r="HYG23" s="88"/>
      <c r="HYH23" s="88"/>
      <c r="HYI23" s="88"/>
      <c r="HYJ23" s="88"/>
      <c r="HYK23" s="88"/>
      <c r="HYL23" s="88"/>
      <c r="HYM23" s="88"/>
      <c r="HYN23" s="88"/>
      <c r="HYO23" s="88"/>
      <c r="HYP23" s="88"/>
      <c r="HYQ23" s="88"/>
      <c r="HYR23" s="88"/>
      <c r="HYS23" s="88"/>
      <c r="HYT23" s="88"/>
      <c r="HYU23" s="88"/>
      <c r="HYV23" s="88"/>
      <c r="HYW23" s="88"/>
      <c r="HYX23" s="88"/>
      <c r="HYY23" s="88"/>
      <c r="HYZ23" s="88"/>
      <c r="HZA23" s="88"/>
      <c r="HZB23" s="88"/>
      <c r="HZC23" s="88"/>
      <c r="HZD23" s="88"/>
      <c r="HZE23" s="88"/>
      <c r="HZF23" s="88"/>
      <c r="HZG23" s="88"/>
      <c r="HZH23" s="88"/>
      <c r="HZI23" s="88"/>
      <c r="HZJ23" s="88"/>
      <c r="HZK23" s="88"/>
      <c r="HZL23" s="88"/>
      <c r="HZM23" s="88"/>
      <c r="HZN23" s="88"/>
      <c r="HZO23" s="88"/>
      <c r="HZP23" s="88"/>
      <c r="HZQ23" s="88"/>
      <c r="HZR23" s="88"/>
      <c r="HZS23" s="88"/>
      <c r="HZT23" s="88"/>
      <c r="HZU23" s="88"/>
      <c r="HZV23" s="88"/>
      <c r="HZW23" s="88"/>
      <c r="HZX23" s="88"/>
      <c r="HZY23" s="88"/>
      <c r="HZZ23" s="88"/>
      <c r="IAA23" s="88"/>
      <c r="IAB23" s="88"/>
      <c r="IAC23" s="88"/>
      <c r="IAD23" s="88"/>
      <c r="IAE23" s="88"/>
      <c r="IAF23" s="88"/>
      <c r="IAG23" s="88"/>
      <c r="IAH23" s="88"/>
      <c r="IAI23" s="88"/>
      <c r="IAJ23" s="88"/>
      <c r="IAK23" s="88"/>
      <c r="IAL23" s="88"/>
      <c r="IAM23" s="88"/>
      <c r="IAN23" s="88"/>
      <c r="IAO23" s="88"/>
      <c r="IAP23" s="88"/>
      <c r="IAQ23" s="88"/>
      <c r="IAR23" s="88"/>
      <c r="IAS23" s="88"/>
      <c r="IAT23" s="88"/>
      <c r="IAU23" s="88"/>
      <c r="IAV23" s="88"/>
      <c r="IAW23" s="88"/>
      <c r="IAX23" s="88"/>
      <c r="IAY23" s="88"/>
      <c r="IAZ23" s="88"/>
      <c r="IBA23" s="88"/>
      <c r="IBB23" s="88"/>
      <c r="IBC23" s="88"/>
      <c r="IBD23" s="88"/>
      <c r="IBE23" s="88"/>
      <c r="IBF23" s="88"/>
      <c r="IBG23" s="88"/>
      <c r="IBH23" s="88"/>
      <c r="IBI23" s="88"/>
      <c r="IBJ23" s="88"/>
      <c r="IBK23" s="88"/>
      <c r="IBL23" s="88"/>
      <c r="IBM23" s="88"/>
      <c r="IBN23" s="88"/>
      <c r="IBO23" s="88"/>
      <c r="IBP23" s="88"/>
      <c r="IBQ23" s="88"/>
      <c r="IBR23" s="88"/>
      <c r="IBS23" s="88"/>
      <c r="IBT23" s="88"/>
      <c r="IBU23" s="88"/>
      <c r="IBV23" s="88"/>
      <c r="IBW23" s="88"/>
      <c r="IBX23" s="88"/>
      <c r="IBY23" s="88"/>
      <c r="IBZ23" s="88"/>
      <c r="ICA23" s="88"/>
      <c r="ICB23" s="88"/>
      <c r="ICC23" s="88"/>
      <c r="ICD23" s="88"/>
      <c r="ICE23" s="88"/>
      <c r="ICF23" s="88"/>
      <c r="ICG23" s="88"/>
      <c r="ICH23" s="88"/>
      <c r="ICI23" s="88"/>
      <c r="ICJ23" s="88"/>
      <c r="ICK23" s="88"/>
      <c r="ICL23" s="88"/>
      <c r="ICM23" s="88"/>
      <c r="ICN23" s="88"/>
      <c r="ICO23" s="88"/>
      <c r="ICP23" s="88"/>
      <c r="ICQ23" s="88"/>
      <c r="ICR23" s="88"/>
      <c r="ICS23" s="88"/>
      <c r="ICT23" s="88"/>
      <c r="ICU23" s="88"/>
      <c r="ICV23" s="88"/>
      <c r="ICW23" s="88"/>
      <c r="ICX23" s="88"/>
      <c r="ICY23" s="88"/>
      <c r="ICZ23" s="88"/>
      <c r="IDA23" s="88"/>
      <c r="IDB23" s="88"/>
      <c r="IDC23" s="88"/>
      <c r="IDD23" s="88"/>
      <c r="IDE23" s="88"/>
      <c r="IDF23" s="88"/>
      <c r="IDG23" s="88"/>
      <c r="IDH23" s="88"/>
      <c r="IDI23" s="88"/>
      <c r="IDJ23" s="88"/>
      <c r="IDK23" s="88"/>
      <c r="IDL23" s="88"/>
      <c r="IDM23" s="88"/>
      <c r="IDN23" s="88"/>
      <c r="IDO23" s="88"/>
      <c r="IDP23" s="88"/>
      <c r="IDQ23" s="88"/>
      <c r="IDR23" s="88"/>
      <c r="IDS23" s="88"/>
      <c r="IDT23" s="88"/>
      <c r="IDU23" s="88"/>
      <c r="IDV23" s="88"/>
      <c r="IDW23" s="88"/>
      <c r="IDX23" s="88"/>
      <c r="IDY23" s="88"/>
      <c r="IDZ23" s="88"/>
      <c r="IEA23" s="88"/>
      <c r="IEB23" s="88"/>
      <c r="IEC23" s="88"/>
      <c r="IED23" s="88"/>
      <c r="IEE23" s="88"/>
      <c r="IEF23" s="88"/>
      <c r="IEG23" s="88"/>
      <c r="IEH23" s="88"/>
      <c r="IEI23" s="88"/>
      <c r="IEJ23" s="88"/>
      <c r="IEK23" s="88"/>
      <c r="IEL23" s="88"/>
      <c r="IEM23" s="88"/>
      <c r="IEN23" s="88"/>
      <c r="IEO23" s="88"/>
      <c r="IEP23" s="88"/>
      <c r="IEQ23" s="88"/>
      <c r="IER23" s="88"/>
      <c r="IES23" s="88"/>
      <c r="IET23" s="88"/>
      <c r="IEU23" s="88"/>
      <c r="IEV23" s="88"/>
      <c r="IEW23" s="88"/>
      <c r="IEX23" s="88"/>
      <c r="IEY23" s="88"/>
      <c r="IEZ23" s="88"/>
      <c r="IFA23" s="88"/>
      <c r="IFB23" s="88"/>
      <c r="IFC23" s="88"/>
      <c r="IFD23" s="88"/>
      <c r="IFE23" s="88"/>
      <c r="IFF23" s="88"/>
      <c r="IFG23" s="88"/>
      <c r="IFH23" s="88"/>
      <c r="IFI23" s="88"/>
      <c r="IFJ23" s="88"/>
      <c r="IFK23" s="88"/>
      <c r="IFL23" s="88"/>
      <c r="IFM23" s="88"/>
      <c r="IFN23" s="88"/>
      <c r="IFO23" s="88"/>
      <c r="IFP23" s="88"/>
      <c r="IFQ23" s="88"/>
      <c r="IFR23" s="88"/>
      <c r="IFS23" s="88"/>
      <c r="IFT23" s="88"/>
      <c r="IFU23" s="88"/>
      <c r="IFV23" s="88"/>
      <c r="IFW23" s="88"/>
      <c r="IFX23" s="88"/>
      <c r="IFY23" s="88"/>
      <c r="IFZ23" s="88"/>
      <c r="IGA23" s="88"/>
      <c r="IGB23" s="88"/>
      <c r="IGC23" s="88"/>
      <c r="IGD23" s="88"/>
      <c r="IGE23" s="88"/>
      <c r="IGF23" s="88"/>
      <c r="IGG23" s="88"/>
      <c r="IGH23" s="88"/>
      <c r="IGI23" s="88"/>
      <c r="IGJ23" s="88"/>
      <c r="IGK23" s="88"/>
      <c r="IGL23" s="88"/>
      <c r="IGM23" s="88"/>
      <c r="IGN23" s="88"/>
      <c r="IGO23" s="88"/>
      <c r="IGP23" s="88"/>
      <c r="IGQ23" s="88"/>
      <c r="IGR23" s="88"/>
      <c r="IGS23" s="88"/>
      <c r="IGT23" s="88"/>
      <c r="IGU23" s="88"/>
      <c r="IGV23" s="88"/>
      <c r="IGW23" s="88"/>
      <c r="IGX23" s="88"/>
      <c r="IGY23" s="88"/>
      <c r="IGZ23" s="88"/>
      <c r="IHA23" s="88"/>
      <c r="IHB23" s="88"/>
      <c r="IHC23" s="88"/>
      <c r="IHD23" s="88"/>
      <c r="IHE23" s="88"/>
      <c r="IHF23" s="88"/>
      <c r="IHG23" s="88"/>
      <c r="IHH23" s="88"/>
      <c r="IHI23" s="88"/>
      <c r="IHJ23" s="88"/>
      <c r="IHK23" s="88"/>
      <c r="IHL23" s="88"/>
      <c r="IHM23" s="88"/>
      <c r="IHN23" s="88"/>
      <c r="IHO23" s="88"/>
      <c r="IHP23" s="88"/>
      <c r="IHQ23" s="88"/>
      <c r="IHR23" s="88"/>
      <c r="IHS23" s="88"/>
      <c r="IHT23" s="88"/>
      <c r="IHU23" s="88"/>
      <c r="IHV23" s="88"/>
      <c r="IHW23" s="88"/>
      <c r="IHX23" s="88"/>
      <c r="IHY23" s="88"/>
      <c r="IHZ23" s="88"/>
      <c r="IIA23" s="88"/>
      <c r="IIB23" s="88"/>
      <c r="IIC23" s="88"/>
      <c r="IID23" s="88"/>
      <c r="IIE23" s="88"/>
      <c r="IIF23" s="88"/>
      <c r="IIG23" s="88"/>
      <c r="IIH23" s="88"/>
      <c r="III23" s="88"/>
      <c r="IIJ23" s="88"/>
      <c r="IIK23" s="88"/>
      <c r="IIL23" s="88"/>
      <c r="IIM23" s="88"/>
      <c r="IIN23" s="88"/>
      <c r="IIO23" s="88"/>
      <c r="IIP23" s="88"/>
      <c r="IIQ23" s="88"/>
      <c r="IIR23" s="88"/>
      <c r="IIS23" s="88"/>
      <c r="IIT23" s="88"/>
      <c r="IIU23" s="88"/>
      <c r="IIV23" s="88"/>
      <c r="IIW23" s="88"/>
      <c r="IIX23" s="88"/>
      <c r="IIY23" s="88"/>
      <c r="IIZ23" s="88"/>
      <c r="IJA23" s="88"/>
      <c r="IJB23" s="88"/>
      <c r="IJC23" s="88"/>
      <c r="IJD23" s="88"/>
      <c r="IJE23" s="88"/>
      <c r="IJF23" s="88"/>
      <c r="IJG23" s="88"/>
      <c r="IJH23" s="88"/>
      <c r="IJI23" s="88"/>
      <c r="IJJ23" s="88"/>
      <c r="IJK23" s="88"/>
      <c r="IJL23" s="88"/>
      <c r="IJM23" s="88"/>
      <c r="IJN23" s="88"/>
      <c r="IJO23" s="88"/>
      <c r="IJP23" s="88"/>
      <c r="IJQ23" s="88"/>
      <c r="IJR23" s="88"/>
      <c r="IJS23" s="88"/>
      <c r="IJT23" s="88"/>
      <c r="IJU23" s="88"/>
      <c r="IJV23" s="88"/>
      <c r="IJW23" s="88"/>
      <c r="IJX23" s="88"/>
      <c r="IJY23" s="88"/>
      <c r="IJZ23" s="88"/>
      <c r="IKA23" s="88"/>
      <c r="IKB23" s="88"/>
      <c r="IKC23" s="88"/>
      <c r="IKD23" s="88"/>
      <c r="IKE23" s="88"/>
      <c r="IKF23" s="88"/>
      <c r="IKG23" s="88"/>
      <c r="IKH23" s="88"/>
      <c r="IKI23" s="88"/>
      <c r="IKJ23" s="88"/>
      <c r="IKK23" s="88"/>
      <c r="IKL23" s="88"/>
      <c r="IKM23" s="88"/>
      <c r="IKN23" s="88"/>
      <c r="IKO23" s="88"/>
      <c r="IKP23" s="88"/>
      <c r="IKQ23" s="88"/>
      <c r="IKR23" s="88"/>
      <c r="IKS23" s="88"/>
      <c r="IKT23" s="88"/>
      <c r="IKU23" s="88"/>
      <c r="IKV23" s="88"/>
      <c r="IKW23" s="88"/>
      <c r="IKX23" s="88"/>
      <c r="IKY23" s="88"/>
      <c r="IKZ23" s="88"/>
      <c r="ILA23" s="88"/>
      <c r="ILB23" s="88"/>
      <c r="ILC23" s="88"/>
      <c r="ILD23" s="88"/>
      <c r="ILE23" s="88"/>
      <c r="ILF23" s="88"/>
      <c r="ILG23" s="88"/>
      <c r="ILH23" s="88"/>
      <c r="ILI23" s="88"/>
      <c r="ILJ23" s="88"/>
      <c r="ILK23" s="88"/>
      <c r="ILL23" s="88"/>
      <c r="ILM23" s="88"/>
      <c r="ILN23" s="88"/>
      <c r="ILO23" s="88"/>
      <c r="ILP23" s="88"/>
      <c r="ILQ23" s="88"/>
      <c r="ILR23" s="88"/>
      <c r="ILS23" s="88"/>
      <c r="ILT23" s="88"/>
      <c r="ILU23" s="88"/>
      <c r="ILV23" s="88"/>
      <c r="ILW23" s="88"/>
      <c r="ILX23" s="88"/>
      <c r="ILY23" s="88"/>
      <c r="ILZ23" s="88"/>
      <c r="IMA23" s="88"/>
      <c r="IMB23" s="88"/>
      <c r="IMC23" s="88"/>
      <c r="IMD23" s="88"/>
      <c r="IME23" s="88"/>
      <c r="IMF23" s="88"/>
      <c r="IMG23" s="88"/>
      <c r="IMH23" s="88"/>
      <c r="IMI23" s="88"/>
      <c r="IMJ23" s="88"/>
      <c r="IMK23" s="88"/>
      <c r="IML23" s="88"/>
      <c r="IMM23" s="88"/>
      <c r="IMN23" s="88"/>
      <c r="IMO23" s="88"/>
      <c r="IMP23" s="88"/>
      <c r="IMQ23" s="88"/>
      <c r="IMR23" s="88"/>
      <c r="IMS23" s="88"/>
      <c r="IMT23" s="88"/>
      <c r="IMU23" s="88"/>
      <c r="IMV23" s="88"/>
      <c r="IMW23" s="88"/>
      <c r="IMX23" s="88"/>
      <c r="IMY23" s="88"/>
      <c r="IMZ23" s="88"/>
      <c r="INA23" s="88"/>
      <c r="INB23" s="88"/>
      <c r="INC23" s="88"/>
      <c r="IND23" s="88"/>
      <c r="INE23" s="88"/>
      <c r="INF23" s="88"/>
      <c r="ING23" s="88"/>
      <c r="INH23" s="88"/>
      <c r="INI23" s="88"/>
      <c r="INJ23" s="88"/>
      <c r="INK23" s="88"/>
      <c r="INL23" s="88"/>
      <c r="INM23" s="88"/>
      <c r="INN23" s="88"/>
      <c r="INO23" s="88"/>
      <c r="INP23" s="88"/>
      <c r="INQ23" s="88"/>
      <c r="INR23" s="88"/>
      <c r="INS23" s="88"/>
      <c r="INT23" s="88"/>
      <c r="INU23" s="88"/>
      <c r="INV23" s="88"/>
      <c r="INW23" s="88"/>
      <c r="INX23" s="88"/>
      <c r="INY23" s="88"/>
      <c r="INZ23" s="88"/>
      <c r="IOA23" s="88"/>
      <c r="IOB23" s="88"/>
      <c r="IOC23" s="88"/>
      <c r="IOD23" s="88"/>
      <c r="IOE23" s="88"/>
      <c r="IOF23" s="88"/>
      <c r="IOG23" s="88"/>
      <c r="IOH23" s="88"/>
      <c r="IOI23" s="88"/>
      <c r="IOJ23" s="88"/>
      <c r="IOK23" s="88"/>
      <c r="IOL23" s="88"/>
      <c r="IOM23" s="88"/>
      <c r="ION23" s="88"/>
      <c r="IOO23" s="88"/>
      <c r="IOP23" s="88"/>
      <c r="IOQ23" s="88"/>
      <c r="IOR23" s="88"/>
      <c r="IOS23" s="88"/>
      <c r="IOT23" s="88"/>
      <c r="IOU23" s="88"/>
      <c r="IOV23" s="88"/>
      <c r="IOW23" s="88"/>
      <c r="IOX23" s="88"/>
      <c r="IOY23" s="88"/>
      <c r="IOZ23" s="88"/>
      <c r="IPA23" s="88"/>
      <c r="IPB23" s="88"/>
      <c r="IPC23" s="88"/>
      <c r="IPD23" s="88"/>
      <c r="IPE23" s="88"/>
      <c r="IPF23" s="88"/>
      <c r="IPG23" s="88"/>
      <c r="IPH23" s="88"/>
      <c r="IPI23" s="88"/>
      <c r="IPJ23" s="88"/>
      <c r="IPK23" s="88"/>
      <c r="IPL23" s="88"/>
      <c r="IPM23" s="88"/>
      <c r="IPN23" s="88"/>
      <c r="IPO23" s="88"/>
      <c r="IPP23" s="88"/>
      <c r="IPQ23" s="88"/>
      <c r="IPR23" s="88"/>
      <c r="IPS23" s="88"/>
      <c r="IPT23" s="88"/>
      <c r="IPU23" s="88"/>
      <c r="IPV23" s="88"/>
      <c r="IPW23" s="88"/>
      <c r="IPX23" s="88"/>
      <c r="IPY23" s="88"/>
      <c r="IPZ23" s="88"/>
      <c r="IQA23" s="88"/>
      <c r="IQB23" s="88"/>
      <c r="IQC23" s="88"/>
      <c r="IQD23" s="88"/>
      <c r="IQE23" s="88"/>
      <c r="IQF23" s="88"/>
      <c r="IQG23" s="88"/>
      <c r="IQH23" s="88"/>
      <c r="IQI23" s="88"/>
      <c r="IQJ23" s="88"/>
      <c r="IQK23" s="88"/>
      <c r="IQL23" s="88"/>
      <c r="IQM23" s="88"/>
      <c r="IQN23" s="88"/>
      <c r="IQO23" s="88"/>
      <c r="IQP23" s="88"/>
      <c r="IQQ23" s="88"/>
      <c r="IQR23" s="88"/>
      <c r="IQS23" s="88"/>
      <c r="IQT23" s="88"/>
      <c r="IQU23" s="88"/>
      <c r="IQV23" s="88"/>
      <c r="IQW23" s="88"/>
      <c r="IQX23" s="88"/>
      <c r="IQY23" s="88"/>
      <c r="IQZ23" s="88"/>
      <c r="IRA23" s="88"/>
      <c r="IRB23" s="88"/>
      <c r="IRC23" s="88"/>
      <c r="IRD23" s="88"/>
      <c r="IRE23" s="88"/>
      <c r="IRF23" s="88"/>
      <c r="IRG23" s="88"/>
      <c r="IRH23" s="88"/>
      <c r="IRI23" s="88"/>
      <c r="IRJ23" s="88"/>
      <c r="IRK23" s="88"/>
      <c r="IRL23" s="88"/>
      <c r="IRM23" s="88"/>
      <c r="IRN23" s="88"/>
      <c r="IRO23" s="88"/>
      <c r="IRP23" s="88"/>
      <c r="IRQ23" s="88"/>
      <c r="IRR23" s="88"/>
      <c r="IRS23" s="88"/>
      <c r="IRT23" s="88"/>
      <c r="IRU23" s="88"/>
      <c r="IRV23" s="88"/>
      <c r="IRW23" s="88"/>
      <c r="IRX23" s="88"/>
      <c r="IRY23" s="88"/>
      <c r="IRZ23" s="88"/>
      <c r="ISA23" s="88"/>
      <c r="ISB23" s="88"/>
      <c r="ISC23" s="88"/>
      <c r="ISD23" s="88"/>
      <c r="ISE23" s="88"/>
      <c r="ISF23" s="88"/>
      <c r="ISG23" s="88"/>
      <c r="ISH23" s="88"/>
      <c r="ISI23" s="88"/>
      <c r="ISJ23" s="88"/>
      <c r="ISK23" s="88"/>
      <c r="ISL23" s="88"/>
      <c r="ISM23" s="88"/>
      <c r="ISN23" s="88"/>
      <c r="ISO23" s="88"/>
      <c r="ISP23" s="88"/>
      <c r="ISQ23" s="88"/>
      <c r="ISR23" s="88"/>
      <c r="ISS23" s="88"/>
      <c r="IST23" s="88"/>
      <c r="ISU23" s="88"/>
      <c r="ISV23" s="88"/>
      <c r="ISW23" s="88"/>
      <c r="ISX23" s="88"/>
      <c r="ISY23" s="88"/>
      <c r="ISZ23" s="88"/>
      <c r="ITA23" s="88"/>
      <c r="ITB23" s="88"/>
      <c r="ITC23" s="88"/>
      <c r="ITD23" s="88"/>
      <c r="ITE23" s="88"/>
      <c r="ITF23" s="88"/>
      <c r="ITG23" s="88"/>
      <c r="ITH23" s="88"/>
      <c r="ITI23" s="88"/>
      <c r="ITJ23" s="88"/>
      <c r="ITK23" s="88"/>
      <c r="ITL23" s="88"/>
      <c r="ITM23" s="88"/>
      <c r="ITN23" s="88"/>
      <c r="ITO23" s="88"/>
      <c r="ITP23" s="88"/>
      <c r="ITQ23" s="88"/>
      <c r="ITR23" s="88"/>
      <c r="ITS23" s="88"/>
      <c r="ITT23" s="88"/>
      <c r="ITU23" s="88"/>
      <c r="ITV23" s="88"/>
      <c r="ITW23" s="88"/>
      <c r="ITX23" s="88"/>
      <c r="ITY23" s="88"/>
      <c r="ITZ23" s="88"/>
      <c r="IUA23" s="88"/>
      <c r="IUB23" s="88"/>
      <c r="IUC23" s="88"/>
      <c r="IUD23" s="88"/>
      <c r="IUE23" s="88"/>
      <c r="IUF23" s="88"/>
      <c r="IUG23" s="88"/>
      <c r="IUH23" s="88"/>
      <c r="IUI23" s="88"/>
      <c r="IUJ23" s="88"/>
      <c r="IUK23" s="88"/>
      <c r="IUL23" s="88"/>
      <c r="IUM23" s="88"/>
      <c r="IUN23" s="88"/>
      <c r="IUO23" s="88"/>
      <c r="IUP23" s="88"/>
      <c r="IUQ23" s="88"/>
      <c r="IUR23" s="88"/>
      <c r="IUS23" s="88"/>
      <c r="IUT23" s="88"/>
      <c r="IUU23" s="88"/>
      <c r="IUV23" s="88"/>
      <c r="IUW23" s="88"/>
      <c r="IUX23" s="88"/>
      <c r="IUY23" s="88"/>
      <c r="IUZ23" s="88"/>
      <c r="IVA23" s="88"/>
      <c r="IVB23" s="88"/>
      <c r="IVC23" s="88"/>
      <c r="IVD23" s="88"/>
      <c r="IVE23" s="88"/>
      <c r="IVF23" s="88"/>
      <c r="IVG23" s="88"/>
      <c r="IVH23" s="88"/>
      <c r="IVI23" s="88"/>
      <c r="IVJ23" s="88"/>
      <c r="IVK23" s="88"/>
      <c r="IVL23" s="88"/>
      <c r="IVM23" s="88"/>
      <c r="IVN23" s="88"/>
      <c r="IVO23" s="88"/>
      <c r="IVP23" s="88"/>
      <c r="IVQ23" s="88"/>
      <c r="IVR23" s="88"/>
      <c r="IVS23" s="88"/>
      <c r="IVT23" s="88"/>
      <c r="IVU23" s="88"/>
      <c r="IVV23" s="88"/>
      <c r="IVW23" s="88"/>
      <c r="IVX23" s="88"/>
      <c r="IVY23" s="88"/>
      <c r="IVZ23" s="88"/>
      <c r="IWA23" s="88"/>
      <c r="IWB23" s="88"/>
      <c r="IWC23" s="88"/>
      <c r="IWD23" s="88"/>
      <c r="IWE23" s="88"/>
      <c r="IWF23" s="88"/>
      <c r="IWG23" s="88"/>
      <c r="IWH23" s="88"/>
      <c r="IWI23" s="88"/>
      <c r="IWJ23" s="88"/>
      <c r="IWK23" s="88"/>
      <c r="IWL23" s="88"/>
      <c r="IWM23" s="88"/>
      <c r="IWN23" s="88"/>
      <c r="IWO23" s="88"/>
      <c r="IWP23" s="88"/>
      <c r="IWQ23" s="88"/>
      <c r="IWR23" s="88"/>
      <c r="IWS23" s="88"/>
      <c r="IWT23" s="88"/>
      <c r="IWU23" s="88"/>
      <c r="IWV23" s="88"/>
      <c r="IWW23" s="88"/>
      <c r="IWX23" s="88"/>
      <c r="IWY23" s="88"/>
      <c r="IWZ23" s="88"/>
      <c r="IXA23" s="88"/>
      <c r="IXB23" s="88"/>
      <c r="IXC23" s="88"/>
      <c r="IXD23" s="88"/>
      <c r="IXE23" s="88"/>
      <c r="IXF23" s="88"/>
      <c r="IXG23" s="88"/>
      <c r="IXH23" s="88"/>
      <c r="IXI23" s="88"/>
      <c r="IXJ23" s="88"/>
      <c r="IXK23" s="88"/>
      <c r="IXL23" s="88"/>
      <c r="IXM23" s="88"/>
      <c r="IXN23" s="88"/>
      <c r="IXO23" s="88"/>
      <c r="IXP23" s="88"/>
      <c r="IXQ23" s="88"/>
      <c r="IXR23" s="88"/>
      <c r="IXS23" s="88"/>
      <c r="IXT23" s="88"/>
      <c r="IXU23" s="88"/>
      <c r="IXV23" s="88"/>
      <c r="IXW23" s="88"/>
      <c r="IXX23" s="88"/>
      <c r="IXY23" s="88"/>
      <c r="IXZ23" s="88"/>
      <c r="IYA23" s="88"/>
      <c r="IYB23" s="88"/>
      <c r="IYC23" s="88"/>
      <c r="IYD23" s="88"/>
      <c r="IYE23" s="88"/>
      <c r="IYF23" s="88"/>
      <c r="IYG23" s="88"/>
      <c r="IYH23" s="88"/>
      <c r="IYI23" s="88"/>
      <c r="IYJ23" s="88"/>
      <c r="IYK23" s="88"/>
      <c r="IYL23" s="88"/>
      <c r="IYM23" s="88"/>
      <c r="IYN23" s="88"/>
      <c r="IYO23" s="88"/>
      <c r="IYP23" s="88"/>
      <c r="IYQ23" s="88"/>
      <c r="IYR23" s="88"/>
      <c r="IYS23" s="88"/>
      <c r="IYT23" s="88"/>
      <c r="IYU23" s="88"/>
      <c r="IYV23" s="88"/>
      <c r="IYW23" s="88"/>
      <c r="IYX23" s="88"/>
      <c r="IYY23" s="88"/>
      <c r="IYZ23" s="88"/>
      <c r="IZA23" s="88"/>
      <c r="IZB23" s="88"/>
      <c r="IZC23" s="88"/>
      <c r="IZD23" s="88"/>
      <c r="IZE23" s="88"/>
      <c r="IZF23" s="88"/>
      <c r="IZG23" s="88"/>
      <c r="IZH23" s="88"/>
      <c r="IZI23" s="88"/>
      <c r="IZJ23" s="88"/>
      <c r="IZK23" s="88"/>
      <c r="IZL23" s="88"/>
      <c r="IZM23" s="88"/>
      <c r="IZN23" s="88"/>
      <c r="IZO23" s="88"/>
      <c r="IZP23" s="88"/>
      <c r="IZQ23" s="88"/>
      <c r="IZR23" s="88"/>
      <c r="IZS23" s="88"/>
      <c r="IZT23" s="88"/>
      <c r="IZU23" s="88"/>
      <c r="IZV23" s="88"/>
      <c r="IZW23" s="88"/>
      <c r="IZX23" s="88"/>
      <c r="IZY23" s="88"/>
      <c r="IZZ23" s="88"/>
      <c r="JAA23" s="88"/>
      <c r="JAB23" s="88"/>
      <c r="JAC23" s="88"/>
      <c r="JAD23" s="88"/>
      <c r="JAE23" s="88"/>
      <c r="JAF23" s="88"/>
      <c r="JAG23" s="88"/>
      <c r="JAH23" s="88"/>
      <c r="JAI23" s="88"/>
      <c r="JAJ23" s="88"/>
      <c r="JAK23" s="88"/>
      <c r="JAL23" s="88"/>
      <c r="JAM23" s="88"/>
      <c r="JAN23" s="88"/>
      <c r="JAO23" s="88"/>
      <c r="JAP23" s="88"/>
      <c r="JAQ23" s="88"/>
      <c r="JAR23" s="88"/>
      <c r="JAS23" s="88"/>
      <c r="JAT23" s="88"/>
      <c r="JAU23" s="88"/>
      <c r="JAV23" s="88"/>
      <c r="JAW23" s="88"/>
      <c r="JAX23" s="88"/>
      <c r="JAY23" s="88"/>
      <c r="JAZ23" s="88"/>
      <c r="JBA23" s="88"/>
      <c r="JBB23" s="88"/>
      <c r="JBC23" s="88"/>
      <c r="JBD23" s="88"/>
      <c r="JBE23" s="88"/>
      <c r="JBF23" s="88"/>
      <c r="JBG23" s="88"/>
      <c r="JBH23" s="88"/>
      <c r="JBI23" s="88"/>
      <c r="JBJ23" s="88"/>
      <c r="JBK23" s="88"/>
      <c r="JBL23" s="88"/>
      <c r="JBM23" s="88"/>
      <c r="JBN23" s="88"/>
      <c r="JBO23" s="88"/>
      <c r="JBP23" s="88"/>
      <c r="JBQ23" s="88"/>
      <c r="JBR23" s="88"/>
      <c r="JBS23" s="88"/>
      <c r="JBT23" s="88"/>
      <c r="JBU23" s="88"/>
      <c r="JBV23" s="88"/>
      <c r="JBW23" s="88"/>
      <c r="JBX23" s="88"/>
      <c r="JBY23" s="88"/>
      <c r="JBZ23" s="88"/>
      <c r="JCA23" s="88"/>
      <c r="JCB23" s="88"/>
      <c r="JCC23" s="88"/>
      <c r="JCD23" s="88"/>
      <c r="JCE23" s="88"/>
      <c r="JCF23" s="88"/>
      <c r="JCG23" s="88"/>
      <c r="JCH23" s="88"/>
      <c r="JCI23" s="88"/>
      <c r="JCJ23" s="88"/>
      <c r="JCK23" s="88"/>
      <c r="JCL23" s="88"/>
      <c r="JCM23" s="88"/>
      <c r="JCN23" s="88"/>
      <c r="JCO23" s="88"/>
      <c r="JCP23" s="88"/>
      <c r="JCQ23" s="88"/>
      <c r="JCR23" s="88"/>
      <c r="JCS23" s="88"/>
      <c r="JCT23" s="88"/>
      <c r="JCU23" s="88"/>
      <c r="JCV23" s="88"/>
      <c r="JCW23" s="88"/>
      <c r="JCX23" s="88"/>
      <c r="JCY23" s="88"/>
      <c r="JCZ23" s="88"/>
      <c r="JDA23" s="88"/>
      <c r="JDB23" s="88"/>
      <c r="JDC23" s="88"/>
      <c r="JDD23" s="88"/>
      <c r="JDE23" s="88"/>
      <c r="JDF23" s="88"/>
      <c r="JDG23" s="88"/>
      <c r="JDH23" s="88"/>
      <c r="JDI23" s="88"/>
      <c r="JDJ23" s="88"/>
      <c r="JDK23" s="88"/>
      <c r="JDL23" s="88"/>
      <c r="JDM23" s="88"/>
      <c r="JDN23" s="88"/>
      <c r="JDO23" s="88"/>
      <c r="JDP23" s="88"/>
      <c r="JDQ23" s="88"/>
      <c r="JDR23" s="88"/>
      <c r="JDS23" s="88"/>
      <c r="JDT23" s="88"/>
      <c r="JDU23" s="88"/>
      <c r="JDV23" s="88"/>
      <c r="JDW23" s="88"/>
      <c r="JDX23" s="88"/>
      <c r="JDY23" s="88"/>
      <c r="JDZ23" s="88"/>
      <c r="JEA23" s="88"/>
      <c r="JEB23" s="88"/>
      <c r="JEC23" s="88"/>
      <c r="JED23" s="88"/>
      <c r="JEE23" s="88"/>
      <c r="JEF23" s="88"/>
      <c r="JEG23" s="88"/>
      <c r="JEH23" s="88"/>
      <c r="JEI23" s="88"/>
      <c r="JEJ23" s="88"/>
      <c r="JEK23" s="88"/>
      <c r="JEL23" s="88"/>
      <c r="JEM23" s="88"/>
      <c r="JEN23" s="88"/>
      <c r="JEO23" s="88"/>
      <c r="JEP23" s="88"/>
      <c r="JEQ23" s="88"/>
      <c r="JER23" s="88"/>
      <c r="JES23" s="88"/>
      <c r="JET23" s="88"/>
      <c r="JEU23" s="88"/>
      <c r="JEV23" s="88"/>
      <c r="JEW23" s="88"/>
      <c r="JEX23" s="88"/>
      <c r="JEY23" s="88"/>
      <c r="JEZ23" s="88"/>
      <c r="JFA23" s="88"/>
      <c r="JFB23" s="88"/>
      <c r="JFC23" s="88"/>
      <c r="JFD23" s="88"/>
      <c r="JFE23" s="88"/>
      <c r="JFF23" s="88"/>
      <c r="JFG23" s="88"/>
      <c r="JFH23" s="88"/>
      <c r="JFI23" s="88"/>
      <c r="JFJ23" s="88"/>
      <c r="JFK23" s="88"/>
      <c r="JFL23" s="88"/>
      <c r="JFM23" s="88"/>
      <c r="JFN23" s="88"/>
      <c r="JFO23" s="88"/>
      <c r="JFP23" s="88"/>
      <c r="JFQ23" s="88"/>
      <c r="JFR23" s="88"/>
      <c r="JFS23" s="88"/>
      <c r="JFT23" s="88"/>
      <c r="JFU23" s="88"/>
      <c r="JFV23" s="88"/>
      <c r="JFW23" s="88"/>
      <c r="JFX23" s="88"/>
      <c r="JFY23" s="88"/>
      <c r="JFZ23" s="88"/>
      <c r="JGA23" s="88"/>
      <c r="JGB23" s="88"/>
      <c r="JGC23" s="88"/>
      <c r="JGD23" s="88"/>
      <c r="JGE23" s="88"/>
      <c r="JGF23" s="88"/>
      <c r="JGG23" s="88"/>
      <c r="JGH23" s="88"/>
      <c r="JGI23" s="88"/>
      <c r="JGJ23" s="88"/>
      <c r="JGK23" s="88"/>
      <c r="JGL23" s="88"/>
      <c r="JGM23" s="88"/>
      <c r="JGN23" s="88"/>
      <c r="JGO23" s="88"/>
      <c r="JGP23" s="88"/>
      <c r="JGQ23" s="88"/>
      <c r="JGR23" s="88"/>
      <c r="JGS23" s="88"/>
      <c r="JGT23" s="88"/>
      <c r="JGU23" s="88"/>
      <c r="JGV23" s="88"/>
      <c r="JGW23" s="88"/>
      <c r="JGX23" s="88"/>
      <c r="JGY23" s="88"/>
      <c r="JGZ23" s="88"/>
      <c r="JHA23" s="88"/>
      <c r="JHB23" s="88"/>
      <c r="JHC23" s="88"/>
      <c r="JHD23" s="88"/>
      <c r="JHE23" s="88"/>
      <c r="JHF23" s="88"/>
      <c r="JHG23" s="88"/>
      <c r="JHH23" s="88"/>
      <c r="JHI23" s="88"/>
      <c r="JHJ23" s="88"/>
      <c r="JHK23" s="88"/>
      <c r="JHL23" s="88"/>
      <c r="JHM23" s="88"/>
      <c r="JHN23" s="88"/>
      <c r="JHO23" s="88"/>
      <c r="JHP23" s="88"/>
      <c r="JHQ23" s="88"/>
      <c r="JHR23" s="88"/>
      <c r="JHS23" s="88"/>
      <c r="JHT23" s="88"/>
      <c r="JHU23" s="88"/>
      <c r="JHV23" s="88"/>
      <c r="JHW23" s="88"/>
      <c r="JHX23" s="88"/>
      <c r="JHY23" s="88"/>
      <c r="JHZ23" s="88"/>
      <c r="JIA23" s="88"/>
      <c r="JIB23" s="88"/>
      <c r="JIC23" s="88"/>
      <c r="JID23" s="88"/>
      <c r="JIE23" s="88"/>
      <c r="JIF23" s="88"/>
      <c r="JIG23" s="88"/>
      <c r="JIH23" s="88"/>
      <c r="JII23" s="88"/>
      <c r="JIJ23" s="88"/>
      <c r="JIK23" s="88"/>
      <c r="JIL23" s="88"/>
      <c r="JIM23" s="88"/>
      <c r="JIN23" s="88"/>
      <c r="JIO23" s="88"/>
      <c r="JIP23" s="88"/>
      <c r="JIQ23" s="88"/>
      <c r="JIR23" s="88"/>
      <c r="JIS23" s="88"/>
      <c r="JIT23" s="88"/>
      <c r="JIU23" s="88"/>
      <c r="JIV23" s="88"/>
      <c r="JIW23" s="88"/>
      <c r="JIX23" s="88"/>
      <c r="JIY23" s="88"/>
      <c r="JIZ23" s="88"/>
      <c r="JJA23" s="88"/>
      <c r="JJB23" s="88"/>
      <c r="JJC23" s="88"/>
      <c r="JJD23" s="88"/>
      <c r="JJE23" s="88"/>
      <c r="JJF23" s="88"/>
      <c r="JJG23" s="88"/>
      <c r="JJH23" s="88"/>
      <c r="JJI23" s="88"/>
      <c r="JJJ23" s="88"/>
      <c r="JJK23" s="88"/>
      <c r="JJL23" s="88"/>
      <c r="JJM23" s="88"/>
      <c r="JJN23" s="88"/>
      <c r="JJO23" s="88"/>
      <c r="JJP23" s="88"/>
      <c r="JJQ23" s="88"/>
      <c r="JJR23" s="88"/>
      <c r="JJS23" s="88"/>
      <c r="JJT23" s="88"/>
      <c r="JJU23" s="88"/>
      <c r="JJV23" s="88"/>
      <c r="JJW23" s="88"/>
      <c r="JJX23" s="88"/>
      <c r="JJY23" s="88"/>
      <c r="JJZ23" s="88"/>
      <c r="JKA23" s="88"/>
      <c r="JKB23" s="88"/>
      <c r="JKC23" s="88"/>
      <c r="JKD23" s="88"/>
      <c r="JKE23" s="88"/>
      <c r="JKF23" s="88"/>
      <c r="JKG23" s="88"/>
      <c r="JKH23" s="88"/>
      <c r="JKI23" s="88"/>
      <c r="JKJ23" s="88"/>
      <c r="JKK23" s="88"/>
      <c r="JKL23" s="88"/>
      <c r="JKM23" s="88"/>
      <c r="JKN23" s="88"/>
      <c r="JKO23" s="88"/>
      <c r="JKP23" s="88"/>
      <c r="JKQ23" s="88"/>
      <c r="JKR23" s="88"/>
      <c r="JKS23" s="88"/>
      <c r="JKT23" s="88"/>
      <c r="JKU23" s="88"/>
      <c r="JKV23" s="88"/>
      <c r="JKW23" s="88"/>
      <c r="JKX23" s="88"/>
      <c r="JKY23" s="88"/>
      <c r="JKZ23" s="88"/>
      <c r="JLA23" s="88"/>
      <c r="JLB23" s="88"/>
      <c r="JLC23" s="88"/>
      <c r="JLD23" s="88"/>
      <c r="JLE23" s="88"/>
      <c r="JLF23" s="88"/>
      <c r="JLG23" s="88"/>
      <c r="JLH23" s="88"/>
      <c r="JLI23" s="88"/>
      <c r="JLJ23" s="88"/>
      <c r="JLK23" s="88"/>
      <c r="JLL23" s="88"/>
      <c r="JLM23" s="88"/>
      <c r="JLN23" s="88"/>
      <c r="JLO23" s="88"/>
      <c r="JLP23" s="88"/>
      <c r="JLQ23" s="88"/>
      <c r="JLR23" s="88"/>
      <c r="JLS23" s="88"/>
      <c r="JLT23" s="88"/>
      <c r="JLU23" s="88"/>
      <c r="JLV23" s="88"/>
      <c r="JLW23" s="88"/>
      <c r="JLX23" s="88"/>
      <c r="JLY23" s="88"/>
      <c r="JLZ23" s="88"/>
      <c r="JMA23" s="88"/>
      <c r="JMB23" s="88"/>
      <c r="JMC23" s="88"/>
      <c r="JMD23" s="88"/>
      <c r="JME23" s="88"/>
      <c r="JMF23" s="88"/>
      <c r="JMG23" s="88"/>
      <c r="JMH23" s="88"/>
      <c r="JMI23" s="88"/>
      <c r="JMJ23" s="88"/>
      <c r="JMK23" s="88"/>
      <c r="JML23" s="88"/>
      <c r="JMM23" s="88"/>
      <c r="JMN23" s="88"/>
      <c r="JMO23" s="88"/>
      <c r="JMP23" s="88"/>
      <c r="JMQ23" s="88"/>
      <c r="JMR23" s="88"/>
      <c r="JMS23" s="88"/>
      <c r="JMT23" s="88"/>
      <c r="JMU23" s="88"/>
      <c r="JMV23" s="88"/>
      <c r="JMW23" s="88"/>
      <c r="JMX23" s="88"/>
      <c r="JMY23" s="88"/>
      <c r="JMZ23" s="88"/>
      <c r="JNA23" s="88"/>
      <c r="JNB23" s="88"/>
      <c r="JNC23" s="88"/>
      <c r="JND23" s="88"/>
      <c r="JNE23" s="88"/>
      <c r="JNF23" s="88"/>
      <c r="JNG23" s="88"/>
      <c r="JNH23" s="88"/>
      <c r="JNI23" s="88"/>
      <c r="JNJ23" s="88"/>
      <c r="JNK23" s="88"/>
      <c r="JNL23" s="88"/>
      <c r="JNM23" s="88"/>
      <c r="JNN23" s="88"/>
      <c r="JNO23" s="88"/>
      <c r="JNP23" s="88"/>
      <c r="JNQ23" s="88"/>
      <c r="JNR23" s="88"/>
      <c r="JNS23" s="88"/>
      <c r="JNT23" s="88"/>
      <c r="JNU23" s="88"/>
      <c r="JNV23" s="88"/>
      <c r="JNW23" s="88"/>
      <c r="JNX23" s="88"/>
      <c r="JNY23" s="88"/>
      <c r="JNZ23" s="88"/>
      <c r="JOA23" s="88"/>
      <c r="JOB23" s="88"/>
      <c r="JOC23" s="88"/>
      <c r="JOD23" s="88"/>
      <c r="JOE23" s="88"/>
      <c r="JOF23" s="88"/>
      <c r="JOG23" s="88"/>
      <c r="JOH23" s="88"/>
      <c r="JOI23" s="88"/>
      <c r="JOJ23" s="88"/>
      <c r="JOK23" s="88"/>
      <c r="JOL23" s="88"/>
      <c r="JOM23" s="88"/>
      <c r="JON23" s="88"/>
      <c r="JOO23" s="88"/>
      <c r="JOP23" s="88"/>
      <c r="JOQ23" s="88"/>
      <c r="JOR23" s="88"/>
      <c r="JOS23" s="88"/>
      <c r="JOT23" s="88"/>
      <c r="JOU23" s="88"/>
      <c r="JOV23" s="88"/>
      <c r="JOW23" s="88"/>
      <c r="JOX23" s="88"/>
      <c r="JOY23" s="88"/>
      <c r="JOZ23" s="88"/>
      <c r="JPA23" s="88"/>
      <c r="JPB23" s="88"/>
      <c r="JPC23" s="88"/>
      <c r="JPD23" s="88"/>
      <c r="JPE23" s="88"/>
      <c r="JPF23" s="88"/>
      <c r="JPG23" s="88"/>
      <c r="JPH23" s="88"/>
      <c r="JPI23" s="88"/>
      <c r="JPJ23" s="88"/>
      <c r="JPK23" s="88"/>
      <c r="JPL23" s="88"/>
      <c r="JPM23" s="88"/>
      <c r="JPN23" s="88"/>
      <c r="JPO23" s="88"/>
      <c r="JPP23" s="88"/>
      <c r="JPQ23" s="88"/>
      <c r="JPR23" s="88"/>
      <c r="JPS23" s="88"/>
      <c r="JPT23" s="88"/>
      <c r="JPU23" s="88"/>
      <c r="JPV23" s="88"/>
      <c r="JPW23" s="88"/>
      <c r="JPX23" s="88"/>
      <c r="JPY23" s="88"/>
      <c r="JPZ23" s="88"/>
      <c r="JQA23" s="88"/>
      <c r="JQB23" s="88"/>
      <c r="JQC23" s="88"/>
      <c r="JQD23" s="88"/>
      <c r="JQE23" s="88"/>
      <c r="JQF23" s="88"/>
      <c r="JQG23" s="88"/>
      <c r="JQH23" s="88"/>
      <c r="JQI23" s="88"/>
      <c r="JQJ23" s="88"/>
      <c r="JQK23" s="88"/>
      <c r="JQL23" s="88"/>
      <c r="JQM23" s="88"/>
      <c r="JQN23" s="88"/>
      <c r="JQO23" s="88"/>
      <c r="JQP23" s="88"/>
      <c r="JQQ23" s="88"/>
      <c r="JQR23" s="88"/>
      <c r="JQS23" s="88"/>
      <c r="JQT23" s="88"/>
      <c r="JQU23" s="88"/>
      <c r="JQV23" s="88"/>
      <c r="JQW23" s="88"/>
      <c r="JQX23" s="88"/>
      <c r="JQY23" s="88"/>
      <c r="JQZ23" s="88"/>
      <c r="JRA23" s="88"/>
      <c r="JRB23" s="88"/>
      <c r="JRC23" s="88"/>
      <c r="JRD23" s="88"/>
      <c r="JRE23" s="88"/>
      <c r="JRF23" s="88"/>
      <c r="JRG23" s="88"/>
      <c r="JRH23" s="88"/>
      <c r="JRI23" s="88"/>
      <c r="JRJ23" s="88"/>
      <c r="JRK23" s="88"/>
      <c r="JRL23" s="88"/>
      <c r="JRM23" s="88"/>
      <c r="JRN23" s="88"/>
      <c r="JRO23" s="88"/>
      <c r="JRP23" s="88"/>
      <c r="JRQ23" s="88"/>
      <c r="JRR23" s="88"/>
      <c r="JRS23" s="88"/>
      <c r="JRT23" s="88"/>
      <c r="JRU23" s="88"/>
      <c r="JRV23" s="88"/>
      <c r="JRW23" s="88"/>
      <c r="JRX23" s="88"/>
      <c r="JRY23" s="88"/>
      <c r="JRZ23" s="88"/>
      <c r="JSA23" s="88"/>
      <c r="JSB23" s="88"/>
      <c r="JSC23" s="88"/>
      <c r="JSD23" s="88"/>
      <c r="JSE23" s="88"/>
      <c r="JSF23" s="88"/>
      <c r="JSG23" s="88"/>
      <c r="JSH23" s="88"/>
      <c r="JSI23" s="88"/>
      <c r="JSJ23" s="88"/>
      <c r="JSK23" s="88"/>
      <c r="JSL23" s="88"/>
      <c r="JSM23" s="88"/>
      <c r="JSN23" s="88"/>
      <c r="JSO23" s="88"/>
      <c r="JSP23" s="88"/>
      <c r="JSQ23" s="88"/>
      <c r="JSR23" s="88"/>
      <c r="JSS23" s="88"/>
      <c r="JST23" s="88"/>
      <c r="JSU23" s="88"/>
      <c r="JSV23" s="88"/>
      <c r="JSW23" s="88"/>
      <c r="JSX23" s="88"/>
      <c r="JSY23" s="88"/>
      <c r="JSZ23" s="88"/>
      <c r="JTA23" s="88"/>
      <c r="JTB23" s="88"/>
      <c r="JTC23" s="88"/>
      <c r="JTD23" s="88"/>
      <c r="JTE23" s="88"/>
      <c r="JTF23" s="88"/>
      <c r="JTG23" s="88"/>
      <c r="JTH23" s="88"/>
      <c r="JTI23" s="88"/>
      <c r="JTJ23" s="88"/>
      <c r="JTK23" s="88"/>
      <c r="JTL23" s="88"/>
      <c r="JTM23" s="88"/>
      <c r="JTN23" s="88"/>
      <c r="JTO23" s="88"/>
      <c r="JTP23" s="88"/>
      <c r="JTQ23" s="88"/>
      <c r="JTR23" s="88"/>
      <c r="JTS23" s="88"/>
      <c r="JTT23" s="88"/>
      <c r="JTU23" s="88"/>
      <c r="JTV23" s="88"/>
      <c r="JTW23" s="88"/>
      <c r="JTX23" s="88"/>
      <c r="JTY23" s="88"/>
      <c r="JTZ23" s="88"/>
      <c r="JUA23" s="88"/>
      <c r="JUB23" s="88"/>
      <c r="JUC23" s="88"/>
      <c r="JUD23" s="88"/>
      <c r="JUE23" s="88"/>
      <c r="JUF23" s="88"/>
      <c r="JUG23" s="88"/>
      <c r="JUH23" s="88"/>
      <c r="JUI23" s="88"/>
      <c r="JUJ23" s="88"/>
      <c r="JUK23" s="88"/>
      <c r="JUL23" s="88"/>
      <c r="JUM23" s="88"/>
      <c r="JUN23" s="88"/>
      <c r="JUO23" s="88"/>
      <c r="JUP23" s="88"/>
      <c r="JUQ23" s="88"/>
      <c r="JUR23" s="88"/>
      <c r="JUS23" s="88"/>
      <c r="JUT23" s="88"/>
      <c r="JUU23" s="88"/>
      <c r="JUV23" s="88"/>
      <c r="JUW23" s="88"/>
      <c r="JUX23" s="88"/>
      <c r="JUY23" s="88"/>
      <c r="JUZ23" s="88"/>
      <c r="JVA23" s="88"/>
      <c r="JVB23" s="88"/>
      <c r="JVC23" s="88"/>
      <c r="JVD23" s="88"/>
      <c r="JVE23" s="88"/>
      <c r="JVF23" s="88"/>
      <c r="JVG23" s="88"/>
      <c r="JVH23" s="88"/>
      <c r="JVI23" s="88"/>
      <c r="JVJ23" s="88"/>
      <c r="JVK23" s="88"/>
      <c r="JVL23" s="88"/>
      <c r="JVM23" s="88"/>
      <c r="JVN23" s="88"/>
      <c r="JVO23" s="88"/>
      <c r="JVP23" s="88"/>
      <c r="JVQ23" s="88"/>
      <c r="JVR23" s="88"/>
      <c r="JVS23" s="88"/>
      <c r="JVT23" s="88"/>
      <c r="JVU23" s="88"/>
      <c r="JVV23" s="88"/>
      <c r="JVW23" s="88"/>
      <c r="JVX23" s="88"/>
      <c r="JVY23" s="88"/>
      <c r="JVZ23" s="88"/>
      <c r="JWA23" s="88"/>
      <c r="JWB23" s="88"/>
      <c r="JWC23" s="88"/>
      <c r="JWD23" s="88"/>
      <c r="JWE23" s="88"/>
      <c r="JWF23" s="88"/>
      <c r="JWG23" s="88"/>
      <c r="JWH23" s="88"/>
      <c r="JWI23" s="88"/>
      <c r="JWJ23" s="88"/>
      <c r="JWK23" s="88"/>
      <c r="JWL23" s="88"/>
      <c r="JWM23" s="88"/>
      <c r="JWN23" s="88"/>
      <c r="JWO23" s="88"/>
      <c r="JWP23" s="88"/>
      <c r="JWQ23" s="88"/>
      <c r="JWR23" s="88"/>
      <c r="JWS23" s="88"/>
      <c r="JWT23" s="88"/>
      <c r="JWU23" s="88"/>
      <c r="JWV23" s="88"/>
      <c r="JWW23" s="88"/>
      <c r="JWX23" s="88"/>
      <c r="JWY23" s="88"/>
      <c r="JWZ23" s="88"/>
      <c r="JXA23" s="88"/>
      <c r="JXB23" s="88"/>
      <c r="JXC23" s="88"/>
      <c r="JXD23" s="88"/>
      <c r="JXE23" s="88"/>
      <c r="JXF23" s="88"/>
      <c r="JXG23" s="88"/>
      <c r="JXH23" s="88"/>
      <c r="JXI23" s="88"/>
      <c r="JXJ23" s="88"/>
      <c r="JXK23" s="88"/>
      <c r="JXL23" s="88"/>
      <c r="JXM23" s="88"/>
      <c r="JXN23" s="88"/>
      <c r="JXO23" s="88"/>
      <c r="JXP23" s="88"/>
      <c r="JXQ23" s="88"/>
      <c r="JXR23" s="88"/>
      <c r="JXS23" s="88"/>
      <c r="JXT23" s="88"/>
      <c r="JXU23" s="88"/>
      <c r="JXV23" s="88"/>
      <c r="JXW23" s="88"/>
      <c r="JXX23" s="88"/>
      <c r="JXY23" s="88"/>
      <c r="JXZ23" s="88"/>
      <c r="JYA23" s="88"/>
      <c r="JYB23" s="88"/>
      <c r="JYC23" s="88"/>
      <c r="JYD23" s="88"/>
      <c r="JYE23" s="88"/>
      <c r="JYF23" s="88"/>
      <c r="JYG23" s="88"/>
      <c r="JYH23" s="88"/>
      <c r="JYI23" s="88"/>
      <c r="JYJ23" s="88"/>
      <c r="JYK23" s="88"/>
      <c r="JYL23" s="88"/>
      <c r="JYM23" s="88"/>
      <c r="JYN23" s="88"/>
      <c r="JYO23" s="88"/>
      <c r="JYP23" s="88"/>
      <c r="JYQ23" s="88"/>
      <c r="JYR23" s="88"/>
      <c r="JYS23" s="88"/>
      <c r="JYT23" s="88"/>
      <c r="JYU23" s="88"/>
      <c r="JYV23" s="88"/>
      <c r="JYW23" s="88"/>
      <c r="JYX23" s="88"/>
      <c r="JYY23" s="88"/>
      <c r="JYZ23" s="88"/>
      <c r="JZA23" s="88"/>
      <c r="JZB23" s="88"/>
      <c r="JZC23" s="88"/>
      <c r="JZD23" s="88"/>
      <c r="JZE23" s="88"/>
      <c r="JZF23" s="88"/>
      <c r="JZG23" s="88"/>
      <c r="JZH23" s="88"/>
      <c r="JZI23" s="88"/>
      <c r="JZJ23" s="88"/>
      <c r="JZK23" s="88"/>
      <c r="JZL23" s="88"/>
      <c r="JZM23" s="88"/>
      <c r="JZN23" s="88"/>
      <c r="JZO23" s="88"/>
      <c r="JZP23" s="88"/>
      <c r="JZQ23" s="88"/>
      <c r="JZR23" s="88"/>
      <c r="JZS23" s="88"/>
      <c r="JZT23" s="88"/>
      <c r="JZU23" s="88"/>
      <c r="JZV23" s="88"/>
      <c r="JZW23" s="88"/>
      <c r="JZX23" s="88"/>
      <c r="JZY23" s="88"/>
      <c r="JZZ23" s="88"/>
      <c r="KAA23" s="88"/>
      <c r="KAB23" s="88"/>
      <c r="KAC23" s="88"/>
      <c r="KAD23" s="88"/>
      <c r="KAE23" s="88"/>
      <c r="KAF23" s="88"/>
      <c r="KAG23" s="88"/>
      <c r="KAH23" s="88"/>
      <c r="KAI23" s="88"/>
      <c r="KAJ23" s="88"/>
      <c r="KAK23" s="88"/>
      <c r="KAL23" s="88"/>
      <c r="KAM23" s="88"/>
      <c r="KAN23" s="88"/>
      <c r="KAO23" s="88"/>
      <c r="KAP23" s="88"/>
      <c r="KAQ23" s="88"/>
      <c r="KAR23" s="88"/>
      <c r="KAS23" s="88"/>
      <c r="KAT23" s="88"/>
      <c r="KAU23" s="88"/>
      <c r="KAV23" s="88"/>
      <c r="KAW23" s="88"/>
      <c r="KAX23" s="88"/>
      <c r="KAY23" s="88"/>
      <c r="KAZ23" s="88"/>
      <c r="KBA23" s="88"/>
      <c r="KBB23" s="88"/>
      <c r="KBC23" s="88"/>
      <c r="KBD23" s="88"/>
      <c r="KBE23" s="88"/>
      <c r="KBF23" s="88"/>
      <c r="KBG23" s="88"/>
      <c r="KBH23" s="88"/>
      <c r="KBI23" s="88"/>
      <c r="KBJ23" s="88"/>
      <c r="KBK23" s="88"/>
      <c r="KBL23" s="88"/>
      <c r="KBM23" s="88"/>
      <c r="KBN23" s="88"/>
      <c r="KBO23" s="88"/>
      <c r="KBP23" s="88"/>
      <c r="KBQ23" s="88"/>
      <c r="KBR23" s="88"/>
      <c r="KBS23" s="88"/>
      <c r="KBT23" s="88"/>
      <c r="KBU23" s="88"/>
      <c r="KBV23" s="88"/>
      <c r="KBW23" s="88"/>
      <c r="KBX23" s="88"/>
      <c r="KBY23" s="88"/>
      <c r="KBZ23" s="88"/>
      <c r="KCA23" s="88"/>
      <c r="KCB23" s="88"/>
      <c r="KCC23" s="88"/>
      <c r="KCD23" s="88"/>
      <c r="KCE23" s="88"/>
      <c r="KCF23" s="88"/>
      <c r="KCG23" s="88"/>
      <c r="KCH23" s="88"/>
      <c r="KCI23" s="88"/>
      <c r="KCJ23" s="88"/>
      <c r="KCK23" s="88"/>
      <c r="KCL23" s="88"/>
      <c r="KCM23" s="88"/>
      <c r="KCN23" s="88"/>
      <c r="KCO23" s="88"/>
      <c r="KCP23" s="88"/>
      <c r="KCQ23" s="88"/>
      <c r="KCR23" s="88"/>
      <c r="KCS23" s="88"/>
      <c r="KCT23" s="88"/>
      <c r="KCU23" s="88"/>
      <c r="KCV23" s="88"/>
      <c r="KCW23" s="88"/>
      <c r="KCX23" s="88"/>
      <c r="KCY23" s="88"/>
      <c r="KCZ23" s="88"/>
      <c r="KDA23" s="88"/>
      <c r="KDB23" s="88"/>
      <c r="KDC23" s="88"/>
      <c r="KDD23" s="88"/>
      <c r="KDE23" s="88"/>
      <c r="KDF23" s="88"/>
      <c r="KDG23" s="88"/>
      <c r="KDH23" s="88"/>
      <c r="KDI23" s="88"/>
      <c r="KDJ23" s="88"/>
      <c r="KDK23" s="88"/>
      <c r="KDL23" s="88"/>
      <c r="KDM23" s="88"/>
      <c r="KDN23" s="88"/>
      <c r="KDO23" s="88"/>
      <c r="KDP23" s="88"/>
      <c r="KDQ23" s="88"/>
      <c r="KDR23" s="88"/>
      <c r="KDS23" s="88"/>
      <c r="KDT23" s="88"/>
      <c r="KDU23" s="88"/>
      <c r="KDV23" s="88"/>
      <c r="KDW23" s="88"/>
      <c r="KDX23" s="88"/>
      <c r="KDY23" s="88"/>
      <c r="KDZ23" s="88"/>
      <c r="KEA23" s="88"/>
      <c r="KEB23" s="88"/>
      <c r="KEC23" s="88"/>
      <c r="KED23" s="88"/>
      <c r="KEE23" s="88"/>
      <c r="KEF23" s="88"/>
      <c r="KEG23" s="88"/>
      <c r="KEH23" s="88"/>
      <c r="KEI23" s="88"/>
      <c r="KEJ23" s="88"/>
      <c r="KEK23" s="88"/>
      <c r="KEL23" s="88"/>
      <c r="KEM23" s="88"/>
      <c r="KEN23" s="88"/>
      <c r="KEO23" s="88"/>
      <c r="KEP23" s="88"/>
      <c r="KEQ23" s="88"/>
      <c r="KER23" s="88"/>
      <c r="KES23" s="88"/>
      <c r="KET23" s="88"/>
      <c r="KEU23" s="88"/>
      <c r="KEV23" s="88"/>
      <c r="KEW23" s="88"/>
      <c r="KEX23" s="88"/>
      <c r="KEY23" s="88"/>
      <c r="KEZ23" s="88"/>
      <c r="KFA23" s="88"/>
      <c r="KFB23" s="88"/>
      <c r="KFC23" s="88"/>
      <c r="KFD23" s="88"/>
      <c r="KFE23" s="88"/>
      <c r="KFF23" s="88"/>
      <c r="KFG23" s="88"/>
      <c r="KFH23" s="88"/>
      <c r="KFI23" s="88"/>
      <c r="KFJ23" s="88"/>
      <c r="KFK23" s="88"/>
      <c r="KFL23" s="88"/>
      <c r="KFM23" s="88"/>
      <c r="KFN23" s="88"/>
      <c r="KFO23" s="88"/>
      <c r="KFP23" s="88"/>
      <c r="KFQ23" s="88"/>
      <c r="KFR23" s="88"/>
      <c r="KFS23" s="88"/>
      <c r="KFT23" s="88"/>
      <c r="KFU23" s="88"/>
      <c r="KFV23" s="88"/>
      <c r="KFW23" s="88"/>
      <c r="KFX23" s="88"/>
      <c r="KFY23" s="88"/>
      <c r="KFZ23" s="88"/>
      <c r="KGA23" s="88"/>
      <c r="KGB23" s="88"/>
      <c r="KGC23" s="88"/>
      <c r="KGD23" s="88"/>
      <c r="KGE23" s="88"/>
      <c r="KGF23" s="88"/>
      <c r="KGG23" s="88"/>
      <c r="KGH23" s="88"/>
      <c r="KGI23" s="88"/>
      <c r="KGJ23" s="88"/>
      <c r="KGK23" s="88"/>
      <c r="KGL23" s="88"/>
      <c r="KGM23" s="88"/>
      <c r="KGN23" s="88"/>
      <c r="KGO23" s="88"/>
      <c r="KGP23" s="88"/>
      <c r="KGQ23" s="88"/>
      <c r="KGR23" s="88"/>
      <c r="KGS23" s="88"/>
      <c r="KGT23" s="88"/>
      <c r="KGU23" s="88"/>
      <c r="KGV23" s="88"/>
      <c r="KGW23" s="88"/>
      <c r="KGX23" s="88"/>
      <c r="KGY23" s="88"/>
      <c r="KGZ23" s="88"/>
      <c r="KHA23" s="88"/>
      <c r="KHB23" s="88"/>
      <c r="KHC23" s="88"/>
      <c r="KHD23" s="88"/>
      <c r="KHE23" s="88"/>
      <c r="KHF23" s="88"/>
      <c r="KHG23" s="88"/>
      <c r="KHH23" s="88"/>
      <c r="KHI23" s="88"/>
      <c r="KHJ23" s="88"/>
      <c r="KHK23" s="88"/>
      <c r="KHL23" s="88"/>
      <c r="KHM23" s="88"/>
      <c r="KHN23" s="88"/>
      <c r="KHO23" s="88"/>
      <c r="KHP23" s="88"/>
      <c r="KHQ23" s="88"/>
      <c r="KHR23" s="88"/>
      <c r="KHS23" s="88"/>
      <c r="KHT23" s="88"/>
      <c r="KHU23" s="88"/>
      <c r="KHV23" s="88"/>
      <c r="KHW23" s="88"/>
      <c r="KHX23" s="88"/>
      <c r="KHY23" s="88"/>
      <c r="KHZ23" s="88"/>
      <c r="KIA23" s="88"/>
      <c r="KIB23" s="88"/>
      <c r="KIC23" s="88"/>
      <c r="KID23" s="88"/>
      <c r="KIE23" s="88"/>
      <c r="KIF23" s="88"/>
      <c r="KIG23" s="88"/>
      <c r="KIH23" s="88"/>
      <c r="KII23" s="88"/>
      <c r="KIJ23" s="88"/>
      <c r="KIK23" s="88"/>
      <c r="KIL23" s="88"/>
      <c r="KIM23" s="88"/>
      <c r="KIN23" s="88"/>
      <c r="KIO23" s="88"/>
      <c r="KIP23" s="88"/>
      <c r="KIQ23" s="88"/>
      <c r="KIR23" s="88"/>
      <c r="KIS23" s="88"/>
      <c r="KIT23" s="88"/>
      <c r="KIU23" s="88"/>
      <c r="KIV23" s="88"/>
      <c r="KIW23" s="88"/>
      <c r="KIX23" s="88"/>
      <c r="KIY23" s="88"/>
      <c r="KIZ23" s="88"/>
      <c r="KJA23" s="88"/>
      <c r="KJB23" s="88"/>
      <c r="KJC23" s="88"/>
      <c r="KJD23" s="88"/>
      <c r="KJE23" s="88"/>
      <c r="KJF23" s="88"/>
      <c r="KJG23" s="88"/>
      <c r="KJH23" s="88"/>
      <c r="KJI23" s="88"/>
      <c r="KJJ23" s="88"/>
      <c r="KJK23" s="88"/>
      <c r="KJL23" s="88"/>
      <c r="KJM23" s="88"/>
      <c r="KJN23" s="88"/>
      <c r="KJO23" s="88"/>
      <c r="KJP23" s="88"/>
      <c r="KJQ23" s="88"/>
      <c r="KJR23" s="88"/>
      <c r="KJS23" s="88"/>
      <c r="KJT23" s="88"/>
      <c r="KJU23" s="88"/>
      <c r="KJV23" s="88"/>
      <c r="KJW23" s="88"/>
      <c r="KJX23" s="88"/>
      <c r="KJY23" s="88"/>
      <c r="KJZ23" s="88"/>
      <c r="KKA23" s="88"/>
      <c r="KKB23" s="88"/>
      <c r="KKC23" s="88"/>
      <c r="KKD23" s="88"/>
      <c r="KKE23" s="88"/>
      <c r="KKF23" s="88"/>
      <c r="KKG23" s="88"/>
      <c r="KKH23" s="88"/>
      <c r="KKI23" s="88"/>
      <c r="KKJ23" s="88"/>
      <c r="KKK23" s="88"/>
      <c r="KKL23" s="88"/>
      <c r="KKM23" s="88"/>
      <c r="KKN23" s="88"/>
      <c r="KKO23" s="88"/>
      <c r="KKP23" s="88"/>
      <c r="KKQ23" s="88"/>
      <c r="KKR23" s="88"/>
      <c r="KKS23" s="88"/>
      <c r="KKT23" s="88"/>
      <c r="KKU23" s="88"/>
      <c r="KKV23" s="88"/>
      <c r="KKW23" s="88"/>
      <c r="KKX23" s="88"/>
      <c r="KKY23" s="88"/>
      <c r="KKZ23" s="88"/>
      <c r="KLA23" s="88"/>
      <c r="KLB23" s="88"/>
      <c r="KLC23" s="88"/>
      <c r="KLD23" s="88"/>
      <c r="KLE23" s="88"/>
      <c r="KLF23" s="88"/>
      <c r="KLG23" s="88"/>
      <c r="KLH23" s="88"/>
      <c r="KLI23" s="88"/>
      <c r="KLJ23" s="88"/>
      <c r="KLK23" s="88"/>
      <c r="KLL23" s="88"/>
      <c r="KLM23" s="88"/>
      <c r="KLN23" s="88"/>
      <c r="KLO23" s="88"/>
      <c r="KLP23" s="88"/>
      <c r="KLQ23" s="88"/>
      <c r="KLR23" s="88"/>
      <c r="KLS23" s="88"/>
      <c r="KLT23" s="88"/>
      <c r="KLU23" s="88"/>
      <c r="KLV23" s="88"/>
      <c r="KLW23" s="88"/>
      <c r="KLX23" s="88"/>
      <c r="KLY23" s="88"/>
      <c r="KLZ23" s="88"/>
      <c r="KMA23" s="88"/>
      <c r="KMB23" s="88"/>
      <c r="KMC23" s="88"/>
      <c r="KMD23" s="88"/>
      <c r="KME23" s="88"/>
      <c r="KMF23" s="88"/>
      <c r="KMG23" s="88"/>
      <c r="KMH23" s="88"/>
      <c r="KMI23" s="88"/>
      <c r="KMJ23" s="88"/>
      <c r="KMK23" s="88"/>
      <c r="KML23" s="88"/>
      <c r="KMM23" s="88"/>
      <c r="KMN23" s="88"/>
      <c r="KMO23" s="88"/>
      <c r="KMP23" s="88"/>
      <c r="KMQ23" s="88"/>
      <c r="KMR23" s="88"/>
      <c r="KMS23" s="88"/>
      <c r="KMT23" s="88"/>
      <c r="KMU23" s="88"/>
      <c r="KMV23" s="88"/>
      <c r="KMW23" s="88"/>
      <c r="KMX23" s="88"/>
      <c r="KMY23" s="88"/>
      <c r="KMZ23" s="88"/>
      <c r="KNA23" s="88"/>
      <c r="KNB23" s="88"/>
      <c r="KNC23" s="88"/>
      <c r="KND23" s="88"/>
      <c r="KNE23" s="88"/>
      <c r="KNF23" s="88"/>
      <c r="KNG23" s="88"/>
      <c r="KNH23" s="88"/>
      <c r="KNI23" s="88"/>
      <c r="KNJ23" s="88"/>
      <c r="KNK23" s="88"/>
      <c r="KNL23" s="88"/>
      <c r="KNM23" s="88"/>
      <c r="KNN23" s="88"/>
      <c r="KNO23" s="88"/>
      <c r="KNP23" s="88"/>
      <c r="KNQ23" s="88"/>
      <c r="KNR23" s="88"/>
      <c r="KNS23" s="88"/>
      <c r="KNT23" s="88"/>
      <c r="KNU23" s="88"/>
      <c r="KNV23" s="88"/>
      <c r="KNW23" s="88"/>
      <c r="KNX23" s="88"/>
      <c r="KNY23" s="88"/>
      <c r="KNZ23" s="88"/>
      <c r="KOA23" s="88"/>
      <c r="KOB23" s="88"/>
      <c r="KOC23" s="88"/>
      <c r="KOD23" s="88"/>
      <c r="KOE23" s="88"/>
      <c r="KOF23" s="88"/>
      <c r="KOG23" s="88"/>
      <c r="KOH23" s="88"/>
      <c r="KOI23" s="88"/>
      <c r="KOJ23" s="88"/>
      <c r="KOK23" s="88"/>
      <c r="KOL23" s="88"/>
      <c r="KOM23" s="88"/>
      <c r="KON23" s="88"/>
      <c r="KOO23" s="88"/>
      <c r="KOP23" s="88"/>
      <c r="KOQ23" s="88"/>
      <c r="KOR23" s="88"/>
      <c r="KOS23" s="88"/>
      <c r="KOT23" s="88"/>
      <c r="KOU23" s="88"/>
      <c r="KOV23" s="88"/>
      <c r="KOW23" s="88"/>
      <c r="KOX23" s="88"/>
      <c r="KOY23" s="88"/>
      <c r="KOZ23" s="88"/>
      <c r="KPA23" s="88"/>
      <c r="KPB23" s="88"/>
      <c r="KPC23" s="88"/>
      <c r="KPD23" s="88"/>
      <c r="KPE23" s="88"/>
      <c r="KPF23" s="88"/>
      <c r="KPG23" s="88"/>
      <c r="KPH23" s="88"/>
      <c r="KPI23" s="88"/>
      <c r="KPJ23" s="88"/>
      <c r="KPK23" s="88"/>
      <c r="KPL23" s="88"/>
      <c r="KPM23" s="88"/>
      <c r="KPN23" s="88"/>
      <c r="KPO23" s="88"/>
      <c r="KPP23" s="88"/>
      <c r="KPQ23" s="88"/>
      <c r="KPR23" s="88"/>
      <c r="KPS23" s="88"/>
      <c r="KPT23" s="88"/>
      <c r="KPU23" s="88"/>
      <c r="KPV23" s="88"/>
      <c r="KPW23" s="88"/>
      <c r="KPX23" s="88"/>
      <c r="KPY23" s="88"/>
      <c r="KPZ23" s="88"/>
      <c r="KQA23" s="88"/>
      <c r="KQB23" s="88"/>
      <c r="KQC23" s="88"/>
      <c r="KQD23" s="88"/>
      <c r="KQE23" s="88"/>
      <c r="KQF23" s="88"/>
      <c r="KQG23" s="88"/>
      <c r="KQH23" s="88"/>
      <c r="KQI23" s="88"/>
      <c r="KQJ23" s="88"/>
      <c r="KQK23" s="88"/>
      <c r="KQL23" s="88"/>
      <c r="KQM23" s="88"/>
      <c r="KQN23" s="88"/>
      <c r="KQO23" s="88"/>
      <c r="KQP23" s="88"/>
      <c r="KQQ23" s="88"/>
      <c r="KQR23" s="88"/>
      <c r="KQS23" s="88"/>
      <c r="KQT23" s="88"/>
      <c r="KQU23" s="88"/>
      <c r="KQV23" s="88"/>
      <c r="KQW23" s="88"/>
      <c r="KQX23" s="88"/>
      <c r="KQY23" s="88"/>
      <c r="KQZ23" s="88"/>
      <c r="KRA23" s="88"/>
      <c r="KRB23" s="88"/>
      <c r="KRC23" s="88"/>
      <c r="KRD23" s="88"/>
      <c r="KRE23" s="88"/>
      <c r="KRF23" s="88"/>
      <c r="KRG23" s="88"/>
      <c r="KRH23" s="88"/>
      <c r="KRI23" s="88"/>
      <c r="KRJ23" s="88"/>
      <c r="KRK23" s="88"/>
      <c r="KRL23" s="88"/>
      <c r="KRM23" s="88"/>
      <c r="KRN23" s="88"/>
      <c r="KRO23" s="88"/>
      <c r="KRP23" s="88"/>
      <c r="KRQ23" s="88"/>
      <c r="KRR23" s="88"/>
      <c r="KRS23" s="88"/>
      <c r="KRT23" s="88"/>
      <c r="KRU23" s="88"/>
      <c r="KRV23" s="88"/>
      <c r="KRW23" s="88"/>
      <c r="KRX23" s="88"/>
      <c r="KRY23" s="88"/>
      <c r="KRZ23" s="88"/>
      <c r="KSA23" s="88"/>
      <c r="KSB23" s="88"/>
      <c r="KSC23" s="88"/>
      <c r="KSD23" s="88"/>
      <c r="KSE23" s="88"/>
      <c r="KSF23" s="88"/>
      <c r="KSG23" s="88"/>
      <c r="KSH23" s="88"/>
      <c r="KSI23" s="88"/>
      <c r="KSJ23" s="88"/>
      <c r="KSK23" s="88"/>
      <c r="KSL23" s="88"/>
      <c r="KSM23" s="88"/>
      <c r="KSN23" s="88"/>
      <c r="KSO23" s="88"/>
      <c r="KSP23" s="88"/>
      <c r="KSQ23" s="88"/>
      <c r="KSR23" s="88"/>
      <c r="KSS23" s="88"/>
      <c r="KST23" s="88"/>
      <c r="KSU23" s="88"/>
      <c r="KSV23" s="88"/>
      <c r="KSW23" s="88"/>
      <c r="KSX23" s="88"/>
      <c r="KSY23" s="88"/>
      <c r="KSZ23" s="88"/>
      <c r="KTA23" s="88"/>
      <c r="KTB23" s="88"/>
      <c r="KTC23" s="88"/>
      <c r="KTD23" s="88"/>
      <c r="KTE23" s="88"/>
      <c r="KTF23" s="88"/>
      <c r="KTG23" s="88"/>
      <c r="KTH23" s="88"/>
      <c r="KTI23" s="88"/>
      <c r="KTJ23" s="88"/>
      <c r="KTK23" s="88"/>
      <c r="KTL23" s="88"/>
      <c r="KTM23" s="88"/>
      <c r="KTN23" s="88"/>
      <c r="KTO23" s="88"/>
      <c r="KTP23" s="88"/>
      <c r="KTQ23" s="88"/>
      <c r="KTR23" s="88"/>
      <c r="KTS23" s="88"/>
      <c r="KTT23" s="88"/>
      <c r="KTU23" s="88"/>
      <c r="KTV23" s="88"/>
      <c r="KTW23" s="88"/>
      <c r="KTX23" s="88"/>
      <c r="KTY23" s="88"/>
      <c r="KTZ23" s="88"/>
      <c r="KUA23" s="88"/>
      <c r="KUB23" s="88"/>
      <c r="KUC23" s="88"/>
      <c r="KUD23" s="88"/>
      <c r="KUE23" s="88"/>
      <c r="KUF23" s="88"/>
      <c r="KUG23" s="88"/>
      <c r="KUH23" s="88"/>
      <c r="KUI23" s="88"/>
      <c r="KUJ23" s="88"/>
      <c r="KUK23" s="88"/>
      <c r="KUL23" s="88"/>
      <c r="KUM23" s="88"/>
      <c r="KUN23" s="88"/>
      <c r="KUO23" s="88"/>
      <c r="KUP23" s="88"/>
      <c r="KUQ23" s="88"/>
      <c r="KUR23" s="88"/>
      <c r="KUS23" s="88"/>
      <c r="KUT23" s="88"/>
      <c r="KUU23" s="88"/>
      <c r="KUV23" s="88"/>
      <c r="KUW23" s="88"/>
      <c r="KUX23" s="88"/>
      <c r="KUY23" s="88"/>
      <c r="KUZ23" s="88"/>
      <c r="KVA23" s="88"/>
      <c r="KVB23" s="88"/>
      <c r="KVC23" s="88"/>
      <c r="KVD23" s="88"/>
      <c r="KVE23" s="88"/>
      <c r="KVF23" s="88"/>
      <c r="KVG23" s="88"/>
      <c r="KVH23" s="88"/>
      <c r="KVI23" s="88"/>
      <c r="KVJ23" s="88"/>
      <c r="KVK23" s="88"/>
      <c r="KVL23" s="88"/>
      <c r="KVM23" s="88"/>
      <c r="KVN23" s="88"/>
      <c r="KVO23" s="88"/>
      <c r="KVP23" s="88"/>
      <c r="KVQ23" s="88"/>
      <c r="KVR23" s="88"/>
      <c r="KVS23" s="88"/>
      <c r="KVT23" s="88"/>
      <c r="KVU23" s="88"/>
      <c r="KVV23" s="88"/>
      <c r="KVW23" s="88"/>
      <c r="KVX23" s="88"/>
      <c r="KVY23" s="88"/>
      <c r="KVZ23" s="88"/>
      <c r="KWA23" s="88"/>
      <c r="KWB23" s="88"/>
      <c r="KWC23" s="88"/>
      <c r="KWD23" s="88"/>
      <c r="KWE23" s="88"/>
      <c r="KWF23" s="88"/>
      <c r="KWG23" s="88"/>
      <c r="KWH23" s="88"/>
      <c r="KWI23" s="88"/>
      <c r="KWJ23" s="88"/>
      <c r="KWK23" s="88"/>
      <c r="KWL23" s="88"/>
      <c r="KWM23" s="88"/>
      <c r="KWN23" s="88"/>
      <c r="KWO23" s="88"/>
      <c r="KWP23" s="88"/>
      <c r="KWQ23" s="88"/>
      <c r="KWR23" s="88"/>
      <c r="KWS23" s="88"/>
      <c r="KWT23" s="88"/>
      <c r="KWU23" s="88"/>
      <c r="KWV23" s="88"/>
      <c r="KWW23" s="88"/>
      <c r="KWX23" s="88"/>
      <c r="KWY23" s="88"/>
      <c r="KWZ23" s="88"/>
      <c r="KXA23" s="88"/>
      <c r="KXB23" s="88"/>
      <c r="KXC23" s="88"/>
      <c r="KXD23" s="88"/>
      <c r="KXE23" s="88"/>
      <c r="KXF23" s="88"/>
      <c r="KXG23" s="88"/>
      <c r="KXH23" s="88"/>
      <c r="KXI23" s="88"/>
      <c r="KXJ23" s="88"/>
      <c r="KXK23" s="88"/>
      <c r="KXL23" s="88"/>
      <c r="KXM23" s="88"/>
      <c r="KXN23" s="88"/>
      <c r="KXO23" s="88"/>
      <c r="KXP23" s="88"/>
      <c r="KXQ23" s="88"/>
      <c r="KXR23" s="88"/>
      <c r="KXS23" s="88"/>
      <c r="KXT23" s="88"/>
      <c r="KXU23" s="88"/>
      <c r="KXV23" s="88"/>
      <c r="KXW23" s="88"/>
      <c r="KXX23" s="88"/>
      <c r="KXY23" s="88"/>
      <c r="KXZ23" s="88"/>
      <c r="KYA23" s="88"/>
      <c r="KYB23" s="88"/>
      <c r="KYC23" s="88"/>
      <c r="KYD23" s="88"/>
      <c r="KYE23" s="88"/>
      <c r="KYF23" s="88"/>
      <c r="KYG23" s="88"/>
      <c r="KYH23" s="88"/>
      <c r="KYI23" s="88"/>
      <c r="KYJ23" s="88"/>
      <c r="KYK23" s="88"/>
      <c r="KYL23" s="88"/>
      <c r="KYM23" s="88"/>
      <c r="KYN23" s="88"/>
      <c r="KYO23" s="88"/>
      <c r="KYP23" s="88"/>
      <c r="KYQ23" s="88"/>
      <c r="KYR23" s="88"/>
      <c r="KYS23" s="88"/>
      <c r="KYT23" s="88"/>
      <c r="KYU23" s="88"/>
      <c r="KYV23" s="88"/>
      <c r="KYW23" s="88"/>
      <c r="KYX23" s="88"/>
      <c r="KYY23" s="88"/>
      <c r="KYZ23" s="88"/>
      <c r="KZA23" s="88"/>
      <c r="KZB23" s="88"/>
      <c r="KZC23" s="88"/>
      <c r="KZD23" s="88"/>
      <c r="KZE23" s="88"/>
      <c r="KZF23" s="88"/>
      <c r="KZG23" s="88"/>
      <c r="KZH23" s="88"/>
      <c r="KZI23" s="88"/>
      <c r="KZJ23" s="88"/>
      <c r="KZK23" s="88"/>
      <c r="KZL23" s="88"/>
      <c r="KZM23" s="88"/>
      <c r="KZN23" s="88"/>
      <c r="KZO23" s="88"/>
      <c r="KZP23" s="88"/>
      <c r="KZQ23" s="88"/>
      <c r="KZR23" s="88"/>
      <c r="KZS23" s="88"/>
      <c r="KZT23" s="88"/>
      <c r="KZU23" s="88"/>
      <c r="KZV23" s="88"/>
      <c r="KZW23" s="88"/>
      <c r="KZX23" s="88"/>
      <c r="KZY23" s="88"/>
      <c r="KZZ23" s="88"/>
      <c r="LAA23" s="88"/>
      <c r="LAB23" s="88"/>
      <c r="LAC23" s="88"/>
      <c r="LAD23" s="88"/>
      <c r="LAE23" s="88"/>
      <c r="LAF23" s="88"/>
      <c r="LAG23" s="88"/>
      <c r="LAH23" s="88"/>
      <c r="LAI23" s="88"/>
      <c r="LAJ23" s="88"/>
      <c r="LAK23" s="88"/>
      <c r="LAL23" s="88"/>
      <c r="LAM23" s="88"/>
      <c r="LAN23" s="88"/>
      <c r="LAO23" s="88"/>
      <c r="LAP23" s="88"/>
      <c r="LAQ23" s="88"/>
      <c r="LAR23" s="88"/>
      <c r="LAS23" s="88"/>
      <c r="LAT23" s="88"/>
      <c r="LAU23" s="88"/>
      <c r="LAV23" s="88"/>
      <c r="LAW23" s="88"/>
      <c r="LAX23" s="88"/>
      <c r="LAY23" s="88"/>
      <c r="LAZ23" s="88"/>
      <c r="LBA23" s="88"/>
      <c r="LBB23" s="88"/>
      <c r="LBC23" s="88"/>
      <c r="LBD23" s="88"/>
      <c r="LBE23" s="88"/>
      <c r="LBF23" s="88"/>
      <c r="LBG23" s="88"/>
      <c r="LBH23" s="88"/>
      <c r="LBI23" s="88"/>
      <c r="LBJ23" s="88"/>
      <c r="LBK23" s="88"/>
      <c r="LBL23" s="88"/>
      <c r="LBM23" s="88"/>
      <c r="LBN23" s="88"/>
      <c r="LBO23" s="88"/>
      <c r="LBP23" s="88"/>
      <c r="LBQ23" s="88"/>
      <c r="LBR23" s="88"/>
      <c r="LBS23" s="88"/>
      <c r="LBT23" s="88"/>
      <c r="LBU23" s="88"/>
      <c r="LBV23" s="88"/>
      <c r="LBW23" s="88"/>
      <c r="LBX23" s="88"/>
      <c r="LBY23" s="88"/>
      <c r="LBZ23" s="88"/>
      <c r="LCA23" s="88"/>
      <c r="LCB23" s="88"/>
      <c r="LCC23" s="88"/>
      <c r="LCD23" s="88"/>
      <c r="LCE23" s="88"/>
      <c r="LCF23" s="88"/>
      <c r="LCG23" s="88"/>
      <c r="LCH23" s="88"/>
      <c r="LCI23" s="88"/>
      <c r="LCJ23" s="88"/>
      <c r="LCK23" s="88"/>
      <c r="LCL23" s="88"/>
      <c r="LCM23" s="88"/>
      <c r="LCN23" s="88"/>
      <c r="LCO23" s="88"/>
      <c r="LCP23" s="88"/>
      <c r="LCQ23" s="88"/>
      <c r="LCR23" s="88"/>
      <c r="LCS23" s="88"/>
      <c r="LCT23" s="88"/>
      <c r="LCU23" s="88"/>
      <c r="LCV23" s="88"/>
      <c r="LCW23" s="88"/>
      <c r="LCX23" s="88"/>
      <c r="LCY23" s="88"/>
      <c r="LCZ23" s="88"/>
      <c r="LDA23" s="88"/>
      <c r="LDB23" s="88"/>
      <c r="LDC23" s="88"/>
      <c r="LDD23" s="88"/>
      <c r="LDE23" s="88"/>
      <c r="LDF23" s="88"/>
      <c r="LDG23" s="88"/>
      <c r="LDH23" s="88"/>
      <c r="LDI23" s="88"/>
      <c r="LDJ23" s="88"/>
      <c r="LDK23" s="88"/>
      <c r="LDL23" s="88"/>
      <c r="LDM23" s="88"/>
      <c r="LDN23" s="88"/>
      <c r="LDO23" s="88"/>
      <c r="LDP23" s="88"/>
      <c r="LDQ23" s="88"/>
      <c r="LDR23" s="88"/>
      <c r="LDS23" s="88"/>
      <c r="LDT23" s="88"/>
      <c r="LDU23" s="88"/>
      <c r="LDV23" s="88"/>
      <c r="LDW23" s="88"/>
      <c r="LDX23" s="88"/>
      <c r="LDY23" s="88"/>
      <c r="LDZ23" s="88"/>
      <c r="LEA23" s="88"/>
      <c r="LEB23" s="88"/>
      <c r="LEC23" s="88"/>
      <c r="LED23" s="88"/>
      <c r="LEE23" s="88"/>
      <c r="LEF23" s="88"/>
      <c r="LEG23" s="88"/>
      <c r="LEH23" s="88"/>
      <c r="LEI23" s="88"/>
      <c r="LEJ23" s="88"/>
      <c r="LEK23" s="88"/>
      <c r="LEL23" s="88"/>
      <c r="LEM23" s="88"/>
      <c r="LEN23" s="88"/>
      <c r="LEO23" s="88"/>
      <c r="LEP23" s="88"/>
      <c r="LEQ23" s="88"/>
      <c r="LER23" s="88"/>
      <c r="LES23" s="88"/>
      <c r="LET23" s="88"/>
      <c r="LEU23" s="88"/>
      <c r="LEV23" s="88"/>
      <c r="LEW23" s="88"/>
      <c r="LEX23" s="88"/>
      <c r="LEY23" s="88"/>
      <c r="LEZ23" s="88"/>
      <c r="LFA23" s="88"/>
      <c r="LFB23" s="88"/>
      <c r="LFC23" s="88"/>
      <c r="LFD23" s="88"/>
      <c r="LFE23" s="88"/>
      <c r="LFF23" s="88"/>
      <c r="LFG23" s="88"/>
      <c r="LFH23" s="88"/>
      <c r="LFI23" s="88"/>
      <c r="LFJ23" s="88"/>
      <c r="LFK23" s="88"/>
      <c r="LFL23" s="88"/>
      <c r="LFM23" s="88"/>
      <c r="LFN23" s="88"/>
      <c r="LFO23" s="88"/>
      <c r="LFP23" s="88"/>
      <c r="LFQ23" s="88"/>
      <c r="LFR23" s="88"/>
      <c r="LFS23" s="88"/>
      <c r="LFT23" s="88"/>
      <c r="LFU23" s="88"/>
      <c r="LFV23" s="88"/>
      <c r="LFW23" s="88"/>
      <c r="LFX23" s="88"/>
      <c r="LFY23" s="88"/>
      <c r="LFZ23" s="88"/>
      <c r="LGA23" s="88"/>
      <c r="LGB23" s="88"/>
      <c r="LGC23" s="88"/>
      <c r="LGD23" s="88"/>
      <c r="LGE23" s="88"/>
      <c r="LGF23" s="88"/>
      <c r="LGG23" s="88"/>
      <c r="LGH23" s="88"/>
      <c r="LGI23" s="88"/>
      <c r="LGJ23" s="88"/>
      <c r="LGK23" s="88"/>
      <c r="LGL23" s="88"/>
      <c r="LGM23" s="88"/>
      <c r="LGN23" s="88"/>
      <c r="LGO23" s="88"/>
      <c r="LGP23" s="88"/>
      <c r="LGQ23" s="88"/>
      <c r="LGR23" s="88"/>
      <c r="LGS23" s="88"/>
      <c r="LGT23" s="88"/>
      <c r="LGU23" s="88"/>
      <c r="LGV23" s="88"/>
      <c r="LGW23" s="88"/>
      <c r="LGX23" s="88"/>
      <c r="LGY23" s="88"/>
      <c r="LGZ23" s="88"/>
      <c r="LHA23" s="88"/>
      <c r="LHB23" s="88"/>
      <c r="LHC23" s="88"/>
      <c r="LHD23" s="88"/>
      <c r="LHE23" s="88"/>
      <c r="LHF23" s="88"/>
      <c r="LHG23" s="88"/>
      <c r="LHH23" s="88"/>
      <c r="LHI23" s="88"/>
      <c r="LHJ23" s="88"/>
      <c r="LHK23" s="88"/>
      <c r="LHL23" s="88"/>
      <c r="LHM23" s="88"/>
      <c r="LHN23" s="88"/>
      <c r="LHO23" s="88"/>
      <c r="LHP23" s="88"/>
      <c r="LHQ23" s="88"/>
      <c r="LHR23" s="88"/>
      <c r="LHS23" s="88"/>
      <c r="LHT23" s="88"/>
      <c r="LHU23" s="88"/>
      <c r="LHV23" s="88"/>
      <c r="LHW23" s="88"/>
      <c r="LHX23" s="88"/>
      <c r="LHY23" s="88"/>
      <c r="LHZ23" s="88"/>
      <c r="LIA23" s="88"/>
      <c r="LIB23" s="88"/>
      <c r="LIC23" s="88"/>
      <c r="LID23" s="88"/>
      <c r="LIE23" s="88"/>
      <c r="LIF23" s="88"/>
      <c r="LIG23" s="88"/>
      <c r="LIH23" s="88"/>
      <c r="LII23" s="88"/>
      <c r="LIJ23" s="88"/>
      <c r="LIK23" s="88"/>
      <c r="LIL23" s="88"/>
      <c r="LIM23" s="88"/>
      <c r="LIN23" s="88"/>
      <c r="LIO23" s="88"/>
      <c r="LIP23" s="88"/>
      <c r="LIQ23" s="88"/>
      <c r="LIR23" s="88"/>
      <c r="LIS23" s="88"/>
      <c r="LIT23" s="88"/>
      <c r="LIU23" s="88"/>
      <c r="LIV23" s="88"/>
      <c r="LIW23" s="88"/>
      <c r="LIX23" s="88"/>
      <c r="LIY23" s="88"/>
      <c r="LIZ23" s="88"/>
      <c r="LJA23" s="88"/>
      <c r="LJB23" s="88"/>
      <c r="LJC23" s="88"/>
      <c r="LJD23" s="88"/>
      <c r="LJE23" s="88"/>
      <c r="LJF23" s="88"/>
      <c r="LJG23" s="88"/>
      <c r="LJH23" s="88"/>
      <c r="LJI23" s="88"/>
      <c r="LJJ23" s="88"/>
      <c r="LJK23" s="88"/>
      <c r="LJL23" s="88"/>
      <c r="LJM23" s="88"/>
      <c r="LJN23" s="88"/>
      <c r="LJO23" s="88"/>
      <c r="LJP23" s="88"/>
      <c r="LJQ23" s="88"/>
      <c r="LJR23" s="88"/>
      <c r="LJS23" s="88"/>
      <c r="LJT23" s="88"/>
      <c r="LJU23" s="88"/>
      <c r="LJV23" s="88"/>
      <c r="LJW23" s="88"/>
      <c r="LJX23" s="88"/>
      <c r="LJY23" s="88"/>
      <c r="LJZ23" s="88"/>
      <c r="LKA23" s="88"/>
      <c r="LKB23" s="88"/>
      <c r="LKC23" s="88"/>
      <c r="LKD23" s="88"/>
      <c r="LKE23" s="88"/>
      <c r="LKF23" s="88"/>
      <c r="LKG23" s="88"/>
      <c r="LKH23" s="88"/>
      <c r="LKI23" s="88"/>
      <c r="LKJ23" s="88"/>
      <c r="LKK23" s="88"/>
      <c r="LKL23" s="88"/>
      <c r="LKM23" s="88"/>
      <c r="LKN23" s="88"/>
      <c r="LKO23" s="88"/>
      <c r="LKP23" s="88"/>
      <c r="LKQ23" s="88"/>
      <c r="LKR23" s="88"/>
      <c r="LKS23" s="88"/>
      <c r="LKT23" s="88"/>
      <c r="LKU23" s="88"/>
      <c r="LKV23" s="88"/>
      <c r="LKW23" s="88"/>
      <c r="LKX23" s="88"/>
      <c r="LKY23" s="88"/>
      <c r="LKZ23" s="88"/>
      <c r="LLA23" s="88"/>
      <c r="LLB23" s="88"/>
      <c r="LLC23" s="88"/>
      <c r="LLD23" s="88"/>
      <c r="LLE23" s="88"/>
      <c r="LLF23" s="88"/>
      <c r="LLG23" s="88"/>
      <c r="LLH23" s="88"/>
      <c r="LLI23" s="88"/>
      <c r="LLJ23" s="88"/>
      <c r="LLK23" s="88"/>
      <c r="LLL23" s="88"/>
      <c r="LLM23" s="88"/>
      <c r="LLN23" s="88"/>
      <c r="LLO23" s="88"/>
      <c r="LLP23" s="88"/>
      <c r="LLQ23" s="88"/>
      <c r="LLR23" s="88"/>
      <c r="LLS23" s="88"/>
      <c r="LLT23" s="88"/>
      <c r="LLU23" s="88"/>
      <c r="LLV23" s="88"/>
      <c r="LLW23" s="88"/>
      <c r="LLX23" s="88"/>
      <c r="LLY23" s="88"/>
      <c r="LLZ23" s="88"/>
      <c r="LMA23" s="88"/>
      <c r="LMB23" s="88"/>
      <c r="LMC23" s="88"/>
      <c r="LMD23" s="88"/>
      <c r="LME23" s="88"/>
      <c r="LMF23" s="88"/>
      <c r="LMG23" s="88"/>
      <c r="LMH23" s="88"/>
      <c r="LMI23" s="88"/>
      <c r="LMJ23" s="88"/>
      <c r="LMK23" s="88"/>
      <c r="LML23" s="88"/>
      <c r="LMM23" s="88"/>
      <c r="LMN23" s="88"/>
      <c r="LMO23" s="88"/>
      <c r="LMP23" s="88"/>
      <c r="LMQ23" s="88"/>
      <c r="LMR23" s="88"/>
      <c r="LMS23" s="88"/>
      <c r="LMT23" s="88"/>
      <c r="LMU23" s="88"/>
      <c r="LMV23" s="88"/>
      <c r="LMW23" s="88"/>
      <c r="LMX23" s="88"/>
      <c r="LMY23" s="88"/>
      <c r="LMZ23" s="88"/>
      <c r="LNA23" s="88"/>
      <c r="LNB23" s="88"/>
      <c r="LNC23" s="88"/>
      <c r="LND23" s="88"/>
      <c r="LNE23" s="88"/>
      <c r="LNF23" s="88"/>
      <c r="LNG23" s="88"/>
      <c r="LNH23" s="88"/>
      <c r="LNI23" s="88"/>
      <c r="LNJ23" s="88"/>
      <c r="LNK23" s="88"/>
      <c r="LNL23" s="88"/>
      <c r="LNM23" s="88"/>
      <c r="LNN23" s="88"/>
      <c r="LNO23" s="88"/>
      <c r="LNP23" s="88"/>
      <c r="LNQ23" s="88"/>
      <c r="LNR23" s="88"/>
      <c r="LNS23" s="88"/>
      <c r="LNT23" s="88"/>
      <c r="LNU23" s="88"/>
      <c r="LNV23" s="88"/>
      <c r="LNW23" s="88"/>
      <c r="LNX23" s="88"/>
      <c r="LNY23" s="88"/>
      <c r="LNZ23" s="88"/>
      <c r="LOA23" s="88"/>
      <c r="LOB23" s="88"/>
      <c r="LOC23" s="88"/>
      <c r="LOD23" s="88"/>
      <c r="LOE23" s="88"/>
      <c r="LOF23" s="88"/>
      <c r="LOG23" s="88"/>
      <c r="LOH23" s="88"/>
      <c r="LOI23" s="88"/>
      <c r="LOJ23" s="88"/>
      <c r="LOK23" s="88"/>
      <c r="LOL23" s="88"/>
      <c r="LOM23" s="88"/>
      <c r="LON23" s="88"/>
      <c r="LOO23" s="88"/>
      <c r="LOP23" s="88"/>
      <c r="LOQ23" s="88"/>
      <c r="LOR23" s="88"/>
      <c r="LOS23" s="88"/>
      <c r="LOT23" s="88"/>
      <c r="LOU23" s="88"/>
      <c r="LOV23" s="88"/>
      <c r="LOW23" s="88"/>
      <c r="LOX23" s="88"/>
      <c r="LOY23" s="88"/>
      <c r="LOZ23" s="88"/>
      <c r="LPA23" s="88"/>
      <c r="LPB23" s="88"/>
      <c r="LPC23" s="88"/>
      <c r="LPD23" s="88"/>
      <c r="LPE23" s="88"/>
      <c r="LPF23" s="88"/>
      <c r="LPG23" s="88"/>
      <c r="LPH23" s="88"/>
      <c r="LPI23" s="88"/>
      <c r="LPJ23" s="88"/>
      <c r="LPK23" s="88"/>
      <c r="LPL23" s="88"/>
      <c r="LPM23" s="88"/>
      <c r="LPN23" s="88"/>
      <c r="LPO23" s="88"/>
      <c r="LPP23" s="88"/>
      <c r="LPQ23" s="88"/>
      <c r="LPR23" s="88"/>
      <c r="LPS23" s="88"/>
      <c r="LPT23" s="88"/>
      <c r="LPU23" s="88"/>
      <c r="LPV23" s="88"/>
      <c r="LPW23" s="88"/>
      <c r="LPX23" s="88"/>
      <c r="LPY23" s="88"/>
      <c r="LPZ23" s="88"/>
      <c r="LQA23" s="88"/>
      <c r="LQB23" s="88"/>
      <c r="LQC23" s="88"/>
      <c r="LQD23" s="88"/>
      <c r="LQE23" s="88"/>
      <c r="LQF23" s="88"/>
      <c r="LQG23" s="88"/>
      <c r="LQH23" s="88"/>
      <c r="LQI23" s="88"/>
      <c r="LQJ23" s="88"/>
      <c r="LQK23" s="88"/>
      <c r="LQL23" s="88"/>
      <c r="LQM23" s="88"/>
      <c r="LQN23" s="88"/>
      <c r="LQO23" s="88"/>
      <c r="LQP23" s="88"/>
      <c r="LQQ23" s="88"/>
      <c r="LQR23" s="88"/>
      <c r="LQS23" s="88"/>
      <c r="LQT23" s="88"/>
      <c r="LQU23" s="88"/>
      <c r="LQV23" s="88"/>
      <c r="LQW23" s="88"/>
      <c r="LQX23" s="88"/>
      <c r="LQY23" s="88"/>
      <c r="LQZ23" s="88"/>
      <c r="LRA23" s="88"/>
      <c r="LRB23" s="88"/>
      <c r="LRC23" s="88"/>
      <c r="LRD23" s="88"/>
      <c r="LRE23" s="88"/>
      <c r="LRF23" s="88"/>
      <c r="LRG23" s="88"/>
      <c r="LRH23" s="88"/>
      <c r="LRI23" s="88"/>
      <c r="LRJ23" s="88"/>
      <c r="LRK23" s="88"/>
      <c r="LRL23" s="88"/>
      <c r="LRM23" s="88"/>
      <c r="LRN23" s="88"/>
      <c r="LRO23" s="88"/>
      <c r="LRP23" s="88"/>
      <c r="LRQ23" s="88"/>
      <c r="LRR23" s="88"/>
      <c r="LRS23" s="88"/>
      <c r="LRT23" s="88"/>
      <c r="LRU23" s="88"/>
      <c r="LRV23" s="88"/>
      <c r="LRW23" s="88"/>
      <c r="LRX23" s="88"/>
      <c r="LRY23" s="88"/>
      <c r="LRZ23" s="88"/>
      <c r="LSA23" s="88"/>
      <c r="LSB23" s="88"/>
      <c r="LSC23" s="88"/>
      <c r="LSD23" s="88"/>
      <c r="LSE23" s="88"/>
      <c r="LSF23" s="88"/>
      <c r="LSG23" s="88"/>
      <c r="LSH23" s="88"/>
      <c r="LSI23" s="88"/>
      <c r="LSJ23" s="88"/>
      <c r="LSK23" s="88"/>
      <c r="LSL23" s="88"/>
      <c r="LSM23" s="88"/>
      <c r="LSN23" s="88"/>
      <c r="LSO23" s="88"/>
      <c r="LSP23" s="88"/>
      <c r="LSQ23" s="88"/>
      <c r="LSR23" s="88"/>
      <c r="LSS23" s="88"/>
      <c r="LST23" s="88"/>
      <c r="LSU23" s="88"/>
      <c r="LSV23" s="88"/>
      <c r="LSW23" s="88"/>
      <c r="LSX23" s="88"/>
      <c r="LSY23" s="88"/>
      <c r="LSZ23" s="88"/>
      <c r="LTA23" s="88"/>
      <c r="LTB23" s="88"/>
      <c r="LTC23" s="88"/>
      <c r="LTD23" s="88"/>
      <c r="LTE23" s="88"/>
      <c r="LTF23" s="88"/>
      <c r="LTG23" s="88"/>
      <c r="LTH23" s="88"/>
      <c r="LTI23" s="88"/>
      <c r="LTJ23" s="88"/>
      <c r="LTK23" s="88"/>
      <c r="LTL23" s="88"/>
      <c r="LTM23" s="88"/>
      <c r="LTN23" s="88"/>
      <c r="LTO23" s="88"/>
      <c r="LTP23" s="88"/>
      <c r="LTQ23" s="88"/>
      <c r="LTR23" s="88"/>
      <c r="LTS23" s="88"/>
      <c r="LTT23" s="88"/>
      <c r="LTU23" s="88"/>
      <c r="LTV23" s="88"/>
      <c r="LTW23" s="88"/>
      <c r="LTX23" s="88"/>
      <c r="LTY23" s="88"/>
      <c r="LTZ23" s="88"/>
      <c r="LUA23" s="88"/>
      <c r="LUB23" s="88"/>
      <c r="LUC23" s="88"/>
      <c r="LUD23" s="88"/>
      <c r="LUE23" s="88"/>
      <c r="LUF23" s="88"/>
      <c r="LUG23" s="88"/>
      <c r="LUH23" s="88"/>
      <c r="LUI23" s="88"/>
      <c r="LUJ23" s="88"/>
      <c r="LUK23" s="88"/>
      <c r="LUL23" s="88"/>
      <c r="LUM23" s="88"/>
      <c r="LUN23" s="88"/>
      <c r="LUO23" s="88"/>
      <c r="LUP23" s="88"/>
      <c r="LUQ23" s="88"/>
      <c r="LUR23" s="88"/>
      <c r="LUS23" s="88"/>
      <c r="LUT23" s="88"/>
      <c r="LUU23" s="88"/>
      <c r="LUV23" s="88"/>
      <c r="LUW23" s="88"/>
      <c r="LUX23" s="88"/>
      <c r="LUY23" s="88"/>
      <c r="LUZ23" s="88"/>
      <c r="LVA23" s="88"/>
      <c r="LVB23" s="88"/>
      <c r="LVC23" s="88"/>
      <c r="LVD23" s="88"/>
      <c r="LVE23" s="88"/>
      <c r="LVF23" s="88"/>
      <c r="LVG23" s="88"/>
      <c r="LVH23" s="88"/>
      <c r="LVI23" s="88"/>
      <c r="LVJ23" s="88"/>
      <c r="LVK23" s="88"/>
      <c r="LVL23" s="88"/>
      <c r="LVM23" s="88"/>
      <c r="LVN23" s="88"/>
      <c r="LVO23" s="88"/>
      <c r="LVP23" s="88"/>
      <c r="LVQ23" s="88"/>
      <c r="LVR23" s="88"/>
      <c r="LVS23" s="88"/>
      <c r="LVT23" s="88"/>
      <c r="LVU23" s="88"/>
      <c r="LVV23" s="88"/>
      <c r="LVW23" s="88"/>
      <c r="LVX23" s="88"/>
      <c r="LVY23" s="88"/>
      <c r="LVZ23" s="88"/>
      <c r="LWA23" s="88"/>
      <c r="LWB23" s="88"/>
      <c r="LWC23" s="88"/>
      <c r="LWD23" s="88"/>
      <c r="LWE23" s="88"/>
      <c r="LWF23" s="88"/>
      <c r="LWG23" s="88"/>
      <c r="LWH23" s="88"/>
      <c r="LWI23" s="88"/>
      <c r="LWJ23" s="88"/>
      <c r="LWK23" s="88"/>
      <c r="LWL23" s="88"/>
      <c r="LWM23" s="88"/>
      <c r="LWN23" s="88"/>
      <c r="LWO23" s="88"/>
      <c r="LWP23" s="88"/>
      <c r="LWQ23" s="88"/>
      <c r="LWR23" s="88"/>
      <c r="LWS23" s="88"/>
      <c r="LWT23" s="88"/>
      <c r="LWU23" s="88"/>
      <c r="LWV23" s="88"/>
      <c r="LWW23" s="88"/>
      <c r="LWX23" s="88"/>
      <c r="LWY23" s="88"/>
      <c r="LWZ23" s="88"/>
      <c r="LXA23" s="88"/>
      <c r="LXB23" s="88"/>
      <c r="LXC23" s="88"/>
      <c r="LXD23" s="88"/>
      <c r="LXE23" s="88"/>
      <c r="LXF23" s="88"/>
      <c r="LXG23" s="88"/>
      <c r="LXH23" s="88"/>
      <c r="LXI23" s="88"/>
      <c r="LXJ23" s="88"/>
      <c r="LXK23" s="88"/>
      <c r="LXL23" s="88"/>
      <c r="LXM23" s="88"/>
      <c r="LXN23" s="88"/>
      <c r="LXO23" s="88"/>
      <c r="LXP23" s="88"/>
      <c r="LXQ23" s="88"/>
      <c r="LXR23" s="88"/>
      <c r="LXS23" s="88"/>
      <c r="LXT23" s="88"/>
      <c r="LXU23" s="88"/>
      <c r="LXV23" s="88"/>
      <c r="LXW23" s="88"/>
      <c r="LXX23" s="88"/>
      <c r="LXY23" s="88"/>
      <c r="LXZ23" s="88"/>
      <c r="LYA23" s="88"/>
      <c r="LYB23" s="88"/>
      <c r="LYC23" s="88"/>
      <c r="LYD23" s="88"/>
      <c r="LYE23" s="88"/>
      <c r="LYF23" s="88"/>
      <c r="LYG23" s="88"/>
      <c r="LYH23" s="88"/>
      <c r="LYI23" s="88"/>
      <c r="LYJ23" s="88"/>
      <c r="LYK23" s="88"/>
      <c r="LYL23" s="88"/>
      <c r="LYM23" s="88"/>
      <c r="LYN23" s="88"/>
      <c r="LYO23" s="88"/>
      <c r="LYP23" s="88"/>
      <c r="LYQ23" s="88"/>
      <c r="LYR23" s="88"/>
      <c r="LYS23" s="88"/>
      <c r="LYT23" s="88"/>
      <c r="LYU23" s="88"/>
      <c r="LYV23" s="88"/>
      <c r="LYW23" s="88"/>
      <c r="LYX23" s="88"/>
      <c r="LYY23" s="88"/>
      <c r="LYZ23" s="88"/>
      <c r="LZA23" s="88"/>
      <c r="LZB23" s="88"/>
      <c r="LZC23" s="88"/>
      <c r="LZD23" s="88"/>
      <c r="LZE23" s="88"/>
      <c r="LZF23" s="88"/>
      <c r="LZG23" s="88"/>
      <c r="LZH23" s="88"/>
      <c r="LZI23" s="88"/>
      <c r="LZJ23" s="88"/>
      <c r="LZK23" s="88"/>
      <c r="LZL23" s="88"/>
      <c r="LZM23" s="88"/>
      <c r="LZN23" s="88"/>
      <c r="LZO23" s="88"/>
      <c r="LZP23" s="88"/>
      <c r="LZQ23" s="88"/>
      <c r="LZR23" s="88"/>
      <c r="LZS23" s="88"/>
      <c r="LZT23" s="88"/>
      <c r="LZU23" s="88"/>
      <c r="LZV23" s="88"/>
      <c r="LZW23" s="88"/>
      <c r="LZX23" s="88"/>
      <c r="LZY23" s="88"/>
      <c r="LZZ23" s="88"/>
      <c r="MAA23" s="88"/>
      <c r="MAB23" s="88"/>
      <c r="MAC23" s="88"/>
      <c r="MAD23" s="88"/>
      <c r="MAE23" s="88"/>
      <c r="MAF23" s="88"/>
      <c r="MAG23" s="88"/>
      <c r="MAH23" s="88"/>
      <c r="MAI23" s="88"/>
      <c r="MAJ23" s="88"/>
      <c r="MAK23" s="88"/>
      <c r="MAL23" s="88"/>
      <c r="MAM23" s="88"/>
      <c r="MAN23" s="88"/>
      <c r="MAO23" s="88"/>
      <c r="MAP23" s="88"/>
      <c r="MAQ23" s="88"/>
      <c r="MAR23" s="88"/>
      <c r="MAS23" s="88"/>
      <c r="MAT23" s="88"/>
      <c r="MAU23" s="88"/>
      <c r="MAV23" s="88"/>
      <c r="MAW23" s="88"/>
      <c r="MAX23" s="88"/>
      <c r="MAY23" s="88"/>
      <c r="MAZ23" s="88"/>
      <c r="MBA23" s="88"/>
      <c r="MBB23" s="88"/>
      <c r="MBC23" s="88"/>
      <c r="MBD23" s="88"/>
      <c r="MBE23" s="88"/>
      <c r="MBF23" s="88"/>
      <c r="MBG23" s="88"/>
      <c r="MBH23" s="88"/>
      <c r="MBI23" s="88"/>
      <c r="MBJ23" s="88"/>
      <c r="MBK23" s="88"/>
      <c r="MBL23" s="88"/>
      <c r="MBM23" s="88"/>
      <c r="MBN23" s="88"/>
      <c r="MBO23" s="88"/>
      <c r="MBP23" s="88"/>
      <c r="MBQ23" s="88"/>
      <c r="MBR23" s="88"/>
      <c r="MBS23" s="88"/>
      <c r="MBT23" s="88"/>
      <c r="MBU23" s="88"/>
      <c r="MBV23" s="88"/>
      <c r="MBW23" s="88"/>
      <c r="MBX23" s="88"/>
      <c r="MBY23" s="88"/>
      <c r="MBZ23" s="88"/>
      <c r="MCA23" s="88"/>
      <c r="MCB23" s="88"/>
      <c r="MCC23" s="88"/>
      <c r="MCD23" s="88"/>
      <c r="MCE23" s="88"/>
      <c r="MCF23" s="88"/>
      <c r="MCG23" s="88"/>
      <c r="MCH23" s="88"/>
      <c r="MCI23" s="88"/>
      <c r="MCJ23" s="88"/>
      <c r="MCK23" s="88"/>
      <c r="MCL23" s="88"/>
      <c r="MCM23" s="88"/>
      <c r="MCN23" s="88"/>
      <c r="MCO23" s="88"/>
      <c r="MCP23" s="88"/>
      <c r="MCQ23" s="88"/>
      <c r="MCR23" s="88"/>
      <c r="MCS23" s="88"/>
      <c r="MCT23" s="88"/>
      <c r="MCU23" s="88"/>
      <c r="MCV23" s="88"/>
      <c r="MCW23" s="88"/>
      <c r="MCX23" s="88"/>
      <c r="MCY23" s="88"/>
      <c r="MCZ23" s="88"/>
      <c r="MDA23" s="88"/>
      <c r="MDB23" s="88"/>
      <c r="MDC23" s="88"/>
      <c r="MDD23" s="88"/>
      <c r="MDE23" s="88"/>
      <c r="MDF23" s="88"/>
      <c r="MDG23" s="88"/>
      <c r="MDH23" s="88"/>
      <c r="MDI23" s="88"/>
      <c r="MDJ23" s="88"/>
      <c r="MDK23" s="88"/>
      <c r="MDL23" s="88"/>
      <c r="MDM23" s="88"/>
      <c r="MDN23" s="88"/>
      <c r="MDO23" s="88"/>
      <c r="MDP23" s="88"/>
      <c r="MDQ23" s="88"/>
      <c r="MDR23" s="88"/>
      <c r="MDS23" s="88"/>
      <c r="MDT23" s="88"/>
      <c r="MDU23" s="88"/>
      <c r="MDV23" s="88"/>
      <c r="MDW23" s="88"/>
      <c r="MDX23" s="88"/>
      <c r="MDY23" s="88"/>
      <c r="MDZ23" s="88"/>
      <c r="MEA23" s="88"/>
      <c r="MEB23" s="88"/>
      <c r="MEC23" s="88"/>
      <c r="MED23" s="88"/>
      <c r="MEE23" s="88"/>
      <c r="MEF23" s="88"/>
      <c r="MEG23" s="88"/>
      <c r="MEH23" s="88"/>
      <c r="MEI23" s="88"/>
      <c r="MEJ23" s="88"/>
      <c r="MEK23" s="88"/>
      <c r="MEL23" s="88"/>
      <c r="MEM23" s="88"/>
      <c r="MEN23" s="88"/>
      <c r="MEO23" s="88"/>
      <c r="MEP23" s="88"/>
      <c r="MEQ23" s="88"/>
      <c r="MER23" s="88"/>
      <c r="MES23" s="88"/>
      <c r="MET23" s="88"/>
      <c r="MEU23" s="88"/>
      <c r="MEV23" s="88"/>
      <c r="MEW23" s="88"/>
      <c r="MEX23" s="88"/>
      <c r="MEY23" s="88"/>
      <c r="MEZ23" s="88"/>
      <c r="MFA23" s="88"/>
      <c r="MFB23" s="88"/>
      <c r="MFC23" s="88"/>
      <c r="MFD23" s="88"/>
      <c r="MFE23" s="88"/>
      <c r="MFF23" s="88"/>
      <c r="MFG23" s="88"/>
      <c r="MFH23" s="88"/>
      <c r="MFI23" s="88"/>
      <c r="MFJ23" s="88"/>
      <c r="MFK23" s="88"/>
      <c r="MFL23" s="88"/>
      <c r="MFM23" s="88"/>
      <c r="MFN23" s="88"/>
      <c r="MFO23" s="88"/>
      <c r="MFP23" s="88"/>
      <c r="MFQ23" s="88"/>
      <c r="MFR23" s="88"/>
      <c r="MFS23" s="88"/>
      <c r="MFT23" s="88"/>
      <c r="MFU23" s="88"/>
      <c r="MFV23" s="88"/>
      <c r="MFW23" s="88"/>
      <c r="MFX23" s="88"/>
      <c r="MFY23" s="88"/>
      <c r="MFZ23" s="88"/>
      <c r="MGA23" s="88"/>
      <c r="MGB23" s="88"/>
      <c r="MGC23" s="88"/>
      <c r="MGD23" s="88"/>
      <c r="MGE23" s="88"/>
      <c r="MGF23" s="88"/>
      <c r="MGG23" s="88"/>
      <c r="MGH23" s="88"/>
      <c r="MGI23" s="88"/>
      <c r="MGJ23" s="88"/>
      <c r="MGK23" s="88"/>
      <c r="MGL23" s="88"/>
      <c r="MGM23" s="88"/>
      <c r="MGN23" s="88"/>
      <c r="MGO23" s="88"/>
      <c r="MGP23" s="88"/>
      <c r="MGQ23" s="88"/>
      <c r="MGR23" s="88"/>
      <c r="MGS23" s="88"/>
      <c r="MGT23" s="88"/>
      <c r="MGU23" s="88"/>
      <c r="MGV23" s="88"/>
      <c r="MGW23" s="88"/>
      <c r="MGX23" s="88"/>
      <c r="MGY23" s="88"/>
      <c r="MGZ23" s="88"/>
      <c r="MHA23" s="88"/>
      <c r="MHB23" s="88"/>
      <c r="MHC23" s="88"/>
      <c r="MHD23" s="88"/>
      <c r="MHE23" s="88"/>
      <c r="MHF23" s="88"/>
      <c r="MHG23" s="88"/>
      <c r="MHH23" s="88"/>
      <c r="MHI23" s="88"/>
      <c r="MHJ23" s="88"/>
      <c r="MHK23" s="88"/>
      <c r="MHL23" s="88"/>
      <c r="MHM23" s="88"/>
      <c r="MHN23" s="88"/>
      <c r="MHO23" s="88"/>
      <c r="MHP23" s="88"/>
      <c r="MHQ23" s="88"/>
      <c r="MHR23" s="88"/>
      <c r="MHS23" s="88"/>
      <c r="MHT23" s="88"/>
      <c r="MHU23" s="88"/>
      <c r="MHV23" s="88"/>
      <c r="MHW23" s="88"/>
      <c r="MHX23" s="88"/>
      <c r="MHY23" s="88"/>
      <c r="MHZ23" s="88"/>
      <c r="MIA23" s="88"/>
      <c r="MIB23" s="88"/>
      <c r="MIC23" s="88"/>
      <c r="MID23" s="88"/>
      <c r="MIE23" s="88"/>
      <c r="MIF23" s="88"/>
      <c r="MIG23" s="88"/>
      <c r="MIH23" s="88"/>
      <c r="MII23" s="88"/>
      <c r="MIJ23" s="88"/>
      <c r="MIK23" s="88"/>
      <c r="MIL23" s="88"/>
      <c r="MIM23" s="88"/>
      <c r="MIN23" s="88"/>
      <c r="MIO23" s="88"/>
      <c r="MIP23" s="88"/>
      <c r="MIQ23" s="88"/>
      <c r="MIR23" s="88"/>
      <c r="MIS23" s="88"/>
      <c r="MIT23" s="88"/>
      <c r="MIU23" s="88"/>
      <c r="MIV23" s="88"/>
      <c r="MIW23" s="88"/>
      <c r="MIX23" s="88"/>
      <c r="MIY23" s="88"/>
      <c r="MIZ23" s="88"/>
      <c r="MJA23" s="88"/>
      <c r="MJB23" s="88"/>
      <c r="MJC23" s="88"/>
      <c r="MJD23" s="88"/>
      <c r="MJE23" s="88"/>
      <c r="MJF23" s="88"/>
      <c r="MJG23" s="88"/>
      <c r="MJH23" s="88"/>
      <c r="MJI23" s="88"/>
      <c r="MJJ23" s="88"/>
      <c r="MJK23" s="88"/>
      <c r="MJL23" s="88"/>
      <c r="MJM23" s="88"/>
      <c r="MJN23" s="88"/>
      <c r="MJO23" s="88"/>
      <c r="MJP23" s="88"/>
      <c r="MJQ23" s="88"/>
      <c r="MJR23" s="88"/>
      <c r="MJS23" s="88"/>
      <c r="MJT23" s="88"/>
      <c r="MJU23" s="88"/>
      <c r="MJV23" s="88"/>
      <c r="MJW23" s="88"/>
      <c r="MJX23" s="88"/>
      <c r="MJY23" s="88"/>
      <c r="MJZ23" s="88"/>
      <c r="MKA23" s="88"/>
      <c r="MKB23" s="88"/>
      <c r="MKC23" s="88"/>
      <c r="MKD23" s="88"/>
      <c r="MKE23" s="88"/>
      <c r="MKF23" s="88"/>
      <c r="MKG23" s="88"/>
      <c r="MKH23" s="88"/>
      <c r="MKI23" s="88"/>
      <c r="MKJ23" s="88"/>
      <c r="MKK23" s="88"/>
      <c r="MKL23" s="88"/>
      <c r="MKM23" s="88"/>
      <c r="MKN23" s="88"/>
      <c r="MKO23" s="88"/>
      <c r="MKP23" s="88"/>
      <c r="MKQ23" s="88"/>
      <c r="MKR23" s="88"/>
      <c r="MKS23" s="88"/>
      <c r="MKT23" s="88"/>
      <c r="MKU23" s="88"/>
      <c r="MKV23" s="88"/>
      <c r="MKW23" s="88"/>
      <c r="MKX23" s="88"/>
      <c r="MKY23" s="88"/>
      <c r="MKZ23" s="88"/>
      <c r="MLA23" s="88"/>
      <c r="MLB23" s="88"/>
      <c r="MLC23" s="88"/>
      <c r="MLD23" s="88"/>
      <c r="MLE23" s="88"/>
      <c r="MLF23" s="88"/>
      <c r="MLG23" s="88"/>
      <c r="MLH23" s="88"/>
      <c r="MLI23" s="88"/>
      <c r="MLJ23" s="88"/>
      <c r="MLK23" s="88"/>
      <c r="MLL23" s="88"/>
      <c r="MLM23" s="88"/>
      <c r="MLN23" s="88"/>
      <c r="MLO23" s="88"/>
      <c r="MLP23" s="88"/>
      <c r="MLQ23" s="88"/>
      <c r="MLR23" s="88"/>
      <c r="MLS23" s="88"/>
      <c r="MLT23" s="88"/>
      <c r="MLU23" s="88"/>
      <c r="MLV23" s="88"/>
      <c r="MLW23" s="88"/>
      <c r="MLX23" s="88"/>
      <c r="MLY23" s="88"/>
      <c r="MLZ23" s="88"/>
      <c r="MMA23" s="88"/>
      <c r="MMB23" s="88"/>
      <c r="MMC23" s="88"/>
      <c r="MMD23" s="88"/>
      <c r="MME23" s="88"/>
      <c r="MMF23" s="88"/>
      <c r="MMG23" s="88"/>
      <c r="MMH23" s="88"/>
      <c r="MMI23" s="88"/>
      <c r="MMJ23" s="88"/>
      <c r="MMK23" s="88"/>
      <c r="MML23" s="88"/>
      <c r="MMM23" s="88"/>
      <c r="MMN23" s="88"/>
      <c r="MMO23" s="88"/>
      <c r="MMP23" s="88"/>
      <c r="MMQ23" s="88"/>
      <c r="MMR23" s="88"/>
      <c r="MMS23" s="88"/>
      <c r="MMT23" s="88"/>
      <c r="MMU23" s="88"/>
      <c r="MMV23" s="88"/>
      <c r="MMW23" s="88"/>
      <c r="MMX23" s="88"/>
      <c r="MMY23" s="88"/>
      <c r="MMZ23" s="88"/>
      <c r="MNA23" s="88"/>
      <c r="MNB23" s="88"/>
      <c r="MNC23" s="88"/>
      <c r="MND23" s="88"/>
      <c r="MNE23" s="88"/>
      <c r="MNF23" s="88"/>
      <c r="MNG23" s="88"/>
      <c r="MNH23" s="88"/>
      <c r="MNI23" s="88"/>
      <c r="MNJ23" s="88"/>
      <c r="MNK23" s="88"/>
      <c r="MNL23" s="88"/>
      <c r="MNM23" s="88"/>
      <c r="MNN23" s="88"/>
      <c r="MNO23" s="88"/>
      <c r="MNP23" s="88"/>
      <c r="MNQ23" s="88"/>
      <c r="MNR23" s="88"/>
      <c r="MNS23" s="88"/>
      <c r="MNT23" s="88"/>
      <c r="MNU23" s="88"/>
      <c r="MNV23" s="88"/>
      <c r="MNW23" s="88"/>
      <c r="MNX23" s="88"/>
      <c r="MNY23" s="88"/>
      <c r="MNZ23" s="88"/>
      <c r="MOA23" s="88"/>
      <c r="MOB23" s="88"/>
      <c r="MOC23" s="88"/>
      <c r="MOD23" s="88"/>
      <c r="MOE23" s="88"/>
      <c r="MOF23" s="88"/>
      <c r="MOG23" s="88"/>
      <c r="MOH23" s="88"/>
      <c r="MOI23" s="88"/>
      <c r="MOJ23" s="88"/>
      <c r="MOK23" s="88"/>
      <c r="MOL23" s="88"/>
      <c r="MOM23" s="88"/>
      <c r="MON23" s="88"/>
      <c r="MOO23" s="88"/>
      <c r="MOP23" s="88"/>
      <c r="MOQ23" s="88"/>
      <c r="MOR23" s="88"/>
      <c r="MOS23" s="88"/>
      <c r="MOT23" s="88"/>
      <c r="MOU23" s="88"/>
      <c r="MOV23" s="88"/>
      <c r="MOW23" s="88"/>
      <c r="MOX23" s="88"/>
      <c r="MOY23" s="88"/>
      <c r="MOZ23" s="88"/>
      <c r="MPA23" s="88"/>
      <c r="MPB23" s="88"/>
      <c r="MPC23" s="88"/>
      <c r="MPD23" s="88"/>
      <c r="MPE23" s="88"/>
      <c r="MPF23" s="88"/>
      <c r="MPG23" s="88"/>
      <c r="MPH23" s="88"/>
      <c r="MPI23" s="88"/>
      <c r="MPJ23" s="88"/>
      <c r="MPK23" s="88"/>
      <c r="MPL23" s="88"/>
      <c r="MPM23" s="88"/>
      <c r="MPN23" s="88"/>
      <c r="MPO23" s="88"/>
      <c r="MPP23" s="88"/>
      <c r="MPQ23" s="88"/>
      <c r="MPR23" s="88"/>
      <c r="MPS23" s="88"/>
      <c r="MPT23" s="88"/>
      <c r="MPU23" s="88"/>
      <c r="MPV23" s="88"/>
      <c r="MPW23" s="88"/>
      <c r="MPX23" s="88"/>
      <c r="MPY23" s="88"/>
      <c r="MPZ23" s="88"/>
      <c r="MQA23" s="88"/>
      <c r="MQB23" s="88"/>
      <c r="MQC23" s="88"/>
      <c r="MQD23" s="88"/>
      <c r="MQE23" s="88"/>
      <c r="MQF23" s="88"/>
      <c r="MQG23" s="88"/>
      <c r="MQH23" s="88"/>
      <c r="MQI23" s="88"/>
      <c r="MQJ23" s="88"/>
      <c r="MQK23" s="88"/>
      <c r="MQL23" s="88"/>
      <c r="MQM23" s="88"/>
      <c r="MQN23" s="88"/>
      <c r="MQO23" s="88"/>
      <c r="MQP23" s="88"/>
      <c r="MQQ23" s="88"/>
      <c r="MQR23" s="88"/>
      <c r="MQS23" s="88"/>
      <c r="MQT23" s="88"/>
      <c r="MQU23" s="88"/>
      <c r="MQV23" s="88"/>
      <c r="MQW23" s="88"/>
      <c r="MQX23" s="88"/>
      <c r="MQY23" s="88"/>
      <c r="MQZ23" s="88"/>
      <c r="MRA23" s="88"/>
      <c r="MRB23" s="88"/>
      <c r="MRC23" s="88"/>
      <c r="MRD23" s="88"/>
      <c r="MRE23" s="88"/>
      <c r="MRF23" s="88"/>
      <c r="MRG23" s="88"/>
      <c r="MRH23" s="88"/>
      <c r="MRI23" s="88"/>
      <c r="MRJ23" s="88"/>
      <c r="MRK23" s="88"/>
      <c r="MRL23" s="88"/>
      <c r="MRM23" s="88"/>
      <c r="MRN23" s="88"/>
      <c r="MRO23" s="88"/>
      <c r="MRP23" s="88"/>
      <c r="MRQ23" s="88"/>
      <c r="MRR23" s="88"/>
      <c r="MRS23" s="88"/>
      <c r="MRT23" s="88"/>
      <c r="MRU23" s="88"/>
      <c r="MRV23" s="88"/>
      <c r="MRW23" s="88"/>
      <c r="MRX23" s="88"/>
      <c r="MRY23" s="88"/>
      <c r="MRZ23" s="88"/>
      <c r="MSA23" s="88"/>
      <c r="MSB23" s="88"/>
      <c r="MSC23" s="88"/>
      <c r="MSD23" s="88"/>
      <c r="MSE23" s="88"/>
      <c r="MSF23" s="88"/>
      <c r="MSG23" s="88"/>
      <c r="MSH23" s="88"/>
      <c r="MSI23" s="88"/>
      <c r="MSJ23" s="88"/>
      <c r="MSK23" s="88"/>
      <c r="MSL23" s="88"/>
      <c r="MSM23" s="88"/>
      <c r="MSN23" s="88"/>
      <c r="MSO23" s="88"/>
      <c r="MSP23" s="88"/>
      <c r="MSQ23" s="88"/>
      <c r="MSR23" s="88"/>
      <c r="MSS23" s="88"/>
      <c r="MST23" s="88"/>
      <c r="MSU23" s="88"/>
      <c r="MSV23" s="88"/>
      <c r="MSW23" s="88"/>
      <c r="MSX23" s="88"/>
      <c r="MSY23" s="88"/>
      <c r="MSZ23" s="88"/>
      <c r="MTA23" s="88"/>
      <c r="MTB23" s="88"/>
      <c r="MTC23" s="88"/>
      <c r="MTD23" s="88"/>
      <c r="MTE23" s="88"/>
      <c r="MTF23" s="88"/>
      <c r="MTG23" s="88"/>
      <c r="MTH23" s="88"/>
      <c r="MTI23" s="88"/>
      <c r="MTJ23" s="88"/>
      <c r="MTK23" s="88"/>
      <c r="MTL23" s="88"/>
      <c r="MTM23" s="88"/>
      <c r="MTN23" s="88"/>
      <c r="MTO23" s="88"/>
      <c r="MTP23" s="88"/>
      <c r="MTQ23" s="88"/>
      <c r="MTR23" s="88"/>
      <c r="MTS23" s="88"/>
      <c r="MTT23" s="88"/>
      <c r="MTU23" s="88"/>
      <c r="MTV23" s="88"/>
      <c r="MTW23" s="88"/>
      <c r="MTX23" s="88"/>
      <c r="MTY23" s="88"/>
      <c r="MTZ23" s="88"/>
      <c r="MUA23" s="88"/>
      <c r="MUB23" s="88"/>
      <c r="MUC23" s="88"/>
      <c r="MUD23" s="88"/>
      <c r="MUE23" s="88"/>
      <c r="MUF23" s="88"/>
      <c r="MUG23" s="88"/>
      <c r="MUH23" s="88"/>
      <c r="MUI23" s="88"/>
      <c r="MUJ23" s="88"/>
      <c r="MUK23" s="88"/>
      <c r="MUL23" s="88"/>
      <c r="MUM23" s="88"/>
      <c r="MUN23" s="88"/>
      <c r="MUO23" s="88"/>
      <c r="MUP23" s="88"/>
      <c r="MUQ23" s="88"/>
      <c r="MUR23" s="88"/>
      <c r="MUS23" s="88"/>
      <c r="MUT23" s="88"/>
      <c r="MUU23" s="88"/>
      <c r="MUV23" s="88"/>
      <c r="MUW23" s="88"/>
      <c r="MUX23" s="88"/>
      <c r="MUY23" s="88"/>
      <c r="MUZ23" s="88"/>
      <c r="MVA23" s="88"/>
      <c r="MVB23" s="88"/>
      <c r="MVC23" s="88"/>
      <c r="MVD23" s="88"/>
      <c r="MVE23" s="88"/>
      <c r="MVF23" s="88"/>
      <c r="MVG23" s="88"/>
      <c r="MVH23" s="88"/>
      <c r="MVI23" s="88"/>
      <c r="MVJ23" s="88"/>
      <c r="MVK23" s="88"/>
      <c r="MVL23" s="88"/>
      <c r="MVM23" s="88"/>
      <c r="MVN23" s="88"/>
      <c r="MVO23" s="88"/>
      <c r="MVP23" s="88"/>
      <c r="MVQ23" s="88"/>
      <c r="MVR23" s="88"/>
      <c r="MVS23" s="88"/>
      <c r="MVT23" s="88"/>
      <c r="MVU23" s="88"/>
      <c r="MVV23" s="88"/>
      <c r="MVW23" s="88"/>
      <c r="MVX23" s="88"/>
      <c r="MVY23" s="88"/>
      <c r="MVZ23" s="88"/>
      <c r="MWA23" s="88"/>
      <c r="MWB23" s="88"/>
      <c r="MWC23" s="88"/>
      <c r="MWD23" s="88"/>
      <c r="MWE23" s="88"/>
      <c r="MWF23" s="88"/>
      <c r="MWG23" s="88"/>
      <c r="MWH23" s="88"/>
      <c r="MWI23" s="88"/>
      <c r="MWJ23" s="88"/>
      <c r="MWK23" s="88"/>
      <c r="MWL23" s="88"/>
      <c r="MWM23" s="88"/>
      <c r="MWN23" s="88"/>
      <c r="MWO23" s="88"/>
      <c r="MWP23" s="88"/>
      <c r="MWQ23" s="88"/>
      <c r="MWR23" s="88"/>
      <c r="MWS23" s="88"/>
      <c r="MWT23" s="88"/>
      <c r="MWU23" s="88"/>
      <c r="MWV23" s="88"/>
      <c r="MWW23" s="88"/>
      <c r="MWX23" s="88"/>
      <c r="MWY23" s="88"/>
      <c r="MWZ23" s="88"/>
      <c r="MXA23" s="88"/>
      <c r="MXB23" s="88"/>
      <c r="MXC23" s="88"/>
      <c r="MXD23" s="88"/>
      <c r="MXE23" s="88"/>
      <c r="MXF23" s="88"/>
      <c r="MXG23" s="88"/>
      <c r="MXH23" s="88"/>
      <c r="MXI23" s="88"/>
      <c r="MXJ23" s="88"/>
      <c r="MXK23" s="88"/>
      <c r="MXL23" s="88"/>
      <c r="MXM23" s="88"/>
      <c r="MXN23" s="88"/>
      <c r="MXO23" s="88"/>
      <c r="MXP23" s="88"/>
      <c r="MXQ23" s="88"/>
      <c r="MXR23" s="88"/>
      <c r="MXS23" s="88"/>
      <c r="MXT23" s="88"/>
      <c r="MXU23" s="88"/>
      <c r="MXV23" s="88"/>
      <c r="MXW23" s="88"/>
      <c r="MXX23" s="88"/>
      <c r="MXY23" s="88"/>
      <c r="MXZ23" s="88"/>
      <c r="MYA23" s="88"/>
      <c r="MYB23" s="88"/>
      <c r="MYC23" s="88"/>
      <c r="MYD23" s="88"/>
      <c r="MYE23" s="88"/>
      <c r="MYF23" s="88"/>
      <c r="MYG23" s="88"/>
      <c r="MYH23" s="88"/>
      <c r="MYI23" s="88"/>
      <c r="MYJ23" s="88"/>
      <c r="MYK23" s="88"/>
      <c r="MYL23" s="88"/>
      <c r="MYM23" s="88"/>
      <c r="MYN23" s="88"/>
      <c r="MYO23" s="88"/>
      <c r="MYP23" s="88"/>
      <c r="MYQ23" s="88"/>
      <c r="MYR23" s="88"/>
      <c r="MYS23" s="88"/>
      <c r="MYT23" s="88"/>
      <c r="MYU23" s="88"/>
      <c r="MYV23" s="88"/>
      <c r="MYW23" s="88"/>
      <c r="MYX23" s="88"/>
      <c r="MYY23" s="88"/>
      <c r="MYZ23" s="88"/>
      <c r="MZA23" s="88"/>
      <c r="MZB23" s="88"/>
      <c r="MZC23" s="88"/>
      <c r="MZD23" s="88"/>
      <c r="MZE23" s="88"/>
      <c r="MZF23" s="88"/>
      <c r="MZG23" s="88"/>
      <c r="MZH23" s="88"/>
      <c r="MZI23" s="88"/>
      <c r="MZJ23" s="88"/>
      <c r="MZK23" s="88"/>
      <c r="MZL23" s="88"/>
      <c r="MZM23" s="88"/>
      <c r="MZN23" s="88"/>
      <c r="MZO23" s="88"/>
      <c r="MZP23" s="88"/>
      <c r="MZQ23" s="88"/>
      <c r="MZR23" s="88"/>
      <c r="MZS23" s="88"/>
      <c r="MZT23" s="88"/>
      <c r="MZU23" s="88"/>
      <c r="MZV23" s="88"/>
      <c r="MZW23" s="88"/>
      <c r="MZX23" s="88"/>
      <c r="MZY23" s="88"/>
      <c r="MZZ23" s="88"/>
      <c r="NAA23" s="88"/>
      <c r="NAB23" s="88"/>
      <c r="NAC23" s="88"/>
      <c r="NAD23" s="88"/>
      <c r="NAE23" s="88"/>
      <c r="NAF23" s="88"/>
      <c r="NAG23" s="88"/>
      <c r="NAH23" s="88"/>
      <c r="NAI23" s="88"/>
      <c r="NAJ23" s="88"/>
      <c r="NAK23" s="88"/>
      <c r="NAL23" s="88"/>
      <c r="NAM23" s="88"/>
      <c r="NAN23" s="88"/>
      <c r="NAO23" s="88"/>
      <c r="NAP23" s="88"/>
      <c r="NAQ23" s="88"/>
      <c r="NAR23" s="88"/>
      <c r="NAS23" s="88"/>
      <c r="NAT23" s="88"/>
      <c r="NAU23" s="88"/>
      <c r="NAV23" s="88"/>
      <c r="NAW23" s="88"/>
      <c r="NAX23" s="88"/>
      <c r="NAY23" s="88"/>
      <c r="NAZ23" s="88"/>
      <c r="NBA23" s="88"/>
      <c r="NBB23" s="88"/>
      <c r="NBC23" s="88"/>
      <c r="NBD23" s="88"/>
      <c r="NBE23" s="88"/>
      <c r="NBF23" s="88"/>
      <c r="NBG23" s="88"/>
      <c r="NBH23" s="88"/>
      <c r="NBI23" s="88"/>
      <c r="NBJ23" s="88"/>
      <c r="NBK23" s="88"/>
      <c r="NBL23" s="88"/>
      <c r="NBM23" s="88"/>
      <c r="NBN23" s="88"/>
      <c r="NBO23" s="88"/>
      <c r="NBP23" s="88"/>
      <c r="NBQ23" s="88"/>
      <c r="NBR23" s="88"/>
      <c r="NBS23" s="88"/>
      <c r="NBT23" s="88"/>
      <c r="NBU23" s="88"/>
      <c r="NBV23" s="88"/>
      <c r="NBW23" s="88"/>
      <c r="NBX23" s="88"/>
      <c r="NBY23" s="88"/>
      <c r="NBZ23" s="88"/>
      <c r="NCA23" s="88"/>
      <c r="NCB23" s="88"/>
      <c r="NCC23" s="88"/>
      <c r="NCD23" s="88"/>
      <c r="NCE23" s="88"/>
      <c r="NCF23" s="88"/>
      <c r="NCG23" s="88"/>
      <c r="NCH23" s="88"/>
      <c r="NCI23" s="88"/>
      <c r="NCJ23" s="88"/>
      <c r="NCK23" s="88"/>
      <c r="NCL23" s="88"/>
      <c r="NCM23" s="88"/>
      <c r="NCN23" s="88"/>
      <c r="NCO23" s="88"/>
      <c r="NCP23" s="88"/>
      <c r="NCQ23" s="88"/>
      <c r="NCR23" s="88"/>
      <c r="NCS23" s="88"/>
      <c r="NCT23" s="88"/>
      <c r="NCU23" s="88"/>
      <c r="NCV23" s="88"/>
      <c r="NCW23" s="88"/>
      <c r="NCX23" s="88"/>
      <c r="NCY23" s="88"/>
      <c r="NCZ23" s="88"/>
      <c r="NDA23" s="88"/>
      <c r="NDB23" s="88"/>
      <c r="NDC23" s="88"/>
      <c r="NDD23" s="88"/>
      <c r="NDE23" s="88"/>
      <c r="NDF23" s="88"/>
      <c r="NDG23" s="88"/>
      <c r="NDH23" s="88"/>
      <c r="NDI23" s="88"/>
      <c r="NDJ23" s="88"/>
      <c r="NDK23" s="88"/>
      <c r="NDL23" s="88"/>
      <c r="NDM23" s="88"/>
      <c r="NDN23" s="88"/>
      <c r="NDO23" s="88"/>
      <c r="NDP23" s="88"/>
      <c r="NDQ23" s="88"/>
      <c r="NDR23" s="88"/>
      <c r="NDS23" s="88"/>
      <c r="NDT23" s="88"/>
      <c r="NDU23" s="88"/>
      <c r="NDV23" s="88"/>
      <c r="NDW23" s="88"/>
      <c r="NDX23" s="88"/>
      <c r="NDY23" s="88"/>
      <c r="NDZ23" s="88"/>
      <c r="NEA23" s="88"/>
      <c r="NEB23" s="88"/>
      <c r="NEC23" s="88"/>
      <c r="NED23" s="88"/>
      <c r="NEE23" s="88"/>
      <c r="NEF23" s="88"/>
      <c r="NEG23" s="88"/>
      <c r="NEH23" s="88"/>
      <c r="NEI23" s="88"/>
      <c r="NEJ23" s="88"/>
      <c r="NEK23" s="88"/>
      <c r="NEL23" s="88"/>
      <c r="NEM23" s="88"/>
      <c r="NEN23" s="88"/>
      <c r="NEO23" s="88"/>
      <c r="NEP23" s="88"/>
      <c r="NEQ23" s="88"/>
      <c r="NER23" s="88"/>
      <c r="NES23" s="88"/>
      <c r="NET23" s="88"/>
      <c r="NEU23" s="88"/>
      <c r="NEV23" s="88"/>
      <c r="NEW23" s="88"/>
      <c r="NEX23" s="88"/>
      <c r="NEY23" s="88"/>
      <c r="NEZ23" s="88"/>
      <c r="NFA23" s="88"/>
      <c r="NFB23" s="88"/>
      <c r="NFC23" s="88"/>
      <c r="NFD23" s="88"/>
      <c r="NFE23" s="88"/>
      <c r="NFF23" s="88"/>
      <c r="NFG23" s="88"/>
      <c r="NFH23" s="88"/>
      <c r="NFI23" s="88"/>
      <c r="NFJ23" s="88"/>
      <c r="NFK23" s="88"/>
      <c r="NFL23" s="88"/>
      <c r="NFM23" s="88"/>
      <c r="NFN23" s="88"/>
      <c r="NFO23" s="88"/>
      <c r="NFP23" s="88"/>
      <c r="NFQ23" s="88"/>
      <c r="NFR23" s="88"/>
      <c r="NFS23" s="88"/>
      <c r="NFT23" s="88"/>
      <c r="NFU23" s="88"/>
      <c r="NFV23" s="88"/>
      <c r="NFW23" s="88"/>
      <c r="NFX23" s="88"/>
      <c r="NFY23" s="88"/>
      <c r="NFZ23" s="88"/>
      <c r="NGA23" s="88"/>
      <c r="NGB23" s="88"/>
      <c r="NGC23" s="88"/>
      <c r="NGD23" s="88"/>
      <c r="NGE23" s="88"/>
      <c r="NGF23" s="88"/>
      <c r="NGG23" s="88"/>
      <c r="NGH23" s="88"/>
      <c r="NGI23" s="88"/>
      <c r="NGJ23" s="88"/>
      <c r="NGK23" s="88"/>
      <c r="NGL23" s="88"/>
      <c r="NGM23" s="88"/>
      <c r="NGN23" s="88"/>
      <c r="NGO23" s="88"/>
      <c r="NGP23" s="88"/>
      <c r="NGQ23" s="88"/>
      <c r="NGR23" s="88"/>
      <c r="NGS23" s="88"/>
      <c r="NGT23" s="88"/>
      <c r="NGU23" s="88"/>
      <c r="NGV23" s="88"/>
      <c r="NGW23" s="88"/>
      <c r="NGX23" s="88"/>
      <c r="NGY23" s="88"/>
      <c r="NGZ23" s="88"/>
      <c r="NHA23" s="88"/>
      <c r="NHB23" s="88"/>
      <c r="NHC23" s="88"/>
      <c r="NHD23" s="88"/>
      <c r="NHE23" s="88"/>
      <c r="NHF23" s="88"/>
      <c r="NHG23" s="88"/>
      <c r="NHH23" s="88"/>
      <c r="NHI23" s="88"/>
      <c r="NHJ23" s="88"/>
      <c r="NHK23" s="88"/>
      <c r="NHL23" s="88"/>
      <c r="NHM23" s="88"/>
      <c r="NHN23" s="88"/>
      <c r="NHO23" s="88"/>
      <c r="NHP23" s="88"/>
      <c r="NHQ23" s="88"/>
      <c r="NHR23" s="88"/>
      <c r="NHS23" s="88"/>
      <c r="NHT23" s="88"/>
      <c r="NHU23" s="88"/>
      <c r="NHV23" s="88"/>
      <c r="NHW23" s="88"/>
      <c r="NHX23" s="88"/>
      <c r="NHY23" s="88"/>
      <c r="NHZ23" s="88"/>
      <c r="NIA23" s="88"/>
      <c r="NIB23" s="88"/>
      <c r="NIC23" s="88"/>
      <c r="NID23" s="88"/>
      <c r="NIE23" s="88"/>
      <c r="NIF23" s="88"/>
      <c r="NIG23" s="88"/>
      <c r="NIH23" s="88"/>
      <c r="NII23" s="88"/>
      <c r="NIJ23" s="88"/>
      <c r="NIK23" s="88"/>
      <c r="NIL23" s="88"/>
      <c r="NIM23" s="88"/>
      <c r="NIN23" s="88"/>
      <c r="NIO23" s="88"/>
      <c r="NIP23" s="88"/>
      <c r="NIQ23" s="88"/>
      <c r="NIR23" s="88"/>
      <c r="NIS23" s="88"/>
      <c r="NIT23" s="88"/>
      <c r="NIU23" s="88"/>
      <c r="NIV23" s="88"/>
      <c r="NIW23" s="88"/>
      <c r="NIX23" s="88"/>
      <c r="NIY23" s="88"/>
      <c r="NIZ23" s="88"/>
      <c r="NJA23" s="88"/>
      <c r="NJB23" s="88"/>
      <c r="NJC23" s="88"/>
      <c r="NJD23" s="88"/>
      <c r="NJE23" s="88"/>
      <c r="NJF23" s="88"/>
      <c r="NJG23" s="88"/>
      <c r="NJH23" s="88"/>
      <c r="NJI23" s="88"/>
      <c r="NJJ23" s="88"/>
      <c r="NJK23" s="88"/>
      <c r="NJL23" s="88"/>
      <c r="NJM23" s="88"/>
      <c r="NJN23" s="88"/>
      <c r="NJO23" s="88"/>
      <c r="NJP23" s="88"/>
      <c r="NJQ23" s="88"/>
      <c r="NJR23" s="88"/>
      <c r="NJS23" s="88"/>
      <c r="NJT23" s="88"/>
      <c r="NJU23" s="88"/>
      <c r="NJV23" s="88"/>
      <c r="NJW23" s="88"/>
      <c r="NJX23" s="88"/>
      <c r="NJY23" s="88"/>
      <c r="NJZ23" s="88"/>
      <c r="NKA23" s="88"/>
      <c r="NKB23" s="88"/>
      <c r="NKC23" s="88"/>
      <c r="NKD23" s="88"/>
      <c r="NKE23" s="88"/>
      <c r="NKF23" s="88"/>
      <c r="NKG23" s="88"/>
      <c r="NKH23" s="88"/>
      <c r="NKI23" s="88"/>
      <c r="NKJ23" s="88"/>
      <c r="NKK23" s="88"/>
      <c r="NKL23" s="88"/>
      <c r="NKM23" s="88"/>
      <c r="NKN23" s="88"/>
      <c r="NKO23" s="88"/>
      <c r="NKP23" s="88"/>
      <c r="NKQ23" s="88"/>
      <c r="NKR23" s="88"/>
      <c r="NKS23" s="88"/>
      <c r="NKT23" s="88"/>
      <c r="NKU23" s="88"/>
      <c r="NKV23" s="88"/>
      <c r="NKW23" s="88"/>
      <c r="NKX23" s="88"/>
      <c r="NKY23" s="88"/>
      <c r="NKZ23" s="88"/>
      <c r="NLA23" s="88"/>
      <c r="NLB23" s="88"/>
      <c r="NLC23" s="88"/>
      <c r="NLD23" s="88"/>
      <c r="NLE23" s="88"/>
      <c r="NLF23" s="88"/>
      <c r="NLG23" s="88"/>
      <c r="NLH23" s="88"/>
      <c r="NLI23" s="88"/>
      <c r="NLJ23" s="88"/>
      <c r="NLK23" s="88"/>
      <c r="NLL23" s="88"/>
      <c r="NLM23" s="88"/>
      <c r="NLN23" s="88"/>
      <c r="NLO23" s="88"/>
      <c r="NLP23" s="88"/>
      <c r="NLQ23" s="88"/>
      <c r="NLR23" s="88"/>
      <c r="NLS23" s="88"/>
      <c r="NLT23" s="88"/>
      <c r="NLU23" s="88"/>
      <c r="NLV23" s="88"/>
      <c r="NLW23" s="88"/>
      <c r="NLX23" s="88"/>
      <c r="NLY23" s="88"/>
      <c r="NLZ23" s="88"/>
      <c r="NMA23" s="88"/>
      <c r="NMB23" s="88"/>
      <c r="NMC23" s="88"/>
      <c r="NMD23" s="88"/>
      <c r="NME23" s="88"/>
      <c r="NMF23" s="88"/>
      <c r="NMG23" s="88"/>
      <c r="NMH23" s="88"/>
      <c r="NMI23" s="88"/>
      <c r="NMJ23" s="88"/>
      <c r="NMK23" s="88"/>
      <c r="NML23" s="88"/>
      <c r="NMM23" s="88"/>
      <c r="NMN23" s="88"/>
      <c r="NMO23" s="88"/>
      <c r="NMP23" s="88"/>
      <c r="NMQ23" s="88"/>
      <c r="NMR23" s="88"/>
      <c r="NMS23" s="88"/>
      <c r="NMT23" s="88"/>
      <c r="NMU23" s="88"/>
      <c r="NMV23" s="88"/>
      <c r="NMW23" s="88"/>
      <c r="NMX23" s="88"/>
      <c r="NMY23" s="88"/>
      <c r="NMZ23" s="88"/>
      <c r="NNA23" s="88"/>
      <c r="NNB23" s="88"/>
      <c r="NNC23" s="88"/>
      <c r="NND23" s="88"/>
      <c r="NNE23" s="88"/>
      <c r="NNF23" s="88"/>
      <c r="NNG23" s="88"/>
      <c r="NNH23" s="88"/>
      <c r="NNI23" s="88"/>
      <c r="NNJ23" s="88"/>
      <c r="NNK23" s="88"/>
      <c r="NNL23" s="88"/>
      <c r="NNM23" s="88"/>
      <c r="NNN23" s="88"/>
      <c r="NNO23" s="88"/>
      <c r="NNP23" s="88"/>
      <c r="NNQ23" s="88"/>
      <c r="NNR23" s="88"/>
      <c r="NNS23" s="88"/>
      <c r="NNT23" s="88"/>
      <c r="NNU23" s="88"/>
      <c r="NNV23" s="88"/>
      <c r="NNW23" s="88"/>
      <c r="NNX23" s="88"/>
      <c r="NNY23" s="88"/>
      <c r="NNZ23" s="88"/>
      <c r="NOA23" s="88"/>
      <c r="NOB23" s="88"/>
      <c r="NOC23" s="88"/>
      <c r="NOD23" s="88"/>
      <c r="NOE23" s="88"/>
      <c r="NOF23" s="88"/>
      <c r="NOG23" s="88"/>
      <c r="NOH23" s="88"/>
      <c r="NOI23" s="88"/>
      <c r="NOJ23" s="88"/>
      <c r="NOK23" s="88"/>
      <c r="NOL23" s="88"/>
      <c r="NOM23" s="88"/>
      <c r="NON23" s="88"/>
      <c r="NOO23" s="88"/>
      <c r="NOP23" s="88"/>
      <c r="NOQ23" s="88"/>
      <c r="NOR23" s="88"/>
      <c r="NOS23" s="88"/>
      <c r="NOT23" s="88"/>
      <c r="NOU23" s="88"/>
      <c r="NOV23" s="88"/>
      <c r="NOW23" s="88"/>
      <c r="NOX23" s="88"/>
      <c r="NOY23" s="88"/>
      <c r="NOZ23" s="88"/>
      <c r="NPA23" s="88"/>
      <c r="NPB23" s="88"/>
      <c r="NPC23" s="88"/>
      <c r="NPD23" s="88"/>
      <c r="NPE23" s="88"/>
      <c r="NPF23" s="88"/>
      <c r="NPG23" s="88"/>
      <c r="NPH23" s="88"/>
      <c r="NPI23" s="88"/>
      <c r="NPJ23" s="88"/>
      <c r="NPK23" s="88"/>
      <c r="NPL23" s="88"/>
      <c r="NPM23" s="88"/>
      <c r="NPN23" s="88"/>
      <c r="NPO23" s="88"/>
      <c r="NPP23" s="88"/>
      <c r="NPQ23" s="88"/>
      <c r="NPR23" s="88"/>
      <c r="NPS23" s="88"/>
      <c r="NPT23" s="88"/>
      <c r="NPU23" s="88"/>
      <c r="NPV23" s="88"/>
      <c r="NPW23" s="88"/>
      <c r="NPX23" s="88"/>
      <c r="NPY23" s="88"/>
      <c r="NPZ23" s="88"/>
      <c r="NQA23" s="88"/>
      <c r="NQB23" s="88"/>
      <c r="NQC23" s="88"/>
      <c r="NQD23" s="88"/>
      <c r="NQE23" s="88"/>
      <c r="NQF23" s="88"/>
      <c r="NQG23" s="88"/>
      <c r="NQH23" s="88"/>
      <c r="NQI23" s="88"/>
      <c r="NQJ23" s="88"/>
      <c r="NQK23" s="88"/>
      <c r="NQL23" s="88"/>
      <c r="NQM23" s="88"/>
      <c r="NQN23" s="88"/>
      <c r="NQO23" s="88"/>
      <c r="NQP23" s="88"/>
      <c r="NQQ23" s="88"/>
      <c r="NQR23" s="88"/>
      <c r="NQS23" s="88"/>
      <c r="NQT23" s="88"/>
      <c r="NQU23" s="88"/>
      <c r="NQV23" s="88"/>
      <c r="NQW23" s="88"/>
      <c r="NQX23" s="88"/>
      <c r="NQY23" s="88"/>
      <c r="NQZ23" s="88"/>
      <c r="NRA23" s="88"/>
      <c r="NRB23" s="88"/>
      <c r="NRC23" s="88"/>
      <c r="NRD23" s="88"/>
      <c r="NRE23" s="88"/>
      <c r="NRF23" s="88"/>
      <c r="NRG23" s="88"/>
      <c r="NRH23" s="88"/>
      <c r="NRI23" s="88"/>
      <c r="NRJ23" s="88"/>
      <c r="NRK23" s="88"/>
      <c r="NRL23" s="88"/>
      <c r="NRM23" s="88"/>
      <c r="NRN23" s="88"/>
      <c r="NRO23" s="88"/>
      <c r="NRP23" s="88"/>
      <c r="NRQ23" s="88"/>
      <c r="NRR23" s="88"/>
      <c r="NRS23" s="88"/>
      <c r="NRT23" s="88"/>
      <c r="NRU23" s="88"/>
      <c r="NRV23" s="88"/>
      <c r="NRW23" s="88"/>
      <c r="NRX23" s="88"/>
      <c r="NRY23" s="88"/>
      <c r="NRZ23" s="88"/>
      <c r="NSA23" s="88"/>
      <c r="NSB23" s="88"/>
      <c r="NSC23" s="88"/>
      <c r="NSD23" s="88"/>
      <c r="NSE23" s="88"/>
      <c r="NSF23" s="88"/>
      <c r="NSG23" s="88"/>
      <c r="NSH23" s="88"/>
      <c r="NSI23" s="88"/>
      <c r="NSJ23" s="88"/>
      <c r="NSK23" s="88"/>
      <c r="NSL23" s="88"/>
      <c r="NSM23" s="88"/>
      <c r="NSN23" s="88"/>
      <c r="NSO23" s="88"/>
      <c r="NSP23" s="88"/>
      <c r="NSQ23" s="88"/>
      <c r="NSR23" s="88"/>
      <c r="NSS23" s="88"/>
      <c r="NST23" s="88"/>
      <c r="NSU23" s="88"/>
      <c r="NSV23" s="88"/>
      <c r="NSW23" s="88"/>
      <c r="NSX23" s="88"/>
      <c r="NSY23" s="88"/>
      <c r="NSZ23" s="88"/>
      <c r="NTA23" s="88"/>
      <c r="NTB23" s="88"/>
      <c r="NTC23" s="88"/>
      <c r="NTD23" s="88"/>
      <c r="NTE23" s="88"/>
      <c r="NTF23" s="88"/>
      <c r="NTG23" s="88"/>
      <c r="NTH23" s="88"/>
      <c r="NTI23" s="88"/>
      <c r="NTJ23" s="88"/>
      <c r="NTK23" s="88"/>
      <c r="NTL23" s="88"/>
      <c r="NTM23" s="88"/>
      <c r="NTN23" s="88"/>
      <c r="NTO23" s="88"/>
      <c r="NTP23" s="88"/>
      <c r="NTQ23" s="88"/>
      <c r="NTR23" s="88"/>
      <c r="NTS23" s="88"/>
      <c r="NTT23" s="88"/>
      <c r="NTU23" s="88"/>
      <c r="NTV23" s="88"/>
      <c r="NTW23" s="88"/>
      <c r="NTX23" s="88"/>
      <c r="NTY23" s="88"/>
      <c r="NTZ23" s="88"/>
      <c r="NUA23" s="88"/>
      <c r="NUB23" s="88"/>
      <c r="NUC23" s="88"/>
      <c r="NUD23" s="88"/>
      <c r="NUE23" s="88"/>
      <c r="NUF23" s="88"/>
      <c r="NUG23" s="88"/>
      <c r="NUH23" s="88"/>
      <c r="NUI23" s="88"/>
      <c r="NUJ23" s="88"/>
      <c r="NUK23" s="88"/>
      <c r="NUL23" s="88"/>
      <c r="NUM23" s="88"/>
      <c r="NUN23" s="88"/>
      <c r="NUO23" s="88"/>
      <c r="NUP23" s="88"/>
      <c r="NUQ23" s="88"/>
      <c r="NUR23" s="88"/>
      <c r="NUS23" s="88"/>
      <c r="NUT23" s="88"/>
      <c r="NUU23" s="88"/>
      <c r="NUV23" s="88"/>
      <c r="NUW23" s="88"/>
      <c r="NUX23" s="88"/>
      <c r="NUY23" s="88"/>
      <c r="NUZ23" s="88"/>
      <c r="NVA23" s="88"/>
      <c r="NVB23" s="88"/>
      <c r="NVC23" s="88"/>
      <c r="NVD23" s="88"/>
      <c r="NVE23" s="88"/>
      <c r="NVF23" s="88"/>
      <c r="NVG23" s="88"/>
      <c r="NVH23" s="88"/>
      <c r="NVI23" s="88"/>
      <c r="NVJ23" s="88"/>
      <c r="NVK23" s="88"/>
      <c r="NVL23" s="88"/>
      <c r="NVM23" s="88"/>
      <c r="NVN23" s="88"/>
      <c r="NVO23" s="88"/>
      <c r="NVP23" s="88"/>
      <c r="NVQ23" s="88"/>
      <c r="NVR23" s="88"/>
      <c r="NVS23" s="88"/>
      <c r="NVT23" s="88"/>
      <c r="NVU23" s="88"/>
      <c r="NVV23" s="88"/>
      <c r="NVW23" s="88"/>
      <c r="NVX23" s="88"/>
      <c r="NVY23" s="88"/>
      <c r="NVZ23" s="88"/>
      <c r="NWA23" s="88"/>
      <c r="NWB23" s="88"/>
      <c r="NWC23" s="88"/>
      <c r="NWD23" s="88"/>
      <c r="NWE23" s="88"/>
      <c r="NWF23" s="88"/>
      <c r="NWG23" s="88"/>
      <c r="NWH23" s="88"/>
      <c r="NWI23" s="88"/>
      <c r="NWJ23" s="88"/>
      <c r="NWK23" s="88"/>
      <c r="NWL23" s="88"/>
      <c r="NWM23" s="88"/>
      <c r="NWN23" s="88"/>
      <c r="NWO23" s="88"/>
      <c r="NWP23" s="88"/>
      <c r="NWQ23" s="88"/>
      <c r="NWR23" s="88"/>
      <c r="NWS23" s="88"/>
      <c r="NWT23" s="88"/>
      <c r="NWU23" s="88"/>
      <c r="NWV23" s="88"/>
      <c r="NWW23" s="88"/>
      <c r="NWX23" s="88"/>
      <c r="NWY23" s="88"/>
      <c r="NWZ23" s="88"/>
      <c r="NXA23" s="88"/>
      <c r="NXB23" s="88"/>
      <c r="NXC23" s="88"/>
      <c r="NXD23" s="88"/>
      <c r="NXE23" s="88"/>
      <c r="NXF23" s="88"/>
      <c r="NXG23" s="88"/>
      <c r="NXH23" s="88"/>
      <c r="NXI23" s="88"/>
      <c r="NXJ23" s="88"/>
      <c r="NXK23" s="88"/>
      <c r="NXL23" s="88"/>
      <c r="NXM23" s="88"/>
      <c r="NXN23" s="88"/>
      <c r="NXO23" s="88"/>
      <c r="NXP23" s="88"/>
      <c r="NXQ23" s="88"/>
      <c r="NXR23" s="88"/>
      <c r="NXS23" s="88"/>
      <c r="NXT23" s="88"/>
      <c r="NXU23" s="88"/>
      <c r="NXV23" s="88"/>
      <c r="NXW23" s="88"/>
      <c r="NXX23" s="88"/>
      <c r="NXY23" s="88"/>
      <c r="NXZ23" s="88"/>
      <c r="NYA23" s="88"/>
      <c r="NYB23" s="88"/>
      <c r="NYC23" s="88"/>
      <c r="NYD23" s="88"/>
      <c r="NYE23" s="88"/>
      <c r="NYF23" s="88"/>
      <c r="NYG23" s="88"/>
      <c r="NYH23" s="88"/>
      <c r="NYI23" s="88"/>
      <c r="NYJ23" s="88"/>
      <c r="NYK23" s="88"/>
      <c r="NYL23" s="88"/>
      <c r="NYM23" s="88"/>
      <c r="NYN23" s="88"/>
      <c r="NYO23" s="88"/>
      <c r="NYP23" s="88"/>
      <c r="NYQ23" s="88"/>
      <c r="NYR23" s="88"/>
      <c r="NYS23" s="88"/>
      <c r="NYT23" s="88"/>
      <c r="NYU23" s="88"/>
      <c r="NYV23" s="88"/>
      <c r="NYW23" s="88"/>
      <c r="NYX23" s="88"/>
      <c r="NYY23" s="88"/>
      <c r="NYZ23" s="88"/>
      <c r="NZA23" s="88"/>
      <c r="NZB23" s="88"/>
      <c r="NZC23" s="88"/>
      <c r="NZD23" s="88"/>
      <c r="NZE23" s="88"/>
      <c r="NZF23" s="88"/>
      <c r="NZG23" s="88"/>
      <c r="NZH23" s="88"/>
      <c r="NZI23" s="88"/>
      <c r="NZJ23" s="88"/>
      <c r="NZK23" s="88"/>
      <c r="NZL23" s="88"/>
      <c r="NZM23" s="88"/>
      <c r="NZN23" s="88"/>
      <c r="NZO23" s="88"/>
      <c r="NZP23" s="88"/>
      <c r="NZQ23" s="88"/>
      <c r="NZR23" s="88"/>
      <c r="NZS23" s="88"/>
      <c r="NZT23" s="88"/>
      <c r="NZU23" s="88"/>
      <c r="NZV23" s="88"/>
      <c r="NZW23" s="88"/>
      <c r="NZX23" s="88"/>
      <c r="NZY23" s="88"/>
      <c r="NZZ23" s="88"/>
      <c r="OAA23" s="88"/>
      <c r="OAB23" s="88"/>
      <c r="OAC23" s="88"/>
      <c r="OAD23" s="88"/>
      <c r="OAE23" s="88"/>
      <c r="OAF23" s="88"/>
      <c r="OAG23" s="88"/>
      <c r="OAH23" s="88"/>
      <c r="OAI23" s="88"/>
      <c r="OAJ23" s="88"/>
      <c r="OAK23" s="88"/>
      <c r="OAL23" s="88"/>
      <c r="OAM23" s="88"/>
      <c r="OAN23" s="88"/>
      <c r="OAO23" s="88"/>
      <c r="OAP23" s="88"/>
      <c r="OAQ23" s="88"/>
      <c r="OAR23" s="88"/>
      <c r="OAS23" s="88"/>
      <c r="OAT23" s="88"/>
      <c r="OAU23" s="88"/>
      <c r="OAV23" s="88"/>
      <c r="OAW23" s="88"/>
      <c r="OAX23" s="88"/>
      <c r="OAY23" s="88"/>
      <c r="OAZ23" s="88"/>
      <c r="OBA23" s="88"/>
      <c r="OBB23" s="88"/>
      <c r="OBC23" s="88"/>
      <c r="OBD23" s="88"/>
      <c r="OBE23" s="88"/>
      <c r="OBF23" s="88"/>
      <c r="OBG23" s="88"/>
      <c r="OBH23" s="88"/>
      <c r="OBI23" s="88"/>
      <c r="OBJ23" s="88"/>
      <c r="OBK23" s="88"/>
      <c r="OBL23" s="88"/>
      <c r="OBM23" s="88"/>
      <c r="OBN23" s="88"/>
      <c r="OBO23" s="88"/>
      <c r="OBP23" s="88"/>
      <c r="OBQ23" s="88"/>
      <c r="OBR23" s="88"/>
      <c r="OBS23" s="88"/>
      <c r="OBT23" s="88"/>
      <c r="OBU23" s="88"/>
      <c r="OBV23" s="88"/>
      <c r="OBW23" s="88"/>
      <c r="OBX23" s="88"/>
      <c r="OBY23" s="88"/>
      <c r="OBZ23" s="88"/>
      <c r="OCA23" s="88"/>
      <c r="OCB23" s="88"/>
      <c r="OCC23" s="88"/>
      <c r="OCD23" s="88"/>
      <c r="OCE23" s="88"/>
      <c r="OCF23" s="88"/>
      <c r="OCG23" s="88"/>
      <c r="OCH23" s="88"/>
      <c r="OCI23" s="88"/>
      <c r="OCJ23" s="88"/>
      <c r="OCK23" s="88"/>
      <c r="OCL23" s="88"/>
      <c r="OCM23" s="88"/>
      <c r="OCN23" s="88"/>
      <c r="OCO23" s="88"/>
      <c r="OCP23" s="88"/>
      <c r="OCQ23" s="88"/>
      <c r="OCR23" s="88"/>
      <c r="OCS23" s="88"/>
      <c r="OCT23" s="88"/>
      <c r="OCU23" s="88"/>
      <c r="OCV23" s="88"/>
      <c r="OCW23" s="88"/>
      <c r="OCX23" s="88"/>
      <c r="OCY23" s="88"/>
      <c r="OCZ23" s="88"/>
      <c r="ODA23" s="88"/>
      <c r="ODB23" s="88"/>
      <c r="ODC23" s="88"/>
      <c r="ODD23" s="88"/>
      <c r="ODE23" s="88"/>
      <c r="ODF23" s="88"/>
      <c r="ODG23" s="88"/>
      <c r="ODH23" s="88"/>
      <c r="ODI23" s="88"/>
      <c r="ODJ23" s="88"/>
      <c r="ODK23" s="88"/>
      <c r="ODL23" s="88"/>
      <c r="ODM23" s="88"/>
      <c r="ODN23" s="88"/>
      <c r="ODO23" s="88"/>
      <c r="ODP23" s="88"/>
      <c r="ODQ23" s="88"/>
      <c r="ODR23" s="88"/>
      <c r="ODS23" s="88"/>
      <c r="ODT23" s="88"/>
      <c r="ODU23" s="88"/>
      <c r="ODV23" s="88"/>
      <c r="ODW23" s="88"/>
      <c r="ODX23" s="88"/>
      <c r="ODY23" s="88"/>
      <c r="ODZ23" s="88"/>
      <c r="OEA23" s="88"/>
      <c r="OEB23" s="88"/>
      <c r="OEC23" s="88"/>
      <c r="OED23" s="88"/>
      <c r="OEE23" s="88"/>
      <c r="OEF23" s="88"/>
      <c r="OEG23" s="88"/>
      <c r="OEH23" s="88"/>
      <c r="OEI23" s="88"/>
      <c r="OEJ23" s="88"/>
      <c r="OEK23" s="88"/>
      <c r="OEL23" s="88"/>
      <c r="OEM23" s="88"/>
      <c r="OEN23" s="88"/>
      <c r="OEO23" s="88"/>
      <c r="OEP23" s="88"/>
      <c r="OEQ23" s="88"/>
      <c r="OER23" s="88"/>
      <c r="OES23" s="88"/>
      <c r="OET23" s="88"/>
      <c r="OEU23" s="88"/>
      <c r="OEV23" s="88"/>
      <c r="OEW23" s="88"/>
      <c r="OEX23" s="88"/>
      <c r="OEY23" s="88"/>
      <c r="OEZ23" s="88"/>
      <c r="OFA23" s="88"/>
      <c r="OFB23" s="88"/>
      <c r="OFC23" s="88"/>
      <c r="OFD23" s="88"/>
      <c r="OFE23" s="88"/>
      <c r="OFF23" s="88"/>
      <c r="OFG23" s="88"/>
      <c r="OFH23" s="88"/>
      <c r="OFI23" s="88"/>
      <c r="OFJ23" s="88"/>
      <c r="OFK23" s="88"/>
      <c r="OFL23" s="88"/>
      <c r="OFM23" s="88"/>
      <c r="OFN23" s="88"/>
      <c r="OFO23" s="88"/>
      <c r="OFP23" s="88"/>
      <c r="OFQ23" s="88"/>
      <c r="OFR23" s="88"/>
      <c r="OFS23" s="88"/>
      <c r="OFT23" s="88"/>
      <c r="OFU23" s="88"/>
      <c r="OFV23" s="88"/>
      <c r="OFW23" s="88"/>
      <c r="OFX23" s="88"/>
      <c r="OFY23" s="88"/>
      <c r="OFZ23" s="88"/>
      <c r="OGA23" s="88"/>
      <c r="OGB23" s="88"/>
      <c r="OGC23" s="88"/>
      <c r="OGD23" s="88"/>
      <c r="OGE23" s="88"/>
      <c r="OGF23" s="88"/>
      <c r="OGG23" s="88"/>
      <c r="OGH23" s="88"/>
      <c r="OGI23" s="88"/>
      <c r="OGJ23" s="88"/>
      <c r="OGK23" s="88"/>
      <c r="OGL23" s="88"/>
      <c r="OGM23" s="88"/>
      <c r="OGN23" s="88"/>
      <c r="OGO23" s="88"/>
      <c r="OGP23" s="88"/>
      <c r="OGQ23" s="88"/>
      <c r="OGR23" s="88"/>
      <c r="OGS23" s="88"/>
      <c r="OGT23" s="88"/>
      <c r="OGU23" s="88"/>
      <c r="OGV23" s="88"/>
      <c r="OGW23" s="88"/>
      <c r="OGX23" s="88"/>
      <c r="OGY23" s="88"/>
      <c r="OGZ23" s="88"/>
      <c r="OHA23" s="88"/>
      <c r="OHB23" s="88"/>
      <c r="OHC23" s="88"/>
      <c r="OHD23" s="88"/>
      <c r="OHE23" s="88"/>
      <c r="OHF23" s="88"/>
      <c r="OHG23" s="88"/>
      <c r="OHH23" s="88"/>
      <c r="OHI23" s="88"/>
      <c r="OHJ23" s="88"/>
      <c r="OHK23" s="88"/>
      <c r="OHL23" s="88"/>
      <c r="OHM23" s="88"/>
      <c r="OHN23" s="88"/>
      <c r="OHO23" s="88"/>
      <c r="OHP23" s="88"/>
      <c r="OHQ23" s="88"/>
      <c r="OHR23" s="88"/>
      <c r="OHS23" s="88"/>
      <c r="OHT23" s="88"/>
      <c r="OHU23" s="88"/>
      <c r="OHV23" s="88"/>
      <c r="OHW23" s="88"/>
      <c r="OHX23" s="88"/>
      <c r="OHY23" s="88"/>
      <c r="OHZ23" s="88"/>
      <c r="OIA23" s="88"/>
      <c r="OIB23" s="88"/>
      <c r="OIC23" s="88"/>
      <c r="OID23" s="88"/>
      <c r="OIE23" s="88"/>
      <c r="OIF23" s="88"/>
      <c r="OIG23" s="88"/>
      <c r="OIH23" s="88"/>
      <c r="OII23" s="88"/>
      <c r="OIJ23" s="88"/>
      <c r="OIK23" s="88"/>
      <c r="OIL23" s="88"/>
      <c r="OIM23" s="88"/>
      <c r="OIN23" s="88"/>
      <c r="OIO23" s="88"/>
      <c r="OIP23" s="88"/>
      <c r="OIQ23" s="88"/>
      <c r="OIR23" s="88"/>
      <c r="OIS23" s="88"/>
      <c r="OIT23" s="88"/>
      <c r="OIU23" s="88"/>
      <c r="OIV23" s="88"/>
      <c r="OIW23" s="88"/>
      <c r="OIX23" s="88"/>
      <c r="OIY23" s="88"/>
      <c r="OIZ23" s="88"/>
      <c r="OJA23" s="88"/>
      <c r="OJB23" s="88"/>
      <c r="OJC23" s="88"/>
      <c r="OJD23" s="88"/>
      <c r="OJE23" s="88"/>
      <c r="OJF23" s="88"/>
      <c r="OJG23" s="88"/>
      <c r="OJH23" s="88"/>
      <c r="OJI23" s="88"/>
      <c r="OJJ23" s="88"/>
      <c r="OJK23" s="88"/>
      <c r="OJL23" s="88"/>
      <c r="OJM23" s="88"/>
      <c r="OJN23" s="88"/>
      <c r="OJO23" s="88"/>
      <c r="OJP23" s="88"/>
      <c r="OJQ23" s="88"/>
      <c r="OJR23" s="88"/>
      <c r="OJS23" s="88"/>
      <c r="OJT23" s="88"/>
      <c r="OJU23" s="88"/>
      <c r="OJV23" s="88"/>
      <c r="OJW23" s="88"/>
      <c r="OJX23" s="88"/>
      <c r="OJY23" s="88"/>
      <c r="OJZ23" s="88"/>
      <c r="OKA23" s="88"/>
      <c r="OKB23" s="88"/>
      <c r="OKC23" s="88"/>
      <c r="OKD23" s="88"/>
      <c r="OKE23" s="88"/>
      <c r="OKF23" s="88"/>
      <c r="OKG23" s="88"/>
      <c r="OKH23" s="88"/>
      <c r="OKI23" s="88"/>
      <c r="OKJ23" s="88"/>
      <c r="OKK23" s="88"/>
      <c r="OKL23" s="88"/>
      <c r="OKM23" s="88"/>
      <c r="OKN23" s="88"/>
      <c r="OKO23" s="88"/>
      <c r="OKP23" s="88"/>
      <c r="OKQ23" s="88"/>
      <c r="OKR23" s="88"/>
      <c r="OKS23" s="88"/>
      <c r="OKT23" s="88"/>
      <c r="OKU23" s="88"/>
      <c r="OKV23" s="88"/>
      <c r="OKW23" s="88"/>
      <c r="OKX23" s="88"/>
      <c r="OKY23" s="88"/>
      <c r="OKZ23" s="88"/>
      <c r="OLA23" s="88"/>
      <c r="OLB23" s="88"/>
      <c r="OLC23" s="88"/>
      <c r="OLD23" s="88"/>
      <c r="OLE23" s="88"/>
      <c r="OLF23" s="88"/>
      <c r="OLG23" s="88"/>
      <c r="OLH23" s="88"/>
      <c r="OLI23" s="88"/>
      <c r="OLJ23" s="88"/>
      <c r="OLK23" s="88"/>
      <c r="OLL23" s="88"/>
      <c r="OLM23" s="88"/>
      <c r="OLN23" s="88"/>
      <c r="OLO23" s="88"/>
      <c r="OLP23" s="88"/>
      <c r="OLQ23" s="88"/>
      <c r="OLR23" s="88"/>
      <c r="OLS23" s="88"/>
      <c r="OLT23" s="88"/>
      <c r="OLU23" s="88"/>
      <c r="OLV23" s="88"/>
      <c r="OLW23" s="88"/>
      <c r="OLX23" s="88"/>
      <c r="OLY23" s="88"/>
      <c r="OLZ23" s="88"/>
      <c r="OMA23" s="88"/>
      <c r="OMB23" s="88"/>
      <c r="OMC23" s="88"/>
      <c r="OMD23" s="88"/>
      <c r="OME23" s="88"/>
      <c r="OMF23" s="88"/>
      <c r="OMG23" s="88"/>
      <c r="OMH23" s="88"/>
      <c r="OMI23" s="88"/>
      <c r="OMJ23" s="88"/>
      <c r="OMK23" s="88"/>
      <c r="OML23" s="88"/>
      <c r="OMM23" s="88"/>
      <c r="OMN23" s="88"/>
      <c r="OMO23" s="88"/>
      <c r="OMP23" s="88"/>
      <c r="OMQ23" s="88"/>
      <c r="OMR23" s="88"/>
      <c r="OMS23" s="88"/>
      <c r="OMT23" s="88"/>
      <c r="OMU23" s="88"/>
      <c r="OMV23" s="88"/>
      <c r="OMW23" s="88"/>
      <c r="OMX23" s="88"/>
      <c r="OMY23" s="88"/>
      <c r="OMZ23" s="88"/>
      <c r="ONA23" s="88"/>
      <c r="ONB23" s="88"/>
      <c r="ONC23" s="88"/>
      <c r="OND23" s="88"/>
      <c r="ONE23" s="88"/>
      <c r="ONF23" s="88"/>
      <c r="ONG23" s="88"/>
      <c r="ONH23" s="88"/>
      <c r="ONI23" s="88"/>
      <c r="ONJ23" s="88"/>
      <c r="ONK23" s="88"/>
      <c r="ONL23" s="88"/>
      <c r="ONM23" s="88"/>
      <c r="ONN23" s="88"/>
      <c r="ONO23" s="88"/>
      <c r="ONP23" s="88"/>
      <c r="ONQ23" s="88"/>
      <c r="ONR23" s="88"/>
      <c r="ONS23" s="88"/>
      <c r="ONT23" s="88"/>
      <c r="ONU23" s="88"/>
      <c r="ONV23" s="88"/>
      <c r="ONW23" s="88"/>
      <c r="ONX23" s="88"/>
      <c r="ONY23" s="88"/>
      <c r="ONZ23" s="88"/>
      <c r="OOA23" s="88"/>
      <c r="OOB23" s="88"/>
      <c r="OOC23" s="88"/>
      <c r="OOD23" s="88"/>
      <c r="OOE23" s="88"/>
      <c r="OOF23" s="88"/>
      <c r="OOG23" s="88"/>
      <c r="OOH23" s="88"/>
      <c r="OOI23" s="88"/>
      <c r="OOJ23" s="88"/>
      <c r="OOK23" s="88"/>
      <c r="OOL23" s="88"/>
      <c r="OOM23" s="88"/>
      <c r="OON23" s="88"/>
      <c r="OOO23" s="88"/>
      <c r="OOP23" s="88"/>
      <c r="OOQ23" s="88"/>
      <c r="OOR23" s="88"/>
      <c r="OOS23" s="88"/>
      <c r="OOT23" s="88"/>
      <c r="OOU23" s="88"/>
      <c r="OOV23" s="88"/>
      <c r="OOW23" s="88"/>
      <c r="OOX23" s="88"/>
      <c r="OOY23" s="88"/>
      <c r="OOZ23" s="88"/>
      <c r="OPA23" s="88"/>
      <c r="OPB23" s="88"/>
      <c r="OPC23" s="88"/>
      <c r="OPD23" s="88"/>
      <c r="OPE23" s="88"/>
      <c r="OPF23" s="88"/>
      <c r="OPG23" s="88"/>
      <c r="OPH23" s="88"/>
      <c r="OPI23" s="88"/>
      <c r="OPJ23" s="88"/>
      <c r="OPK23" s="88"/>
      <c r="OPL23" s="88"/>
      <c r="OPM23" s="88"/>
      <c r="OPN23" s="88"/>
      <c r="OPO23" s="88"/>
      <c r="OPP23" s="88"/>
      <c r="OPQ23" s="88"/>
      <c r="OPR23" s="88"/>
      <c r="OPS23" s="88"/>
      <c r="OPT23" s="88"/>
      <c r="OPU23" s="88"/>
      <c r="OPV23" s="88"/>
      <c r="OPW23" s="88"/>
      <c r="OPX23" s="88"/>
      <c r="OPY23" s="88"/>
      <c r="OPZ23" s="88"/>
      <c r="OQA23" s="88"/>
      <c r="OQB23" s="88"/>
      <c r="OQC23" s="88"/>
      <c r="OQD23" s="88"/>
      <c r="OQE23" s="88"/>
      <c r="OQF23" s="88"/>
      <c r="OQG23" s="88"/>
      <c r="OQH23" s="88"/>
      <c r="OQI23" s="88"/>
      <c r="OQJ23" s="88"/>
      <c r="OQK23" s="88"/>
      <c r="OQL23" s="88"/>
      <c r="OQM23" s="88"/>
      <c r="OQN23" s="88"/>
      <c r="OQO23" s="88"/>
      <c r="OQP23" s="88"/>
      <c r="OQQ23" s="88"/>
      <c r="OQR23" s="88"/>
      <c r="OQS23" s="88"/>
      <c r="OQT23" s="88"/>
      <c r="OQU23" s="88"/>
      <c r="OQV23" s="88"/>
      <c r="OQW23" s="88"/>
      <c r="OQX23" s="88"/>
      <c r="OQY23" s="88"/>
      <c r="OQZ23" s="88"/>
      <c r="ORA23" s="88"/>
      <c r="ORB23" s="88"/>
      <c r="ORC23" s="88"/>
      <c r="ORD23" s="88"/>
      <c r="ORE23" s="88"/>
      <c r="ORF23" s="88"/>
      <c r="ORG23" s="88"/>
      <c r="ORH23" s="88"/>
      <c r="ORI23" s="88"/>
      <c r="ORJ23" s="88"/>
      <c r="ORK23" s="88"/>
      <c r="ORL23" s="88"/>
      <c r="ORM23" s="88"/>
      <c r="ORN23" s="88"/>
      <c r="ORO23" s="88"/>
      <c r="ORP23" s="88"/>
      <c r="ORQ23" s="88"/>
      <c r="ORR23" s="88"/>
      <c r="ORS23" s="88"/>
      <c r="ORT23" s="88"/>
      <c r="ORU23" s="88"/>
      <c r="ORV23" s="88"/>
      <c r="ORW23" s="88"/>
      <c r="ORX23" s="88"/>
      <c r="ORY23" s="88"/>
      <c r="ORZ23" s="88"/>
      <c r="OSA23" s="88"/>
      <c r="OSB23" s="88"/>
      <c r="OSC23" s="88"/>
      <c r="OSD23" s="88"/>
      <c r="OSE23" s="88"/>
      <c r="OSF23" s="88"/>
      <c r="OSG23" s="88"/>
      <c r="OSH23" s="88"/>
      <c r="OSI23" s="88"/>
      <c r="OSJ23" s="88"/>
      <c r="OSK23" s="88"/>
      <c r="OSL23" s="88"/>
      <c r="OSM23" s="88"/>
      <c r="OSN23" s="88"/>
      <c r="OSO23" s="88"/>
      <c r="OSP23" s="88"/>
      <c r="OSQ23" s="88"/>
      <c r="OSR23" s="88"/>
      <c r="OSS23" s="88"/>
      <c r="OST23" s="88"/>
      <c r="OSU23" s="88"/>
      <c r="OSV23" s="88"/>
      <c r="OSW23" s="88"/>
      <c r="OSX23" s="88"/>
      <c r="OSY23" s="88"/>
      <c r="OSZ23" s="88"/>
      <c r="OTA23" s="88"/>
      <c r="OTB23" s="88"/>
      <c r="OTC23" s="88"/>
      <c r="OTD23" s="88"/>
      <c r="OTE23" s="88"/>
      <c r="OTF23" s="88"/>
      <c r="OTG23" s="88"/>
      <c r="OTH23" s="88"/>
      <c r="OTI23" s="88"/>
      <c r="OTJ23" s="88"/>
      <c r="OTK23" s="88"/>
      <c r="OTL23" s="88"/>
      <c r="OTM23" s="88"/>
      <c r="OTN23" s="88"/>
      <c r="OTO23" s="88"/>
      <c r="OTP23" s="88"/>
      <c r="OTQ23" s="88"/>
      <c r="OTR23" s="88"/>
      <c r="OTS23" s="88"/>
      <c r="OTT23" s="88"/>
      <c r="OTU23" s="88"/>
      <c r="OTV23" s="88"/>
      <c r="OTW23" s="88"/>
      <c r="OTX23" s="88"/>
      <c r="OTY23" s="88"/>
      <c r="OTZ23" s="88"/>
      <c r="OUA23" s="88"/>
      <c r="OUB23" s="88"/>
      <c r="OUC23" s="88"/>
      <c r="OUD23" s="88"/>
      <c r="OUE23" s="88"/>
      <c r="OUF23" s="88"/>
      <c r="OUG23" s="88"/>
      <c r="OUH23" s="88"/>
      <c r="OUI23" s="88"/>
      <c r="OUJ23" s="88"/>
      <c r="OUK23" s="88"/>
      <c r="OUL23" s="88"/>
      <c r="OUM23" s="88"/>
      <c r="OUN23" s="88"/>
      <c r="OUO23" s="88"/>
      <c r="OUP23" s="88"/>
      <c r="OUQ23" s="88"/>
      <c r="OUR23" s="88"/>
      <c r="OUS23" s="88"/>
      <c r="OUT23" s="88"/>
      <c r="OUU23" s="88"/>
      <c r="OUV23" s="88"/>
      <c r="OUW23" s="88"/>
      <c r="OUX23" s="88"/>
      <c r="OUY23" s="88"/>
      <c r="OUZ23" s="88"/>
      <c r="OVA23" s="88"/>
      <c r="OVB23" s="88"/>
      <c r="OVC23" s="88"/>
      <c r="OVD23" s="88"/>
      <c r="OVE23" s="88"/>
      <c r="OVF23" s="88"/>
      <c r="OVG23" s="88"/>
      <c r="OVH23" s="88"/>
      <c r="OVI23" s="88"/>
      <c r="OVJ23" s="88"/>
      <c r="OVK23" s="88"/>
      <c r="OVL23" s="88"/>
      <c r="OVM23" s="88"/>
      <c r="OVN23" s="88"/>
      <c r="OVO23" s="88"/>
      <c r="OVP23" s="88"/>
      <c r="OVQ23" s="88"/>
      <c r="OVR23" s="88"/>
      <c r="OVS23" s="88"/>
      <c r="OVT23" s="88"/>
      <c r="OVU23" s="88"/>
      <c r="OVV23" s="88"/>
      <c r="OVW23" s="88"/>
      <c r="OVX23" s="88"/>
      <c r="OVY23" s="88"/>
      <c r="OVZ23" s="88"/>
      <c r="OWA23" s="88"/>
      <c r="OWB23" s="88"/>
      <c r="OWC23" s="88"/>
      <c r="OWD23" s="88"/>
      <c r="OWE23" s="88"/>
      <c r="OWF23" s="88"/>
      <c r="OWG23" s="88"/>
      <c r="OWH23" s="88"/>
      <c r="OWI23" s="88"/>
      <c r="OWJ23" s="88"/>
      <c r="OWK23" s="88"/>
      <c r="OWL23" s="88"/>
      <c r="OWM23" s="88"/>
      <c r="OWN23" s="88"/>
      <c r="OWO23" s="88"/>
      <c r="OWP23" s="88"/>
      <c r="OWQ23" s="88"/>
      <c r="OWR23" s="88"/>
      <c r="OWS23" s="88"/>
      <c r="OWT23" s="88"/>
      <c r="OWU23" s="88"/>
      <c r="OWV23" s="88"/>
      <c r="OWW23" s="88"/>
      <c r="OWX23" s="88"/>
      <c r="OWY23" s="88"/>
      <c r="OWZ23" s="88"/>
      <c r="OXA23" s="88"/>
      <c r="OXB23" s="88"/>
      <c r="OXC23" s="88"/>
      <c r="OXD23" s="88"/>
      <c r="OXE23" s="88"/>
      <c r="OXF23" s="88"/>
      <c r="OXG23" s="88"/>
      <c r="OXH23" s="88"/>
      <c r="OXI23" s="88"/>
      <c r="OXJ23" s="88"/>
      <c r="OXK23" s="88"/>
      <c r="OXL23" s="88"/>
      <c r="OXM23" s="88"/>
      <c r="OXN23" s="88"/>
      <c r="OXO23" s="88"/>
      <c r="OXP23" s="88"/>
      <c r="OXQ23" s="88"/>
      <c r="OXR23" s="88"/>
      <c r="OXS23" s="88"/>
      <c r="OXT23" s="88"/>
      <c r="OXU23" s="88"/>
      <c r="OXV23" s="88"/>
      <c r="OXW23" s="88"/>
      <c r="OXX23" s="88"/>
      <c r="OXY23" s="88"/>
      <c r="OXZ23" s="88"/>
      <c r="OYA23" s="88"/>
      <c r="OYB23" s="88"/>
      <c r="OYC23" s="88"/>
      <c r="OYD23" s="88"/>
      <c r="OYE23" s="88"/>
      <c r="OYF23" s="88"/>
      <c r="OYG23" s="88"/>
      <c r="OYH23" s="88"/>
      <c r="OYI23" s="88"/>
      <c r="OYJ23" s="88"/>
      <c r="OYK23" s="88"/>
      <c r="OYL23" s="88"/>
      <c r="OYM23" s="88"/>
      <c r="OYN23" s="88"/>
      <c r="OYO23" s="88"/>
      <c r="OYP23" s="88"/>
      <c r="OYQ23" s="88"/>
      <c r="OYR23" s="88"/>
      <c r="OYS23" s="88"/>
      <c r="OYT23" s="88"/>
      <c r="OYU23" s="88"/>
      <c r="OYV23" s="88"/>
      <c r="OYW23" s="88"/>
      <c r="OYX23" s="88"/>
      <c r="OYY23" s="88"/>
      <c r="OYZ23" s="88"/>
      <c r="OZA23" s="88"/>
      <c r="OZB23" s="88"/>
      <c r="OZC23" s="88"/>
      <c r="OZD23" s="88"/>
      <c r="OZE23" s="88"/>
      <c r="OZF23" s="88"/>
      <c r="OZG23" s="88"/>
      <c r="OZH23" s="88"/>
      <c r="OZI23" s="88"/>
      <c r="OZJ23" s="88"/>
      <c r="OZK23" s="88"/>
      <c r="OZL23" s="88"/>
      <c r="OZM23" s="88"/>
      <c r="OZN23" s="88"/>
      <c r="OZO23" s="88"/>
      <c r="OZP23" s="88"/>
      <c r="OZQ23" s="88"/>
      <c r="OZR23" s="88"/>
      <c r="OZS23" s="88"/>
      <c r="OZT23" s="88"/>
      <c r="OZU23" s="88"/>
      <c r="OZV23" s="88"/>
      <c r="OZW23" s="88"/>
      <c r="OZX23" s="88"/>
      <c r="OZY23" s="88"/>
      <c r="OZZ23" s="88"/>
      <c r="PAA23" s="88"/>
      <c r="PAB23" s="88"/>
      <c r="PAC23" s="88"/>
      <c r="PAD23" s="88"/>
      <c r="PAE23" s="88"/>
      <c r="PAF23" s="88"/>
      <c r="PAG23" s="88"/>
      <c r="PAH23" s="88"/>
      <c r="PAI23" s="88"/>
      <c r="PAJ23" s="88"/>
      <c r="PAK23" s="88"/>
      <c r="PAL23" s="88"/>
      <c r="PAM23" s="88"/>
      <c r="PAN23" s="88"/>
      <c r="PAO23" s="88"/>
      <c r="PAP23" s="88"/>
      <c r="PAQ23" s="88"/>
      <c r="PAR23" s="88"/>
      <c r="PAS23" s="88"/>
      <c r="PAT23" s="88"/>
      <c r="PAU23" s="88"/>
      <c r="PAV23" s="88"/>
      <c r="PAW23" s="88"/>
      <c r="PAX23" s="88"/>
      <c r="PAY23" s="88"/>
      <c r="PAZ23" s="88"/>
      <c r="PBA23" s="88"/>
      <c r="PBB23" s="88"/>
      <c r="PBC23" s="88"/>
      <c r="PBD23" s="88"/>
      <c r="PBE23" s="88"/>
      <c r="PBF23" s="88"/>
      <c r="PBG23" s="88"/>
      <c r="PBH23" s="88"/>
      <c r="PBI23" s="88"/>
      <c r="PBJ23" s="88"/>
      <c r="PBK23" s="88"/>
      <c r="PBL23" s="88"/>
      <c r="PBM23" s="88"/>
      <c r="PBN23" s="88"/>
      <c r="PBO23" s="88"/>
      <c r="PBP23" s="88"/>
      <c r="PBQ23" s="88"/>
      <c r="PBR23" s="88"/>
      <c r="PBS23" s="88"/>
      <c r="PBT23" s="88"/>
      <c r="PBU23" s="88"/>
      <c r="PBV23" s="88"/>
      <c r="PBW23" s="88"/>
      <c r="PBX23" s="88"/>
      <c r="PBY23" s="88"/>
      <c r="PBZ23" s="88"/>
      <c r="PCA23" s="88"/>
      <c r="PCB23" s="88"/>
      <c r="PCC23" s="88"/>
      <c r="PCD23" s="88"/>
      <c r="PCE23" s="88"/>
      <c r="PCF23" s="88"/>
      <c r="PCG23" s="88"/>
      <c r="PCH23" s="88"/>
      <c r="PCI23" s="88"/>
      <c r="PCJ23" s="88"/>
      <c r="PCK23" s="88"/>
      <c r="PCL23" s="88"/>
      <c r="PCM23" s="88"/>
      <c r="PCN23" s="88"/>
      <c r="PCO23" s="88"/>
      <c r="PCP23" s="88"/>
      <c r="PCQ23" s="88"/>
      <c r="PCR23" s="88"/>
      <c r="PCS23" s="88"/>
      <c r="PCT23" s="88"/>
      <c r="PCU23" s="88"/>
      <c r="PCV23" s="88"/>
      <c r="PCW23" s="88"/>
      <c r="PCX23" s="88"/>
      <c r="PCY23" s="88"/>
      <c r="PCZ23" s="88"/>
      <c r="PDA23" s="88"/>
      <c r="PDB23" s="88"/>
      <c r="PDC23" s="88"/>
      <c r="PDD23" s="88"/>
      <c r="PDE23" s="88"/>
      <c r="PDF23" s="88"/>
      <c r="PDG23" s="88"/>
      <c r="PDH23" s="88"/>
      <c r="PDI23" s="88"/>
      <c r="PDJ23" s="88"/>
      <c r="PDK23" s="88"/>
      <c r="PDL23" s="88"/>
      <c r="PDM23" s="88"/>
      <c r="PDN23" s="88"/>
      <c r="PDO23" s="88"/>
      <c r="PDP23" s="88"/>
      <c r="PDQ23" s="88"/>
      <c r="PDR23" s="88"/>
      <c r="PDS23" s="88"/>
      <c r="PDT23" s="88"/>
      <c r="PDU23" s="88"/>
      <c r="PDV23" s="88"/>
      <c r="PDW23" s="88"/>
      <c r="PDX23" s="88"/>
      <c r="PDY23" s="88"/>
      <c r="PDZ23" s="88"/>
      <c r="PEA23" s="88"/>
      <c r="PEB23" s="88"/>
      <c r="PEC23" s="88"/>
      <c r="PED23" s="88"/>
      <c r="PEE23" s="88"/>
      <c r="PEF23" s="88"/>
      <c r="PEG23" s="88"/>
      <c r="PEH23" s="88"/>
      <c r="PEI23" s="88"/>
      <c r="PEJ23" s="88"/>
      <c r="PEK23" s="88"/>
      <c r="PEL23" s="88"/>
      <c r="PEM23" s="88"/>
      <c r="PEN23" s="88"/>
      <c r="PEO23" s="88"/>
      <c r="PEP23" s="88"/>
      <c r="PEQ23" s="88"/>
      <c r="PER23" s="88"/>
      <c r="PES23" s="88"/>
      <c r="PET23" s="88"/>
      <c r="PEU23" s="88"/>
      <c r="PEV23" s="88"/>
      <c r="PEW23" s="88"/>
      <c r="PEX23" s="88"/>
      <c r="PEY23" s="88"/>
      <c r="PEZ23" s="88"/>
      <c r="PFA23" s="88"/>
      <c r="PFB23" s="88"/>
      <c r="PFC23" s="88"/>
      <c r="PFD23" s="88"/>
      <c r="PFE23" s="88"/>
      <c r="PFF23" s="88"/>
      <c r="PFG23" s="88"/>
      <c r="PFH23" s="88"/>
      <c r="PFI23" s="88"/>
      <c r="PFJ23" s="88"/>
      <c r="PFK23" s="88"/>
      <c r="PFL23" s="88"/>
      <c r="PFM23" s="88"/>
      <c r="PFN23" s="88"/>
      <c r="PFO23" s="88"/>
      <c r="PFP23" s="88"/>
      <c r="PFQ23" s="88"/>
      <c r="PFR23" s="88"/>
      <c r="PFS23" s="88"/>
      <c r="PFT23" s="88"/>
      <c r="PFU23" s="88"/>
      <c r="PFV23" s="88"/>
      <c r="PFW23" s="88"/>
      <c r="PFX23" s="88"/>
      <c r="PFY23" s="88"/>
      <c r="PFZ23" s="88"/>
      <c r="PGA23" s="88"/>
      <c r="PGB23" s="88"/>
      <c r="PGC23" s="88"/>
      <c r="PGD23" s="88"/>
      <c r="PGE23" s="88"/>
      <c r="PGF23" s="88"/>
      <c r="PGG23" s="88"/>
      <c r="PGH23" s="88"/>
      <c r="PGI23" s="88"/>
      <c r="PGJ23" s="88"/>
      <c r="PGK23" s="88"/>
      <c r="PGL23" s="88"/>
      <c r="PGM23" s="88"/>
      <c r="PGN23" s="88"/>
      <c r="PGO23" s="88"/>
      <c r="PGP23" s="88"/>
      <c r="PGQ23" s="88"/>
      <c r="PGR23" s="88"/>
      <c r="PGS23" s="88"/>
      <c r="PGT23" s="88"/>
      <c r="PGU23" s="88"/>
      <c r="PGV23" s="88"/>
      <c r="PGW23" s="88"/>
      <c r="PGX23" s="88"/>
      <c r="PGY23" s="88"/>
      <c r="PGZ23" s="88"/>
      <c r="PHA23" s="88"/>
      <c r="PHB23" s="88"/>
      <c r="PHC23" s="88"/>
      <c r="PHD23" s="88"/>
      <c r="PHE23" s="88"/>
      <c r="PHF23" s="88"/>
      <c r="PHG23" s="88"/>
      <c r="PHH23" s="88"/>
      <c r="PHI23" s="88"/>
      <c r="PHJ23" s="88"/>
      <c r="PHK23" s="88"/>
      <c r="PHL23" s="88"/>
      <c r="PHM23" s="88"/>
      <c r="PHN23" s="88"/>
      <c r="PHO23" s="88"/>
      <c r="PHP23" s="88"/>
      <c r="PHQ23" s="88"/>
      <c r="PHR23" s="88"/>
      <c r="PHS23" s="88"/>
      <c r="PHT23" s="88"/>
      <c r="PHU23" s="88"/>
      <c r="PHV23" s="88"/>
      <c r="PHW23" s="88"/>
      <c r="PHX23" s="88"/>
      <c r="PHY23" s="88"/>
      <c r="PHZ23" s="88"/>
      <c r="PIA23" s="88"/>
      <c r="PIB23" s="88"/>
      <c r="PIC23" s="88"/>
      <c r="PID23" s="88"/>
      <c r="PIE23" s="88"/>
      <c r="PIF23" s="88"/>
      <c r="PIG23" s="88"/>
      <c r="PIH23" s="88"/>
      <c r="PII23" s="88"/>
      <c r="PIJ23" s="88"/>
      <c r="PIK23" s="88"/>
      <c r="PIL23" s="88"/>
      <c r="PIM23" s="88"/>
      <c r="PIN23" s="88"/>
      <c r="PIO23" s="88"/>
      <c r="PIP23" s="88"/>
      <c r="PIQ23" s="88"/>
      <c r="PIR23" s="88"/>
      <c r="PIS23" s="88"/>
      <c r="PIT23" s="88"/>
      <c r="PIU23" s="88"/>
      <c r="PIV23" s="88"/>
      <c r="PIW23" s="88"/>
      <c r="PIX23" s="88"/>
      <c r="PIY23" s="88"/>
      <c r="PIZ23" s="88"/>
      <c r="PJA23" s="88"/>
      <c r="PJB23" s="88"/>
      <c r="PJC23" s="88"/>
      <c r="PJD23" s="88"/>
      <c r="PJE23" s="88"/>
      <c r="PJF23" s="88"/>
      <c r="PJG23" s="88"/>
      <c r="PJH23" s="88"/>
      <c r="PJI23" s="88"/>
      <c r="PJJ23" s="88"/>
      <c r="PJK23" s="88"/>
      <c r="PJL23" s="88"/>
      <c r="PJM23" s="88"/>
      <c r="PJN23" s="88"/>
      <c r="PJO23" s="88"/>
      <c r="PJP23" s="88"/>
      <c r="PJQ23" s="88"/>
      <c r="PJR23" s="88"/>
      <c r="PJS23" s="88"/>
      <c r="PJT23" s="88"/>
      <c r="PJU23" s="88"/>
      <c r="PJV23" s="88"/>
      <c r="PJW23" s="88"/>
      <c r="PJX23" s="88"/>
      <c r="PJY23" s="88"/>
      <c r="PJZ23" s="88"/>
      <c r="PKA23" s="88"/>
      <c r="PKB23" s="88"/>
      <c r="PKC23" s="88"/>
      <c r="PKD23" s="88"/>
      <c r="PKE23" s="88"/>
      <c r="PKF23" s="88"/>
      <c r="PKG23" s="88"/>
      <c r="PKH23" s="88"/>
      <c r="PKI23" s="88"/>
      <c r="PKJ23" s="88"/>
      <c r="PKK23" s="88"/>
      <c r="PKL23" s="88"/>
      <c r="PKM23" s="88"/>
      <c r="PKN23" s="88"/>
      <c r="PKO23" s="88"/>
      <c r="PKP23" s="88"/>
      <c r="PKQ23" s="88"/>
      <c r="PKR23" s="88"/>
      <c r="PKS23" s="88"/>
      <c r="PKT23" s="88"/>
      <c r="PKU23" s="88"/>
      <c r="PKV23" s="88"/>
      <c r="PKW23" s="88"/>
      <c r="PKX23" s="88"/>
      <c r="PKY23" s="88"/>
      <c r="PKZ23" s="88"/>
      <c r="PLA23" s="88"/>
      <c r="PLB23" s="88"/>
      <c r="PLC23" s="88"/>
      <c r="PLD23" s="88"/>
      <c r="PLE23" s="88"/>
      <c r="PLF23" s="88"/>
      <c r="PLG23" s="88"/>
      <c r="PLH23" s="88"/>
      <c r="PLI23" s="88"/>
      <c r="PLJ23" s="88"/>
      <c r="PLK23" s="88"/>
      <c r="PLL23" s="88"/>
      <c r="PLM23" s="88"/>
      <c r="PLN23" s="88"/>
      <c r="PLO23" s="88"/>
      <c r="PLP23" s="88"/>
      <c r="PLQ23" s="88"/>
      <c r="PLR23" s="88"/>
      <c r="PLS23" s="88"/>
      <c r="PLT23" s="88"/>
      <c r="PLU23" s="88"/>
      <c r="PLV23" s="88"/>
      <c r="PLW23" s="88"/>
      <c r="PLX23" s="88"/>
      <c r="PLY23" s="88"/>
      <c r="PLZ23" s="88"/>
      <c r="PMA23" s="88"/>
      <c r="PMB23" s="88"/>
      <c r="PMC23" s="88"/>
      <c r="PMD23" s="88"/>
      <c r="PME23" s="88"/>
      <c r="PMF23" s="88"/>
      <c r="PMG23" s="88"/>
      <c r="PMH23" s="88"/>
      <c r="PMI23" s="88"/>
      <c r="PMJ23" s="88"/>
      <c r="PMK23" s="88"/>
      <c r="PML23" s="88"/>
      <c r="PMM23" s="88"/>
      <c r="PMN23" s="88"/>
      <c r="PMO23" s="88"/>
      <c r="PMP23" s="88"/>
      <c r="PMQ23" s="88"/>
      <c r="PMR23" s="88"/>
      <c r="PMS23" s="88"/>
      <c r="PMT23" s="88"/>
      <c r="PMU23" s="88"/>
      <c r="PMV23" s="88"/>
      <c r="PMW23" s="88"/>
      <c r="PMX23" s="88"/>
      <c r="PMY23" s="88"/>
      <c r="PMZ23" s="88"/>
      <c r="PNA23" s="88"/>
      <c r="PNB23" s="88"/>
      <c r="PNC23" s="88"/>
      <c r="PND23" s="88"/>
      <c r="PNE23" s="88"/>
      <c r="PNF23" s="88"/>
      <c r="PNG23" s="88"/>
      <c r="PNH23" s="88"/>
      <c r="PNI23" s="88"/>
      <c r="PNJ23" s="88"/>
      <c r="PNK23" s="88"/>
      <c r="PNL23" s="88"/>
      <c r="PNM23" s="88"/>
      <c r="PNN23" s="88"/>
      <c r="PNO23" s="88"/>
      <c r="PNP23" s="88"/>
      <c r="PNQ23" s="88"/>
      <c r="PNR23" s="88"/>
      <c r="PNS23" s="88"/>
      <c r="PNT23" s="88"/>
      <c r="PNU23" s="88"/>
      <c r="PNV23" s="88"/>
      <c r="PNW23" s="88"/>
      <c r="PNX23" s="88"/>
      <c r="PNY23" s="88"/>
      <c r="PNZ23" s="88"/>
      <c r="POA23" s="88"/>
      <c r="POB23" s="88"/>
      <c r="POC23" s="88"/>
      <c r="POD23" s="88"/>
      <c r="POE23" s="88"/>
      <c r="POF23" s="88"/>
      <c r="POG23" s="88"/>
      <c r="POH23" s="88"/>
      <c r="POI23" s="88"/>
      <c r="POJ23" s="88"/>
      <c r="POK23" s="88"/>
      <c r="POL23" s="88"/>
      <c r="POM23" s="88"/>
      <c r="PON23" s="88"/>
      <c r="POO23" s="88"/>
      <c r="POP23" s="88"/>
      <c r="POQ23" s="88"/>
      <c r="POR23" s="88"/>
      <c r="POS23" s="88"/>
      <c r="POT23" s="88"/>
      <c r="POU23" s="88"/>
      <c r="POV23" s="88"/>
      <c r="POW23" s="88"/>
      <c r="POX23" s="88"/>
      <c r="POY23" s="88"/>
      <c r="POZ23" s="88"/>
      <c r="PPA23" s="88"/>
      <c r="PPB23" s="88"/>
      <c r="PPC23" s="88"/>
      <c r="PPD23" s="88"/>
      <c r="PPE23" s="88"/>
      <c r="PPF23" s="88"/>
      <c r="PPG23" s="88"/>
      <c r="PPH23" s="88"/>
      <c r="PPI23" s="88"/>
      <c r="PPJ23" s="88"/>
      <c r="PPK23" s="88"/>
      <c r="PPL23" s="88"/>
      <c r="PPM23" s="88"/>
      <c r="PPN23" s="88"/>
      <c r="PPO23" s="88"/>
      <c r="PPP23" s="88"/>
      <c r="PPQ23" s="88"/>
      <c r="PPR23" s="88"/>
      <c r="PPS23" s="88"/>
      <c r="PPT23" s="88"/>
      <c r="PPU23" s="88"/>
      <c r="PPV23" s="88"/>
      <c r="PPW23" s="88"/>
      <c r="PPX23" s="88"/>
      <c r="PPY23" s="88"/>
      <c r="PPZ23" s="88"/>
      <c r="PQA23" s="88"/>
      <c r="PQB23" s="88"/>
      <c r="PQC23" s="88"/>
      <c r="PQD23" s="88"/>
      <c r="PQE23" s="88"/>
      <c r="PQF23" s="88"/>
      <c r="PQG23" s="88"/>
      <c r="PQH23" s="88"/>
      <c r="PQI23" s="88"/>
      <c r="PQJ23" s="88"/>
      <c r="PQK23" s="88"/>
      <c r="PQL23" s="88"/>
      <c r="PQM23" s="88"/>
      <c r="PQN23" s="88"/>
      <c r="PQO23" s="88"/>
      <c r="PQP23" s="88"/>
      <c r="PQQ23" s="88"/>
      <c r="PQR23" s="88"/>
      <c r="PQS23" s="88"/>
      <c r="PQT23" s="88"/>
      <c r="PQU23" s="88"/>
      <c r="PQV23" s="88"/>
      <c r="PQW23" s="88"/>
      <c r="PQX23" s="88"/>
      <c r="PQY23" s="88"/>
      <c r="PQZ23" s="88"/>
      <c r="PRA23" s="88"/>
      <c r="PRB23" s="88"/>
      <c r="PRC23" s="88"/>
      <c r="PRD23" s="88"/>
      <c r="PRE23" s="88"/>
      <c r="PRF23" s="88"/>
      <c r="PRG23" s="88"/>
      <c r="PRH23" s="88"/>
      <c r="PRI23" s="88"/>
      <c r="PRJ23" s="88"/>
      <c r="PRK23" s="88"/>
      <c r="PRL23" s="88"/>
      <c r="PRM23" s="88"/>
      <c r="PRN23" s="88"/>
      <c r="PRO23" s="88"/>
      <c r="PRP23" s="88"/>
      <c r="PRQ23" s="88"/>
      <c r="PRR23" s="88"/>
      <c r="PRS23" s="88"/>
      <c r="PRT23" s="88"/>
      <c r="PRU23" s="88"/>
      <c r="PRV23" s="88"/>
      <c r="PRW23" s="88"/>
      <c r="PRX23" s="88"/>
      <c r="PRY23" s="88"/>
      <c r="PRZ23" s="88"/>
      <c r="PSA23" s="88"/>
      <c r="PSB23" s="88"/>
      <c r="PSC23" s="88"/>
      <c r="PSD23" s="88"/>
      <c r="PSE23" s="88"/>
      <c r="PSF23" s="88"/>
      <c r="PSG23" s="88"/>
      <c r="PSH23" s="88"/>
      <c r="PSI23" s="88"/>
      <c r="PSJ23" s="88"/>
      <c r="PSK23" s="88"/>
      <c r="PSL23" s="88"/>
      <c r="PSM23" s="88"/>
      <c r="PSN23" s="88"/>
      <c r="PSO23" s="88"/>
      <c r="PSP23" s="88"/>
      <c r="PSQ23" s="88"/>
      <c r="PSR23" s="88"/>
      <c r="PSS23" s="88"/>
      <c r="PST23" s="88"/>
      <c r="PSU23" s="88"/>
      <c r="PSV23" s="88"/>
      <c r="PSW23" s="88"/>
      <c r="PSX23" s="88"/>
      <c r="PSY23" s="88"/>
      <c r="PSZ23" s="88"/>
      <c r="PTA23" s="88"/>
      <c r="PTB23" s="88"/>
      <c r="PTC23" s="88"/>
      <c r="PTD23" s="88"/>
      <c r="PTE23" s="88"/>
      <c r="PTF23" s="88"/>
      <c r="PTG23" s="88"/>
      <c r="PTH23" s="88"/>
      <c r="PTI23" s="88"/>
      <c r="PTJ23" s="88"/>
      <c r="PTK23" s="88"/>
      <c r="PTL23" s="88"/>
      <c r="PTM23" s="88"/>
      <c r="PTN23" s="88"/>
      <c r="PTO23" s="88"/>
      <c r="PTP23" s="88"/>
      <c r="PTQ23" s="88"/>
      <c r="PTR23" s="88"/>
      <c r="PTS23" s="88"/>
      <c r="PTT23" s="88"/>
      <c r="PTU23" s="88"/>
      <c r="PTV23" s="88"/>
      <c r="PTW23" s="88"/>
      <c r="PTX23" s="88"/>
      <c r="PTY23" s="88"/>
      <c r="PTZ23" s="88"/>
      <c r="PUA23" s="88"/>
      <c r="PUB23" s="88"/>
      <c r="PUC23" s="88"/>
      <c r="PUD23" s="88"/>
      <c r="PUE23" s="88"/>
      <c r="PUF23" s="88"/>
      <c r="PUG23" s="88"/>
      <c r="PUH23" s="88"/>
      <c r="PUI23" s="88"/>
      <c r="PUJ23" s="88"/>
      <c r="PUK23" s="88"/>
      <c r="PUL23" s="88"/>
      <c r="PUM23" s="88"/>
      <c r="PUN23" s="88"/>
      <c r="PUO23" s="88"/>
      <c r="PUP23" s="88"/>
      <c r="PUQ23" s="88"/>
      <c r="PUR23" s="88"/>
      <c r="PUS23" s="88"/>
      <c r="PUT23" s="88"/>
      <c r="PUU23" s="88"/>
      <c r="PUV23" s="88"/>
      <c r="PUW23" s="88"/>
      <c r="PUX23" s="88"/>
      <c r="PUY23" s="88"/>
      <c r="PUZ23" s="88"/>
      <c r="PVA23" s="88"/>
      <c r="PVB23" s="88"/>
      <c r="PVC23" s="88"/>
      <c r="PVD23" s="88"/>
      <c r="PVE23" s="88"/>
      <c r="PVF23" s="88"/>
      <c r="PVG23" s="88"/>
      <c r="PVH23" s="88"/>
      <c r="PVI23" s="88"/>
      <c r="PVJ23" s="88"/>
      <c r="PVK23" s="88"/>
      <c r="PVL23" s="88"/>
      <c r="PVM23" s="88"/>
      <c r="PVN23" s="88"/>
      <c r="PVO23" s="88"/>
      <c r="PVP23" s="88"/>
      <c r="PVQ23" s="88"/>
      <c r="PVR23" s="88"/>
      <c r="PVS23" s="88"/>
      <c r="PVT23" s="88"/>
      <c r="PVU23" s="88"/>
      <c r="PVV23" s="88"/>
      <c r="PVW23" s="88"/>
      <c r="PVX23" s="88"/>
      <c r="PVY23" s="88"/>
      <c r="PVZ23" s="88"/>
      <c r="PWA23" s="88"/>
      <c r="PWB23" s="88"/>
      <c r="PWC23" s="88"/>
      <c r="PWD23" s="88"/>
      <c r="PWE23" s="88"/>
      <c r="PWF23" s="88"/>
      <c r="PWG23" s="88"/>
      <c r="PWH23" s="88"/>
      <c r="PWI23" s="88"/>
      <c r="PWJ23" s="88"/>
      <c r="PWK23" s="88"/>
      <c r="PWL23" s="88"/>
      <c r="PWM23" s="88"/>
      <c r="PWN23" s="88"/>
      <c r="PWO23" s="88"/>
      <c r="PWP23" s="88"/>
      <c r="PWQ23" s="88"/>
      <c r="PWR23" s="88"/>
      <c r="PWS23" s="88"/>
      <c r="PWT23" s="88"/>
      <c r="PWU23" s="88"/>
      <c r="PWV23" s="88"/>
      <c r="PWW23" s="88"/>
      <c r="PWX23" s="88"/>
      <c r="PWY23" s="88"/>
      <c r="PWZ23" s="88"/>
      <c r="PXA23" s="88"/>
      <c r="PXB23" s="88"/>
      <c r="PXC23" s="88"/>
      <c r="PXD23" s="88"/>
      <c r="PXE23" s="88"/>
      <c r="PXF23" s="88"/>
      <c r="PXG23" s="88"/>
      <c r="PXH23" s="88"/>
      <c r="PXI23" s="88"/>
      <c r="PXJ23" s="88"/>
      <c r="PXK23" s="88"/>
      <c r="PXL23" s="88"/>
      <c r="PXM23" s="88"/>
      <c r="PXN23" s="88"/>
      <c r="PXO23" s="88"/>
      <c r="PXP23" s="88"/>
      <c r="PXQ23" s="88"/>
      <c r="PXR23" s="88"/>
      <c r="PXS23" s="88"/>
      <c r="PXT23" s="88"/>
      <c r="PXU23" s="88"/>
      <c r="PXV23" s="88"/>
      <c r="PXW23" s="88"/>
      <c r="PXX23" s="88"/>
      <c r="PXY23" s="88"/>
      <c r="PXZ23" s="88"/>
      <c r="PYA23" s="88"/>
      <c r="PYB23" s="88"/>
      <c r="PYC23" s="88"/>
      <c r="PYD23" s="88"/>
      <c r="PYE23" s="88"/>
      <c r="PYF23" s="88"/>
      <c r="PYG23" s="88"/>
      <c r="PYH23" s="88"/>
      <c r="PYI23" s="88"/>
      <c r="PYJ23" s="88"/>
      <c r="PYK23" s="88"/>
      <c r="PYL23" s="88"/>
      <c r="PYM23" s="88"/>
      <c r="PYN23" s="88"/>
      <c r="PYO23" s="88"/>
      <c r="PYP23" s="88"/>
      <c r="PYQ23" s="88"/>
      <c r="PYR23" s="88"/>
      <c r="PYS23" s="88"/>
      <c r="PYT23" s="88"/>
      <c r="PYU23" s="88"/>
      <c r="PYV23" s="88"/>
      <c r="PYW23" s="88"/>
      <c r="PYX23" s="88"/>
      <c r="PYY23" s="88"/>
      <c r="PYZ23" s="88"/>
      <c r="PZA23" s="88"/>
      <c r="PZB23" s="88"/>
      <c r="PZC23" s="88"/>
      <c r="PZD23" s="88"/>
      <c r="PZE23" s="88"/>
      <c r="PZF23" s="88"/>
      <c r="PZG23" s="88"/>
      <c r="PZH23" s="88"/>
      <c r="PZI23" s="88"/>
      <c r="PZJ23" s="88"/>
      <c r="PZK23" s="88"/>
      <c r="PZL23" s="88"/>
      <c r="PZM23" s="88"/>
      <c r="PZN23" s="88"/>
      <c r="PZO23" s="88"/>
      <c r="PZP23" s="88"/>
      <c r="PZQ23" s="88"/>
      <c r="PZR23" s="88"/>
      <c r="PZS23" s="88"/>
      <c r="PZT23" s="88"/>
      <c r="PZU23" s="88"/>
      <c r="PZV23" s="88"/>
      <c r="PZW23" s="88"/>
      <c r="PZX23" s="88"/>
      <c r="PZY23" s="88"/>
      <c r="PZZ23" s="88"/>
      <c r="QAA23" s="88"/>
      <c r="QAB23" s="88"/>
      <c r="QAC23" s="88"/>
      <c r="QAD23" s="88"/>
      <c r="QAE23" s="88"/>
      <c r="QAF23" s="88"/>
      <c r="QAG23" s="88"/>
      <c r="QAH23" s="88"/>
      <c r="QAI23" s="88"/>
      <c r="QAJ23" s="88"/>
      <c r="QAK23" s="88"/>
      <c r="QAL23" s="88"/>
      <c r="QAM23" s="88"/>
      <c r="QAN23" s="88"/>
      <c r="QAO23" s="88"/>
      <c r="QAP23" s="88"/>
      <c r="QAQ23" s="88"/>
      <c r="QAR23" s="88"/>
      <c r="QAS23" s="88"/>
      <c r="QAT23" s="88"/>
      <c r="QAU23" s="88"/>
      <c r="QAV23" s="88"/>
      <c r="QAW23" s="88"/>
      <c r="QAX23" s="88"/>
      <c r="QAY23" s="88"/>
      <c r="QAZ23" s="88"/>
      <c r="QBA23" s="88"/>
      <c r="QBB23" s="88"/>
      <c r="QBC23" s="88"/>
      <c r="QBD23" s="88"/>
      <c r="QBE23" s="88"/>
      <c r="QBF23" s="88"/>
      <c r="QBG23" s="88"/>
      <c r="QBH23" s="88"/>
      <c r="QBI23" s="88"/>
      <c r="QBJ23" s="88"/>
      <c r="QBK23" s="88"/>
      <c r="QBL23" s="88"/>
      <c r="QBM23" s="88"/>
      <c r="QBN23" s="88"/>
      <c r="QBO23" s="88"/>
      <c r="QBP23" s="88"/>
      <c r="QBQ23" s="88"/>
      <c r="QBR23" s="88"/>
      <c r="QBS23" s="88"/>
      <c r="QBT23" s="88"/>
      <c r="QBU23" s="88"/>
      <c r="QBV23" s="88"/>
      <c r="QBW23" s="88"/>
      <c r="QBX23" s="88"/>
      <c r="QBY23" s="88"/>
      <c r="QBZ23" s="88"/>
      <c r="QCA23" s="88"/>
      <c r="QCB23" s="88"/>
      <c r="QCC23" s="88"/>
      <c r="QCD23" s="88"/>
      <c r="QCE23" s="88"/>
      <c r="QCF23" s="88"/>
      <c r="QCG23" s="88"/>
      <c r="QCH23" s="88"/>
      <c r="QCI23" s="88"/>
      <c r="QCJ23" s="88"/>
      <c r="QCK23" s="88"/>
      <c r="QCL23" s="88"/>
      <c r="QCM23" s="88"/>
      <c r="QCN23" s="88"/>
      <c r="QCO23" s="88"/>
      <c r="QCP23" s="88"/>
      <c r="QCQ23" s="88"/>
      <c r="QCR23" s="88"/>
      <c r="QCS23" s="88"/>
      <c r="QCT23" s="88"/>
      <c r="QCU23" s="88"/>
      <c r="QCV23" s="88"/>
      <c r="QCW23" s="88"/>
      <c r="QCX23" s="88"/>
      <c r="QCY23" s="88"/>
      <c r="QCZ23" s="88"/>
      <c r="QDA23" s="88"/>
      <c r="QDB23" s="88"/>
      <c r="QDC23" s="88"/>
      <c r="QDD23" s="88"/>
      <c r="QDE23" s="88"/>
      <c r="QDF23" s="88"/>
      <c r="QDG23" s="88"/>
      <c r="QDH23" s="88"/>
      <c r="QDI23" s="88"/>
      <c r="QDJ23" s="88"/>
      <c r="QDK23" s="88"/>
      <c r="QDL23" s="88"/>
      <c r="QDM23" s="88"/>
      <c r="QDN23" s="88"/>
      <c r="QDO23" s="88"/>
      <c r="QDP23" s="88"/>
      <c r="QDQ23" s="88"/>
      <c r="QDR23" s="88"/>
      <c r="QDS23" s="88"/>
      <c r="QDT23" s="88"/>
      <c r="QDU23" s="88"/>
      <c r="QDV23" s="88"/>
      <c r="QDW23" s="88"/>
      <c r="QDX23" s="88"/>
      <c r="QDY23" s="88"/>
      <c r="QDZ23" s="88"/>
      <c r="QEA23" s="88"/>
      <c r="QEB23" s="88"/>
      <c r="QEC23" s="88"/>
      <c r="QED23" s="88"/>
      <c r="QEE23" s="88"/>
      <c r="QEF23" s="88"/>
      <c r="QEG23" s="88"/>
      <c r="QEH23" s="88"/>
      <c r="QEI23" s="88"/>
      <c r="QEJ23" s="88"/>
      <c r="QEK23" s="88"/>
      <c r="QEL23" s="88"/>
      <c r="QEM23" s="88"/>
      <c r="QEN23" s="88"/>
      <c r="QEO23" s="88"/>
      <c r="QEP23" s="88"/>
      <c r="QEQ23" s="88"/>
      <c r="QER23" s="88"/>
      <c r="QES23" s="88"/>
      <c r="QET23" s="88"/>
      <c r="QEU23" s="88"/>
      <c r="QEV23" s="88"/>
      <c r="QEW23" s="88"/>
      <c r="QEX23" s="88"/>
      <c r="QEY23" s="88"/>
      <c r="QEZ23" s="88"/>
      <c r="QFA23" s="88"/>
      <c r="QFB23" s="88"/>
      <c r="QFC23" s="88"/>
      <c r="QFD23" s="88"/>
      <c r="QFE23" s="88"/>
      <c r="QFF23" s="88"/>
      <c r="QFG23" s="88"/>
      <c r="QFH23" s="88"/>
      <c r="QFI23" s="88"/>
      <c r="QFJ23" s="88"/>
      <c r="QFK23" s="88"/>
      <c r="QFL23" s="88"/>
      <c r="QFM23" s="88"/>
      <c r="QFN23" s="88"/>
      <c r="QFO23" s="88"/>
      <c r="QFP23" s="88"/>
      <c r="QFQ23" s="88"/>
      <c r="QFR23" s="88"/>
      <c r="QFS23" s="88"/>
      <c r="QFT23" s="88"/>
      <c r="QFU23" s="88"/>
      <c r="QFV23" s="88"/>
      <c r="QFW23" s="88"/>
      <c r="QFX23" s="88"/>
      <c r="QFY23" s="88"/>
      <c r="QFZ23" s="88"/>
      <c r="QGA23" s="88"/>
      <c r="QGB23" s="88"/>
      <c r="QGC23" s="88"/>
      <c r="QGD23" s="88"/>
      <c r="QGE23" s="88"/>
      <c r="QGF23" s="88"/>
      <c r="QGG23" s="88"/>
      <c r="QGH23" s="88"/>
      <c r="QGI23" s="88"/>
      <c r="QGJ23" s="88"/>
      <c r="QGK23" s="88"/>
      <c r="QGL23" s="88"/>
      <c r="QGM23" s="88"/>
      <c r="QGN23" s="88"/>
      <c r="QGO23" s="88"/>
      <c r="QGP23" s="88"/>
      <c r="QGQ23" s="88"/>
      <c r="QGR23" s="88"/>
      <c r="QGS23" s="88"/>
      <c r="QGT23" s="88"/>
      <c r="QGU23" s="88"/>
      <c r="QGV23" s="88"/>
      <c r="QGW23" s="88"/>
      <c r="QGX23" s="88"/>
      <c r="QGY23" s="88"/>
      <c r="QGZ23" s="88"/>
      <c r="QHA23" s="88"/>
      <c r="QHB23" s="88"/>
      <c r="QHC23" s="88"/>
      <c r="QHD23" s="88"/>
      <c r="QHE23" s="88"/>
      <c r="QHF23" s="88"/>
      <c r="QHG23" s="88"/>
      <c r="QHH23" s="88"/>
      <c r="QHI23" s="88"/>
      <c r="QHJ23" s="88"/>
      <c r="QHK23" s="88"/>
      <c r="QHL23" s="88"/>
      <c r="QHM23" s="88"/>
      <c r="QHN23" s="88"/>
      <c r="QHO23" s="88"/>
      <c r="QHP23" s="88"/>
      <c r="QHQ23" s="88"/>
      <c r="QHR23" s="88"/>
      <c r="QHS23" s="88"/>
      <c r="QHT23" s="88"/>
      <c r="QHU23" s="88"/>
      <c r="QHV23" s="88"/>
      <c r="QHW23" s="88"/>
      <c r="QHX23" s="88"/>
      <c r="QHY23" s="88"/>
      <c r="QHZ23" s="88"/>
      <c r="QIA23" s="88"/>
      <c r="QIB23" s="88"/>
      <c r="QIC23" s="88"/>
      <c r="QID23" s="88"/>
      <c r="QIE23" s="88"/>
      <c r="QIF23" s="88"/>
      <c r="QIG23" s="88"/>
      <c r="QIH23" s="88"/>
      <c r="QII23" s="88"/>
      <c r="QIJ23" s="88"/>
      <c r="QIK23" s="88"/>
      <c r="QIL23" s="88"/>
      <c r="QIM23" s="88"/>
      <c r="QIN23" s="88"/>
      <c r="QIO23" s="88"/>
      <c r="QIP23" s="88"/>
      <c r="QIQ23" s="88"/>
      <c r="QIR23" s="88"/>
      <c r="QIS23" s="88"/>
      <c r="QIT23" s="88"/>
      <c r="QIU23" s="88"/>
      <c r="QIV23" s="88"/>
      <c r="QIW23" s="88"/>
      <c r="QIX23" s="88"/>
      <c r="QIY23" s="88"/>
      <c r="QIZ23" s="88"/>
      <c r="QJA23" s="88"/>
      <c r="QJB23" s="88"/>
      <c r="QJC23" s="88"/>
      <c r="QJD23" s="88"/>
      <c r="QJE23" s="88"/>
      <c r="QJF23" s="88"/>
      <c r="QJG23" s="88"/>
      <c r="QJH23" s="88"/>
      <c r="QJI23" s="88"/>
      <c r="QJJ23" s="88"/>
      <c r="QJK23" s="88"/>
      <c r="QJL23" s="88"/>
      <c r="QJM23" s="88"/>
      <c r="QJN23" s="88"/>
      <c r="QJO23" s="88"/>
      <c r="QJP23" s="88"/>
      <c r="QJQ23" s="88"/>
      <c r="QJR23" s="88"/>
      <c r="QJS23" s="88"/>
      <c r="QJT23" s="88"/>
      <c r="QJU23" s="88"/>
      <c r="QJV23" s="88"/>
      <c r="QJW23" s="88"/>
      <c r="QJX23" s="88"/>
      <c r="QJY23" s="88"/>
      <c r="QJZ23" s="88"/>
      <c r="QKA23" s="88"/>
      <c r="QKB23" s="88"/>
      <c r="QKC23" s="88"/>
      <c r="QKD23" s="88"/>
      <c r="QKE23" s="88"/>
      <c r="QKF23" s="88"/>
      <c r="QKG23" s="88"/>
      <c r="QKH23" s="88"/>
      <c r="QKI23" s="88"/>
      <c r="QKJ23" s="88"/>
      <c r="QKK23" s="88"/>
      <c r="QKL23" s="88"/>
      <c r="QKM23" s="88"/>
      <c r="QKN23" s="88"/>
      <c r="QKO23" s="88"/>
      <c r="QKP23" s="88"/>
      <c r="QKQ23" s="88"/>
      <c r="QKR23" s="88"/>
      <c r="QKS23" s="88"/>
      <c r="QKT23" s="88"/>
      <c r="QKU23" s="88"/>
      <c r="QKV23" s="88"/>
      <c r="QKW23" s="88"/>
      <c r="QKX23" s="88"/>
      <c r="QKY23" s="88"/>
      <c r="QKZ23" s="88"/>
      <c r="QLA23" s="88"/>
      <c r="QLB23" s="88"/>
      <c r="QLC23" s="88"/>
      <c r="QLD23" s="88"/>
      <c r="QLE23" s="88"/>
      <c r="QLF23" s="88"/>
      <c r="QLG23" s="88"/>
      <c r="QLH23" s="88"/>
      <c r="QLI23" s="88"/>
      <c r="QLJ23" s="88"/>
      <c r="QLK23" s="88"/>
      <c r="QLL23" s="88"/>
      <c r="QLM23" s="88"/>
      <c r="QLN23" s="88"/>
      <c r="QLO23" s="88"/>
      <c r="QLP23" s="88"/>
      <c r="QLQ23" s="88"/>
      <c r="QLR23" s="88"/>
      <c r="QLS23" s="88"/>
      <c r="QLT23" s="88"/>
      <c r="QLU23" s="88"/>
      <c r="QLV23" s="88"/>
      <c r="QLW23" s="88"/>
      <c r="QLX23" s="88"/>
      <c r="QLY23" s="88"/>
      <c r="QLZ23" s="88"/>
      <c r="QMA23" s="88"/>
      <c r="QMB23" s="88"/>
      <c r="QMC23" s="88"/>
      <c r="QMD23" s="88"/>
      <c r="QME23" s="88"/>
      <c r="QMF23" s="88"/>
      <c r="QMG23" s="88"/>
      <c r="QMH23" s="88"/>
      <c r="QMI23" s="88"/>
      <c r="QMJ23" s="88"/>
      <c r="QMK23" s="88"/>
      <c r="QML23" s="88"/>
      <c r="QMM23" s="88"/>
      <c r="QMN23" s="88"/>
      <c r="QMO23" s="88"/>
      <c r="QMP23" s="88"/>
      <c r="QMQ23" s="88"/>
      <c r="QMR23" s="88"/>
      <c r="QMS23" s="88"/>
      <c r="QMT23" s="88"/>
      <c r="QMU23" s="88"/>
      <c r="QMV23" s="88"/>
      <c r="QMW23" s="88"/>
      <c r="QMX23" s="88"/>
      <c r="QMY23" s="88"/>
      <c r="QMZ23" s="88"/>
      <c r="QNA23" s="88"/>
      <c r="QNB23" s="88"/>
      <c r="QNC23" s="88"/>
      <c r="QND23" s="88"/>
      <c r="QNE23" s="88"/>
      <c r="QNF23" s="88"/>
      <c r="QNG23" s="88"/>
      <c r="QNH23" s="88"/>
      <c r="QNI23" s="88"/>
      <c r="QNJ23" s="88"/>
      <c r="QNK23" s="88"/>
      <c r="QNL23" s="88"/>
      <c r="QNM23" s="88"/>
      <c r="QNN23" s="88"/>
      <c r="QNO23" s="88"/>
      <c r="QNP23" s="88"/>
      <c r="QNQ23" s="88"/>
      <c r="QNR23" s="88"/>
      <c r="QNS23" s="88"/>
      <c r="QNT23" s="88"/>
      <c r="QNU23" s="88"/>
      <c r="QNV23" s="88"/>
      <c r="QNW23" s="88"/>
      <c r="QNX23" s="88"/>
      <c r="QNY23" s="88"/>
      <c r="QNZ23" s="88"/>
      <c r="QOA23" s="88"/>
      <c r="QOB23" s="88"/>
      <c r="QOC23" s="88"/>
      <c r="QOD23" s="88"/>
      <c r="QOE23" s="88"/>
      <c r="QOF23" s="88"/>
      <c r="QOG23" s="88"/>
      <c r="QOH23" s="88"/>
      <c r="QOI23" s="88"/>
      <c r="QOJ23" s="88"/>
      <c r="QOK23" s="88"/>
      <c r="QOL23" s="88"/>
      <c r="QOM23" s="88"/>
      <c r="QON23" s="88"/>
      <c r="QOO23" s="88"/>
      <c r="QOP23" s="88"/>
      <c r="QOQ23" s="88"/>
      <c r="QOR23" s="88"/>
      <c r="QOS23" s="88"/>
      <c r="QOT23" s="88"/>
      <c r="QOU23" s="88"/>
      <c r="QOV23" s="88"/>
      <c r="QOW23" s="88"/>
      <c r="QOX23" s="88"/>
      <c r="QOY23" s="88"/>
      <c r="QOZ23" s="88"/>
      <c r="QPA23" s="88"/>
      <c r="QPB23" s="88"/>
      <c r="QPC23" s="88"/>
      <c r="QPD23" s="88"/>
      <c r="QPE23" s="88"/>
      <c r="QPF23" s="88"/>
      <c r="QPG23" s="88"/>
      <c r="QPH23" s="88"/>
      <c r="QPI23" s="88"/>
      <c r="QPJ23" s="88"/>
      <c r="QPK23" s="88"/>
      <c r="QPL23" s="88"/>
      <c r="QPM23" s="88"/>
      <c r="QPN23" s="88"/>
      <c r="QPO23" s="88"/>
      <c r="QPP23" s="88"/>
      <c r="QPQ23" s="88"/>
      <c r="QPR23" s="88"/>
      <c r="QPS23" s="88"/>
      <c r="QPT23" s="88"/>
      <c r="QPU23" s="88"/>
      <c r="QPV23" s="88"/>
      <c r="QPW23" s="88"/>
      <c r="QPX23" s="88"/>
      <c r="QPY23" s="88"/>
      <c r="QPZ23" s="88"/>
      <c r="QQA23" s="88"/>
      <c r="QQB23" s="88"/>
      <c r="QQC23" s="88"/>
      <c r="QQD23" s="88"/>
      <c r="QQE23" s="88"/>
      <c r="QQF23" s="88"/>
      <c r="QQG23" s="88"/>
      <c r="QQH23" s="88"/>
      <c r="QQI23" s="88"/>
      <c r="QQJ23" s="88"/>
      <c r="QQK23" s="88"/>
      <c r="QQL23" s="88"/>
      <c r="QQM23" s="88"/>
      <c r="QQN23" s="88"/>
      <c r="QQO23" s="88"/>
      <c r="QQP23" s="88"/>
      <c r="QQQ23" s="88"/>
      <c r="QQR23" s="88"/>
      <c r="QQS23" s="88"/>
      <c r="QQT23" s="88"/>
      <c r="QQU23" s="88"/>
      <c r="QQV23" s="88"/>
      <c r="QQW23" s="88"/>
      <c r="QQX23" s="88"/>
      <c r="QQY23" s="88"/>
      <c r="QQZ23" s="88"/>
      <c r="QRA23" s="88"/>
      <c r="QRB23" s="88"/>
      <c r="QRC23" s="88"/>
      <c r="QRD23" s="88"/>
      <c r="QRE23" s="88"/>
      <c r="QRF23" s="88"/>
      <c r="QRG23" s="88"/>
      <c r="QRH23" s="88"/>
      <c r="QRI23" s="88"/>
      <c r="QRJ23" s="88"/>
      <c r="QRK23" s="88"/>
      <c r="QRL23" s="88"/>
      <c r="QRM23" s="88"/>
      <c r="QRN23" s="88"/>
      <c r="QRO23" s="88"/>
      <c r="QRP23" s="88"/>
      <c r="QRQ23" s="88"/>
      <c r="QRR23" s="88"/>
      <c r="QRS23" s="88"/>
      <c r="QRT23" s="88"/>
      <c r="QRU23" s="88"/>
      <c r="QRV23" s="88"/>
      <c r="QRW23" s="88"/>
      <c r="QRX23" s="88"/>
      <c r="QRY23" s="88"/>
      <c r="QRZ23" s="88"/>
      <c r="QSA23" s="88"/>
      <c r="QSB23" s="88"/>
      <c r="QSC23" s="88"/>
      <c r="QSD23" s="88"/>
      <c r="QSE23" s="88"/>
      <c r="QSF23" s="88"/>
      <c r="QSG23" s="88"/>
      <c r="QSH23" s="88"/>
      <c r="QSI23" s="88"/>
      <c r="QSJ23" s="88"/>
      <c r="QSK23" s="88"/>
      <c r="QSL23" s="88"/>
      <c r="QSM23" s="88"/>
      <c r="QSN23" s="88"/>
      <c r="QSO23" s="88"/>
      <c r="QSP23" s="88"/>
      <c r="QSQ23" s="88"/>
      <c r="QSR23" s="88"/>
      <c r="QSS23" s="88"/>
      <c r="QST23" s="88"/>
      <c r="QSU23" s="88"/>
      <c r="QSV23" s="88"/>
      <c r="QSW23" s="88"/>
      <c r="QSX23" s="88"/>
      <c r="QSY23" s="88"/>
      <c r="QSZ23" s="88"/>
      <c r="QTA23" s="88"/>
      <c r="QTB23" s="88"/>
      <c r="QTC23" s="88"/>
      <c r="QTD23" s="88"/>
      <c r="QTE23" s="88"/>
      <c r="QTF23" s="88"/>
      <c r="QTG23" s="88"/>
      <c r="QTH23" s="88"/>
      <c r="QTI23" s="88"/>
      <c r="QTJ23" s="88"/>
      <c r="QTK23" s="88"/>
      <c r="QTL23" s="88"/>
      <c r="QTM23" s="88"/>
      <c r="QTN23" s="88"/>
      <c r="QTO23" s="88"/>
      <c r="QTP23" s="88"/>
      <c r="QTQ23" s="88"/>
      <c r="QTR23" s="88"/>
      <c r="QTS23" s="88"/>
      <c r="QTT23" s="88"/>
      <c r="QTU23" s="88"/>
      <c r="QTV23" s="88"/>
      <c r="QTW23" s="88"/>
      <c r="QTX23" s="88"/>
      <c r="QTY23" s="88"/>
      <c r="QTZ23" s="88"/>
      <c r="QUA23" s="88"/>
      <c r="QUB23" s="88"/>
      <c r="QUC23" s="88"/>
      <c r="QUD23" s="88"/>
      <c r="QUE23" s="88"/>
      <c r="QUF23" s="88"/>
      <c r="QUG23" s="88"/>
      <c r="QUH23" s="88"/>
      <c r="QUI23" s="88"/>
      <c r="QUJ23" s="88"/>
      <c r="QUK23" s="88"/>
      <c r="QUL23" s="88"/>
      <c r="QUM23" s="88"/>
      <c r="QUN23" s="88"/>
      <c r="QUO23" s="88"/>
      <c r="QUP23" s="88"/>
      <c r="QUQ23" s="88"/>
      <c r="QUR23" s="88"/>
      <c r="QUS23" s="88"/>
      <c r="QUT23" s="88"/>
      <c r="QUU23" s="88"/>
      <c r="QUV23" s="88"/>
      <c r="QUW23" s="88"/>
      <c r="QUX23" s="88"/>
      <c r="QUY23" s="88"/>
      <c r="QUZ23" s="88"/>
      <c r="QVA23" s="88"/>
      <c r="QVB23" s="88"/>
      <c r="QVC23" s="88"/>
      <c r="QVD23" s="88"/>
      <c r="QVE23" s="88"/>
      <c r="QVF23" s="88"/>
      <c r="QVG23" s="88"/>
      <c r="QVH23" s="88"/>
      <c r="QVI23" s="88"/>
      <c r="QVJ23" s="88"/>
      <c r="QVK23" s="88"/>
      <c r="QVL23" s="88"/>
      <c r="QVM23" s="88"/>
      <c r="QVN23" s="88"/>
      <c r="QVO23" s="88"/>
      <c r="QVP23" s="88"/>
      <c r="QVQ23" s="88"/>
      <c r="QVR23" s="88"/>
      <c r="QVS23" s="88"/>
      <c r="QVT23" s="88"/>
      <c r="QVU23" s="88"/>
      <c r="QVV23" s="88"/>
      <c r="QVW23" s="88"/>
      <c r="QVX23" s="88"/>
      <c r="QVY23" s="88"/>
      <c r="QVZ23" s="88"/>
      <c r="QWA23" s="88"/>
      <c r="QWB23" s="88"/>
      <c r="QWC23" s="88"/>
      <c r="QWD23" s="88"/>
      <c r="QWE23" s="88"/>
      <c r="QWF23" s="88"/>
      <c r="QWG23" s="88"/>
      <c r="QWH23" s="88"/>
      <c r="QWI23" s="88"/>
      <c r="QWJ23" s="88"/>
      <c r="QWK23" s="88"/>
      <c r="QWL23" s="88"/>
      <c r="QWM23" s="88"/>
      <c r="QWN23" s="88"/>
      <c r="QWO23" s="88"/>
      <c r="QWP23" s="88"/>
      <c r="QWQ23" s="88"/>
      <c r="QWR23" s="88"/>
      <c r="QWS23" s="88"/>
      <c r="QWT23" s="88"/>
      <c r="QWU23" s="88"/>
      <c r="QWV23" s="88"/>
      <c r="QWW23" s="88"/>
      <c r="QWX23" s="88"/>
      <c r="QWY23" s="88"/>
      <c r="QWZ23" s="88"/>
      <c r="QXA23" s="88"/>
      <c r="QXB23" s="88"/>
      <c r="QXC23" s="88"/>
      <c r="QXD23" s="88"/>
      <c r="QXE23" s="88"/>
      <c r="QXF23" s="88"/>
      <c r="QXG23" s="88"/>
      <c r="QXH23" s="88"/>
      <c r="QXI23" s="88"/>
      <c r="QXJ23" s="88"/>
      <c r="QXK23" s="88"/>
      <c r="QXL23" s="88"/>
      <c r="QXM23" s="88"/>
      <c r="QXN23" s="88"/>
      <c r="QXO23" s="88"/>
      <c r="QXP23" s="88"/>
      <c r="QXQ23" s="88"/>
      <c r="QXR23" s="88"/>
      <c r="QXS23" s="88"/>
      <c r="QXT23" s="88"/>
      <c r="QXU23" s="88"/>
      <c r="QXV23" s="88"/>
      <c r="QXW23" s="88"/>
      <c r="QXX23" s="88"/>
      <c r="QXY23" s="88"/>
      <c r="QXZ23" s="88"/>
      <c r="QYA23" s="88"/>
      <c r="QYB23" s="88"/>
      <c r="QYC23" s="88"/>
      <c r="QYD23" s="88"/>
      <c r="QYE23" s="88"/>
      <c r="QYF23" s="88"/>
      <c r="QYG23" s="88"/>
      <c r="QYH23" s="88"/>
      <c r="QYI23" s="88"/>
      <c r="QYJ23" s="88"/>
      <c r="QYK23" s="88"/>
      <c r="QYL23" s="88"/>
      <c r="QYM23" s="88"/>
      <c r="QYN23" s="88"/>
      <c r="QYO23" s="88"/>
      <c r="QYP23" s="88"/>
      <c r="QYQ23" s="88"/>
      <c r="QYR23" s="88"/>
      <c r="QYS23" s="88"/>
      <c r="QYT23" s="88"/>
      <c r="QYU23" s="88"/>
      <c r="QYV23" s="88"/>
      <c r="QYW23" s="88"/>
      <c r="QYX23" s="88"/>
      <c r="QYY23" s="88"/>
      <c r="QYZ23" s="88"/>
      <c r="QZA23" s="88"/>
      <c r="QZB23" s="88"/>
      <c r="QZC23" s="88"/>
      <c r="QZD23" s="88"/>
      <c r="QZE23" s="88"/>
      <c r="QZF23" s="88"/>
      <c r="QZG23" s="88"/>
      <c r="QZH23" s="88"/>
      <c r="QZI23" s="88"/>
      <c r="QZJ23" s="88"/>
      <c r="QZK23" s="88"/>
      <c r="QZL23" s="88"/>
      <c r="QZM23" s="88"/>
      <c r="QZN23" s="88"/>
      <c r="QZO23" s="88"/>
      <c r="QZP23" s="88"/>
      <c r="QZQ23" s="88"/>
      <c r="QZR23" s="88"/>
      <c r="QZS23" s="88"/>
      <c r="QZT23" s="88"/>
      <c r="QZU23" s="88"/>
      <c r="QZV23" s="88"/>
      <c r="QZW23" s="88"/>
      <c r="QZX23" s="88"/>
      <c r="QZY23" s="88"/>
      <c r="QZZ23" s="88"/>
      <c r="RAA23" s="88"/>
      <c r="RAB23" s="88"/>
      <c r="RAC23" s="88"/>
      <c r="RAD23" s="88"/>
      <c r="RAE23" s="88"/>
      <c r="RAF23" s="88"/>
      <c r="RAG23" s="88"/>
      <c r="RAH23" s="88"/>
      <c r="RAI23" s="88"/>
      <c r="RAJ23" s="88"/>
      <c r="RAK23" s="88"/>
      <c r="RAL23" s="88"/>
      <c r="RAM23" s="88"/>
      <c r="RAN23" s="88"/>
      <c r="RAO23" s="88"/>
      <c r="RAP23" s="88"/>
      <c r="RAQ23" s="88"/>
      <c r="RAR23" s="88"/>
      <c r="RAS23" s="88"/>
      <c r="RAT23" s="88"/>
      <c r="RAU23" s="88"/>
      <c r="RAV23" s="88"/>
      <c r="RAW23" s="88"/>
      <c r="RAX23" s="88"/>
      <c r="RAY23" s="88"/>
      <c r="RAZ23" s="88"/>
      <c r="RBA23" s="88"/>
      <c r="RBB23" s="88"/>
      <c r="RBC23" s="88"/>
      <c r="RBD23" s="88"/>
      <c r="RBE23" s="88"/>
      <c r="RBF23" s="88"/>
      <c r="RBG23" s="88"/>
      <c r="RBH23" s="88"/>
      <c r="RBI23" s="88"/>
      <c r="RBJ23" s="88"/>
      <c r="RBK23" s="88"/>
      <c r="RBL23" s="88"/>
      <c r="RBM23" s="88"/>
      <c r="RBN23" s="88"/>
      <c r="RBO23" s="88"/>
      <c r="RBP23" s="88"/>
      <c r="RBQ23" s="88"/>
      <c r="RBR23" s="88"/>
      <c r="RBS23" s="88"/>
      <c r="RBT23" s="88"/>
      <c r="RBU23" s="88"/>
      <c r="RBV23" s="88"/>
      <c r="RBW23" s="88"/>
      <c r="RBX23" s="88"/>
      <c r="RBY23" s="88"/>
      <c r="RBZ23" s="88"/>
      <c r="RCA23" s="88"/>
      <c r="RCB23" s="88"/>
      <c r="RCC23" s="88"/>
      <c r="RCD23" s="88"/>
      <c r="RCE23" s="88"/>
      <c r="RCF23" s="88"/>
      <c r="RCG23" s="88"/>
      <c r="RCH23" s="88"/>
      <c r="RCI23" s="88"/>
      <c r="RCJ23" s="88"/>
      <c r="RCK23" s="88"/>
      <c r="RCL23" s="88"/>
      <c r="RCM23" s="88"/>
      <c r="RCN23" s="88"/>
      <c r="RCO23" s="88"/>
      <c r="RCP23" s="88"/>
      <c r="RCQ23" s="88"/>
      <c r="RCR23" s="88"/>
      <c r="RCS23" s="88"/>
      <c r="RCT23" s="88"/>
      <c r="RCU23" s="88"/>
      <c r="RCV23" s="88"/>
      <c r="RCW23" s="88"/>
      <c r="RCX23" s="88"/>
      <c r="RCY23" s="88"/>
      <c r="RCZ23" s="88"/>
      <c r="RDA23" s="88"/>
      <c r="RDB23" s="88"/>
      <c r="RDC23" s="88"/>
      <c r="RDD23" s="88"/>
      <c r="RDE23" s="88"/>
      <c r="RDF23" s="88"/>
      <c r="RDG23" s="88"/>
      <c r="RDH23" s="88"/>
      <c r="RDI23" s="88"/>
      <c r="RDJ23" s="88"/>
      <c r="RDK23" s="88"/>
      <c r="RDL23" s="88"/>
      <c r="RDM23" s="88"/>
      <c r="RDN23" s="88"/>
      <c r="RDO23" s="88"/>
      <c r="RDP23" s="88"/>
      <c r="RDQ23" s="88"/>
      <c r="RDR23" s="88"/>
      <c r="RDS23" s="88"/>
      <c r="RDT23" s="88"/>
      <c r="RDU23" s="88"/>
      <c r="RDV23" s="88"/>
      <c r="RDW23" s="88"/>
      <c r="RDX23" s="88"/>
      <c r="RDY23" s="88"/>
      <c r="RDZ23" s="88"/>
      <c r="REA23" s="88"/>
      <c r="REB23" s="88"/>
      <c r="REC23" s="88"/>
      <c r="RED23" s="88"/>
      <c r="REE23" s="88"/>
      <c r="REF23" s="88"/>
      <c r="REG23" s="88"/>
      <c r="REH23" s="88"/>
      <c r="REI23" s="88"/>
      <c r="REJ23" s="88"/>
      <c r="REK23" s="88"/>
      <c r="REL23" s="88"/>
      <c r="REM23" s="88"/>
      <c r="REN23" s="88"/>
      <c r="REO23" s="88"/>
      <c r="REP23" s="88"/>
      <c r="REQ23" s="88"/>
      <c r="RER23" s="88"/>
      <c r="RES23" s="88"/>
      <c r="RET23" s="88"/>
      <c r="REU23" s="88"/>
      <c r="REV23" s="88"/>
      <c r="REW23" s="88"/>
      <c r="REX23" s="88"/>
      <c r="REY23" s="88"/>
      <c r="REZ23" s="88"/>
      <c r="RFA23" s="88"/>
      <c r="RFB23" s="88"/>
      <c r="RFC23" s="88"/>
      <c r="RFD23" s="88"/>
      <c r="RFE23" s="88"/>
      <c r="RFF23" s="88"/>
      <c r="RFG23" s="88"/>
      <c r="RFH23" s="88"/>
      <c r="RFI23" s="88"/>
      <c r="RFJ23" s="88"/>
      <c r="RFK23" s="88"/>
      <c r="RFL23" s="88"/>
      <c r="RFM23" s="88"/>
      <c r="RFN23" s="88"/>
      <c r="RFO23" s="88"/>
      <c r="RFP23" s="88"/>
      <c r="RFQ23" s="88"/>
      <c r="RFR23" s="88"/>
      <c r="RFS23" s="88"/>
      <c r="RFT23" s="88"/>
      <c r="RFU23" s="88"/>
      <c r="RFV23" s="88"/>
      <c r="RFW23" s="88"/>
      <c r="RFX23" s="88"/>
      <c r="RFY23" s="88"/>
      <c r="RFZ23" s="88"/>
      <c r="RGA23" s="88"/>
      <c r="RGB23" s="88"/>
      <c r="RGC23" s="88"/>
      <c r="RGD23" s="88"/>
      <c r="RGE23" s="88"/>
      <c r="RGF23" s="88"/>
      <c r="RGG23" s="88"/>
      <c r="RGH23" s="88"/>
      <c r="RGI23" s="88"/>
      <c r="RGJ23" s="88"/>
      <c r="RGK23" s="88"/>
      <c r="RGL23" s="88"/>
      <c r="RGM23" s="88"/>
      <c r="RGN23" s="88"/>
      <c r="RGO23" s="88"/>
      <c r="RGP23" s="88"/>
      <c r="RGQ23" s="88"/>
      <c r="RGR23" s="88"/>
      <c r="RGS23" s="88"/>
      <c r="RGT23" s="88"/>
      <c r="RGU23" s="88"/>
      <c r="RGV23" s="88"/>
      <c r="RGW23" s="88"/>
      <c r="RGX23" s="88"/>
      <c r="RGY23" s="88"/>
      <c r="RGZ23" s="88"/>
      <c r="RHA23" s="88"/>
      <c r="RHB23" s="88"/>
      <c r="RHC23" s="88"/>
      <c r="RHD23" s="88"/>
      <c r="RHE23" s="88"/>
      <c r="RHF23" s="88"/>
      <c r="RHG23" s="88"/>
      <c r="RHH23" s="88"/>
      <c r="RHI23" s="88"/>
      <c r="RHJ23" s="88"/>
      <c r="RHK23" s="88"/>
      <c r="RHL23" s="88"/>
      <c r="RHM23" s="88"/>
      <c r="RHN23" s="88"/>
      <c r="RHO23" s="88"/>
      <c r="RHP23" s="88"/>
      <c r="RHQ23" s="88"/>
      <c r="RHR23" s="88"/>
      <c r="RHS23" s="88"/>
      <c r="RHT23" s="88"/>
      <c r="RHU23" s="88"/>
      <c r="RHV23" s="88"/>
      <c r="RHW23" s="88"/>
      <c r="RHX23" s="88"/>
      <c r="RHY23" s="88"/>
      <c r="RHZ23" s="88"/>
      <c r="RIA23" s="88"/>
      <c r="RIB23" s="88"/>
      <c r="RIC23" s="88"/>
      <c r="RID23" s="88"/>
      <c r="RIE23" s="88"/>
      <c r="RIF23" s="88"/>
      <c r="RIG23" s="88"/>
      <c r="RIH23" s="88"/>
      <c r="RII23" s="88"/>
      <c r="RIJ23" s="88"/>
      <c r="RIK23" s="88"/>
      <c r="RIL23" s="88"/>
      <c r="RIM23" s="88"/>
      <c r="RIN23" s="88"/>
      <c r="RIO23" s="88"/>
      <c r="RIP23" s="88"/>
      <c r="RIQ23" s="88"/>
      <c r="RIR23" s="88"/>
      <c r="RIS23" s="88"/>
      <c r="RIT23" s="88"/>
      <c r="RIU23" s="88"/>
      <c r="RIV23" s="88"/>
      <c r="RIW23" s="88"/>
      <c r="RIX23" s="88"/>
      <c r="RIY23" s="88"/>
      <c r="RIZ23" s="88"/>
      <c r="RJA23" s="88"/>
      <c r="RJB23" s="88"/>
      <c r="RJC23" s="88"/>
      <c r="RJD23" s="88"/>
      <c r="RJE23" s="88"/>
      <c r="RJF23" s="88"/>
      <c r="RJG23" s="88"/>
      <c r="RJH23" s="88"/>
      <c r="RJI23" s="88"/>
      <c r="RJJ23" s="88"/>
      <c r="RJK23" s="88"/>
      <c r="RJL23" s="88"/>
      <c r="RJM23" s="88"/>
      <c r="RJN23" s="88"/>
      <c r="RJO23" s="88"/>
      <c r="RJP23" s="88"/>
      <c r="RJQ23" s="88"/>
      <c r="RJR23" s="88"/>
      <c r="RJS23" s="88"/>
      <c r="RJT23" s="88"/>
      <c r="RJU23" s="88"/>
      <c r="RJV23" s="88"/>
      <c r="RJW23" s="88"/>
      <c r="RJX23" s="88"/>
      <c r="RJY23" s="88"/>
      <c r="RJZ23" s="88"/>
      <c r="RKA23" s="88"/>
      <c r="RKB23" s="88"/>
      <c r="RKC23" s="88"/>
      <c r="RKD23" s="88"/>
      <c r="RKE23" s="88"/>
      <c r="RKF23" s="88"/>
      <c r="RKG23" s="88"/>
      <c r="RKH23" s="88"/>
      <c r="RKI23" s="88"/>
      <c r="RKJ23" s="88"/>
      <c r="RKK23" s="88"/>
      <c r="RKL23" s="88"/>
      <c r="RKM23" s="88"/>
      <c r="RKN23" s="88"/>
      <c r="RKO23" s="88"/>
      <c r="RKP23" s="88"/>
      <c r="RKQ23" s="88"/>
      <c r="RKR23" s="88"/>
      <c r="RKS23" s="88"/>
      <c r="RKT23" s="88"/>
      <c r="RKU23" s="88"/>
      <c r="RKV23" s="88"/>
      <c r="RKW23" s="88"/>
      <c r="RKX23" s="88"/>
      <c r="RKY23" s="88"/>
      <c r="RKZ23" s="88"/>
      <c r="RLA23" s="88"/>
      <c r="RLB23" s="88"/>
      <c r="RLC23" s="88"/>
      <c r="RLD23" s="88"/>
      <c r="RLE23" s="88"/>
      <c r="RLF23" s="88"/>
      <c r="RLG23" s="88"/>
      <c r="RLH23" s="88"/>
      <c r="RLI23" s="88"/>
      <c r="RLJ23" s="88"/>
      <c r="RLK23" s="88"/>
      <c r="RLL23" s="88"/>
      <c r="RLM23" s="88"/>
      <c r="RLN23" s="88"/>
      <c r="RLO23" s="88"/>
      <c r="RLP23" s="88"/>
      <c r="RLQ23" s="88"/>
      <c r="RLR23" s="88"/>
      <c r="RLS23" s="88"/>
      <c r="RLT23" s="88"/>
      <c r="RLU23" s="88"/>
      <c r="RLV23" s="88"/>
      <c r="RLW23" s="88"/>
      <c r="RLX23" s="88"/>
      <c r="RLY23" s="88"/>
      <c r="RLZ23" s="88"/>
      <c r="RMA23" s="88"/>
      <c r="RMB23" s="88"/>
      <c r="RMC23" s="88"/>
      <c r="RMD23" s="88"/>
      <c r="RME23" s="88"/>
      <c r="RMF23" s="88"/>
      <c r="RMG23" s="88"/>
      <c r="RMH23" s="88"/>
      <c r="RMI23" s="88"/>
      <c r="RMJ23" s="88"/>
      <c r="RMK23" s="88"/>
      <c r="RML23" s="88"/>
      <c r="RMM23" s="88"/>
      <c r="RMN23" s="88"/>
      <c r="RMO23" s="88"/>
      <c r="RMP23" s="88"/>
      <c r="RMQ23" s="88"/>
      <c r="RMR23" s="88"/>
      <c r="RMS23" s="88"/>
      <c r="RMT23" s="88"/>
      <c r="RMU23" s="88"/>
      <c r="RMV23" s="88"/>
      <c r="RMW23" s="88"/>
      <c r="RMX23" s="88"/>
      <c r="RMY23" s="88"/>
      <c r="RMZ23" s="88"/>
      <c r="RNA23" s="88"/>
      <c r="RNB23" s="88"/>
      <c r="RNC23" s="88"/>
      <c r="RND23" s="88"/>
      <c r="RNE23" s="88"/>
      <c r="RNF23" s="88"/>
      <c r="RNG23" s="88"/>
      <c r="RNH23" s="88"/>
      <c r="RNI23" s="88"/>
      <c r="RNJ23" s="88"/>
      <c r="RNK23" s="88"/>
      <c r="RNL23" s="88"/>
      <c r="RNM23" s="88"/>
      <c r="RNN23" s="88"/>
      <c r="RNO23" s="88"/>
      <c r="RNP23" s="88"/>
      <c r="RNQ23" s="88"/>
      <c r="RNR23" s="88"/>
      <c r="RNS23" s="88"/>
      <c r="RNT23" s="88"/>
      <c r="RNU23" s="88"/>
      <c r="RNV23" s="88"/>
      <c r="RNW23" s="88"/>
      <c r="RNX23" s="88"/>
      <c r="RNY23" s="88"/>
      <c r="RNZ23" s="88"/>
      <c r="ROA23" s="88"/>
      <c r="ROB23" s="88"/>
      <c r="ROC23" s="88"/>
      <c r="ROD23" s="88"/>
      <c r="ROE23" s="88"/>
      <c r="ROF23" s="88"/>
      <c r="ROG23" s="88"/>
      <c r="ROH23" s="88"/>
      <c r="ROI23" s="88"/>
      <c r="ROJ23" s="88"/>
      <c r="ROK23" s="88"/>
      <c r="ROL23" s="88"/>
      <c r="ROM23" s="88"/>
      <c r="RON23" s="88"/>
      <c r="ROO23" s="88"/>
      <c r="ROP23" s="88"/>
      <c r="ROQ23" s="88"/>
      <c r="ROR23" s="88"/>
      <c r="ROS23" s="88"/>
      <c r="ROT23" s="88"/>
      <c r="ROU23" s="88"/>
      <c r="ROV23" s="88"/>
      <c r="ROW23" s="88"/>
      <c r="ROX23" s="88"/>
      <c r="ROY23" s="88"/>
      <c r="ROZ23" s="88"/>
      <c r="RPA23" s="88"/>
      <c r="RPB23" s="88"/>
      <c r="RPC23" s="88"/>
      <c r="RPD23" s="88"/>
      <c r="RPE23" s="88"/>
      <c r="RPF23" s="88"/>
      <c r="RPG23" s="88"/>
      <c r="RPH23" s="88"/>
      <c r="RPI23" s="88"/>
      <c r="RPJ23" s="88"/>
      <c r="RPK23" s="88"/>
      <c r="RPL23" s="88"/>
      <c r="RPM23" s="88"/>
      <c r="RPN23" s="88"/>
      <c r="RPO23" s="88"/>
      <c r="RPP23" s="88"/>
      <c r="RPQ23" s="88"/>
      <c r="RPR23" s="88"/>
      <c r="RPS23" s="88"/>
      <c r="RPT23" s="88"/>
      <c r="RPU23" s="88"/>
      <c r="RPV23" s="88"/>
      <c r="RPW23" s="88"/>
      <c r="RPX23" s="88"/>
      <c r="RPY23" s="88"/>
      <c r="RPZ23" s="88"/>
      <c r="RQA23" s="88"/>
      <c r="RQB23" s="88"/>
      <c r="RQC23" s="88"/>
      <c r="RQD23" s="88"/>
      <c r="RQE23" s="88"/>
      <c r="RQF23" s="88"/>
      <c r="RQG23" s="88"/>
      <c r="RQH23" s="88"/>
      <c r="RQI23" s="88"/>
      <c r="RQJ23" s="88"/>
      <c r="RQK23" s="88"/>
      <c r="RQL23" s="88"/>
      <c r="RQM23" s="88"/>
      <c r="RQN23" s="88"/>
      <c r="RQO23" s="88"/>
      <c r="RQP23" s="88"/>
      <c r="RQQ23" s="88"/>
      <c r="RQR23" s="88"/>
      <c r="RQS23" s="88"/>
      <c r="RQT23" s="88"/>
      <c r="RQU23" s="88"/>
      <c r="RQV23" s="88"/>
      <c r="RQW23" s="88"/>
      <c r="RQX23" s="88"/>
      <c r="RQY23" s="88"/>
      <c r="RQZ23" s="88"/>
      <c r="RRA23" s="88"/>
      <c r="RRB23" s="88"/>
      <c r="RRC23" s="88"/>
      <c r="RRD23" s="88"/>
      <c r="RRE23" s="88"/>
      <c r="RRF23" s="88"/>
      <c r="RRG23" s="88"/>
      <c r="RRH23" s="88"/>
      <c r="RRI23" s="88"/>
      <c r="RRJ23" s="88"/>
      <c r="RRK23" s="88"/>
      <c r="RRL23" s="88"/>
      <c r="RRM23" s="88"/>
      <c r="RRN23" s="88"/>
      <c r="RRO23" s="88"/>
      <c r="RRP23" s="88"/>
      <c r="RRQ23" s="88"/>
      <c r="RRR23" s="88"/>
      <c r="RRS23" s="88"/>
      <c r="RRT23" s="88"/>
      <c r="RRU23" s="88"/>
      <c r="RRV23" s="88"/>
      <c r="RRW23" s="88"/>
      <c r="RRX23" s="88"/>
      <c r="RRY23" s="88"/>
      <c r="RRZ23" s="88"/>
      <c r="RSA23" s="88"/>
      <c r="RSB23" s="88"/>
      <c r="RSC23" s="88"/>
      <c r="RSD23" s="88"/>
      <c r="RSE23" s="88"/>
      <c r="RSF23" s="88"/>
      <c r="RSG23" s="88"/>
      <c r="RSH23" s="88"/>
      <c r="RSI23" s="88"/>
      <c r="RSJ23" s="88"/>
      <c r="RSK23" s="88"/>
      <c r="RSL23" s="88"/>
      <c r="RSM23" s="88"/>
      <c r="RSN23" s="88"/>
      <c r="RSO23" s="88"/>
      <c r="RSP23" s="88"/>
      <c r="RSQ23" s="88"/>
      <c r="RSR23" s="88"/>
      <c r="RSS23" s="88"/>
      <c r="RST23" s="88"/>
      <c r="RSU23" s="88"/>
      <c r="RSV23" s="88"/>
      <c r="RSW23" s="88"/>
      <c r="RSX23" s="88"/>
      <c r="RSY23" s="88"/>
      <c r="RSZ23" s="88"/>
      <c r="RTA23" s="88"/>
      <c r="RTB23" s="88"/>
      <c r="RTC23" s="88"/>
      <c r="RTD23" s="88"/>
      <c r="RTE23" s="88"/>
      <c r="RTF23" s="88"/>
      <c r="RTG23" s="88"/>
      <c r="RTH23" s="88"/>
      <c r="RTI23" s="88"/>
      <c r="RTJ23" s="88"/>
      <c r="RTK23" s="88"/>
      <c r="RTL23" s="88"/>
      <c r="RTM23" s="88"/>
      <c r="RTN23" s="88"/>
      <c r="RTO23" s="88"/>
      <c r="RTP23" s="88"/>
      <c r="RTQ23" s="88"/>
      <c r="RTR23" s="88"/>
      <c r="RTS23" s="88"/>
      <c r="RTT23" s="88"/>
      <c r="RTU23" s="88"/>
      <c r="RTV23" s="88"/>
      <c r="RTW23" s="88"/>
      <c r="RTX23" s="88"/>
      <c r="RTY23" s="88"/>
      <c r="RTZ23" s="88"/>
      <c r="RUA23" s="88"/>
      <c r="RUB23" s="88"/>
      <c r="RUC23" s="88"/>
      <c r="RUD23" s="88"/>
      <c r="RUE23" s="88"/>
      <c r="RUF23" s="88"/>
      <c r="RUG23" s="88"/>
      <c r="RUH23" s="88"/>
      <c r="RUI23" s="88"/>
      <c r="RUJ23" s="88"/>
      <c r="RUK23" s="88"/>
      <c r="RUL23" s="88"/>
      <c r="RUM23" s="88"/>
      <c r="RUN23" s="88"/>
      <c r="RUO23" s="88"/>
      <c r="RUP23" s="88"/>
      <c r="RUQ23" s="88"/>
      <c r="RUR23" s="88"/>
      <c r="RUS23" s="88"/>
      <c r="RUT23" s="88"/>
      <c r="RUU23" s="88"/>
      <c r="RUV23" s="88"/>
      <c r="RUW23" s="88"/>
      <c r="RUX23" s="88"/>
      <c r="RUY23" s="88"/>
      <c r="RUZ23" s="88"/>
      <c r="RVA23" s="88"/>
      <c r="RVB23" s="88"/>
      <c r="RVC23" s="88"/>
      <c r="RVD23" s="88"/>
      <c r="RVE23" s="88"/>
      <c r="RVF23" s="88"/>
      <c r="RVG23" s="88"/>
      <c r="RVH23" s="88"/>
      <c r="RVI23" s="88"/>
      <c r="RVJ23" s="88"/>
      <c r="RVK23" s="88"/>
      <c r="RVL23" s="88"/>
      <c r="RVM23" s="88"/>
      <c r="RVN23" s="88"/>
      <c r="RVO23" s="88"/>
      <c r="RVP23" s="88"/>
      <c r="RVQ23" s="88"/>
      <c r="RVR23" s="88"/>
      <c r="RVS23" s="88"/>
      <c r="RVT23" s="88"/>
      <c r="RVU23" s="88"/>
      <c r="RVV23" s="88"/>
      <c r="RVW23" s="88"/>
      <c r="RVX23" s="88"/>
      <c r="RVY23" s="88"/>
      <c r="RVZ23" s="88"/>
      <c r="RWA23" s="88"/>
      <c r="RWB23" s="88"/>
      <c r="RWC23" s="88"/>
      <c r="RWD23" s="88"/>
      <c r="RWE23" s="88"/>
      <c r="RWF23" s="88"/>
      <c r="RWG23" s="88"/>
      <c r="RWH23" s="88"/>
      <c r="RWI23" s="88"/>
      <c r="RWJ23" s="88"/>
      <c r="RWK23" s="88"/>
      <c r="RWL23" s="88"/>
      <c r="RWM23" s="88"/>
      <c r="RWN23" s="88"/>
      <c r="RWO23" s="88"/>
      <c r="RWP23" s="88"/>
      <c r="RWQ23" s="88"/>
      <c r="RWR23" s="88"/>
      <c r="RWS23" s="88"/>
      <c r="RWT23" s="88"/>
      <c r="RWU23" s="88"/>
      <c r="RWV23" s="88"/>
      <c r="RWW23" s="88"/>
      <c r="RWX23" s="88"/>
      <c r="RWY23" s="88"/>
      <c r="RWZ23" s="88"/>
      <c r="RXA23" s="88"/>
      <c r="RXB23" s="88"/>
      <c r="RXC23" s="88"/>
      <c r="RXD23" s="88"/>
      <c r="RXE23" s="88"/>
      <c r="RXF23" s="88"/>
      <c r="RXG23" s="88"/>
      <c r="RXH23" s="88"/>
      <c r="RXI23" s="88"/>
      <c r="RXJ23" s="88"/>
      <c r="RXK23" s="88"/>
      <c r="RXL23" s="88"/>
      <c r="RXM23" s="88"/>
      <c r="RXN23" s="88"/>
      <c r="RXO23" s="88"/>
      <c r="RXP23" s="88"/>
      <c r="RXQ23" s="88"/>
      <c r="RXR23" s="88"/>
      <c r="RXS23" s="88"/>
      <c r="RXT23" s="88"/>
      <c r="RXU23" s="88"/>
      <c r="RXV23" s="88"/>
      <c r="RXW23" s="88"/>
      <c r="RXX23" s="88"/>
      <c r="RXY23" s="88"/>
      <c r="RXZ23" s="88"/>
      <c r="RYA23" s="88"/>
      <c r="RYB23" s="88"/>
      <c r="RYC23" s="88"/>
      <c r="RYD23" s="88"/>
      <c r="RYE23" s="88"/>
      <c r="RYF23" s="88"/>
      <c r="RYG23" s="88"/>
      <c r="RYH23" s="88"/>
      <c r="RYI23" s="88"/>
      <c r="RYJ23" s="88"/>
      <c r="RYK23" s="88"/>
      <c r="RYL23" s="88"/>
      <c r="RYM23" s="88"/>
      <c r="RYN23" s="88"/>
      <c r="RYO23" s="88"/>
      <c r="RYP23" s="88"/>
      <c r="RYQ23" s="88"/>
      <c r="RYR23" s="88"/>
      <c r="RYS23" s="88"/>
      <c r="RYT23" s="88"/>
      <c r="RYU23" s="88"/>
      <c r="RYV23" s="88"/>
      <c r="RYW23" s="88"/>
      <c r="RYX23" s="88"/>
      <c r="RYY23" s="88"/>
      <c r="RYZ23" s="88"/>
      <c r="RZA23" s="88"/>
      <c r="RZB23" s="88"/>
      <c r="RZC23" s="88"/>
      <c r="RZD23" s="88"/>
      <c r="RZE23" s="88"/>
      <c r="RZF23" s="88"/>
      <c r="RZG23" s="88"/>
      <c r="RZH23" s="88"/>
      <c r="RZI23" s="88"/>
      <c r="RZJ23" s="88"/>
      <c r="RZK23" s="88"/>
      <c r="RZL23" s="88"/>
      <c r="RZM23" s="88"/>
      <c r="RZN23" s="88"/>
      <c r="RZO23" s="88"/>
      <c r="RZP23" s="88"/>
      <c r="RZQ23" s="88"/>
      <c r="RZR23" s="88"/>
      <c r="RZS23" s="88"/>
      <c r="RZT23" s="88"/>
      <c r="RZU23" s="88"/>
      <c r="RZV23" s="88"/>
      <c r="RZW23" s="88"/>
      <c r="RZX23" s="88"/>
      <c r="RZY23" s="88"/>
      <c r="RZZ23" s="88"/>
      <c r="SAA23" s="88"/>
      <c r="SAB23" s="88"/>
      <c r="SAC23" s="88"/>
      <c r="SAD23" s="88"/>
      <c r="SAE23" s="88"/>
      <c r="SAF23" s="88"/>
      <c r="SAG23" s="88"/>
      <c r="SAH23" s="88"/>
      <c r="SAI23" s="88"/>
      <c r="SAJ23" s="88"/>
      <c r="SAK23" s="88"/>
      <c r="SAL23" s="88"/>
      <c r="SAM23" s="88"/>
      <c r="SAN23" s="88"/>
      <c r="SAO23" s="88"/>
      <c r="SAP23" s="88"/>
      <c r="SAQ23" s="88"/>
      <c r="SAR23" s="88"/>
      <c r="SAS23" s="88"/>
      <c r="SAT23" s="88"/>
      <c r="SAU23" s="88"/>
      <c r="SAV23" s="88"/>
      <c r="SAW23" s="88"/>
      <c r="SAX23" s="88"/>
      <c r="SAY23" s="88"/>
      <c r="SAZ23" s="88"/>
      <c r="SBA23" s="88"/>
      <c r="SBB23" s="88"/>
      <c r="SBC23" s="88"/>
      <c r="SBD23" s="88"/>
      <c r="SBE23" s="88"/>
      <c r="SBF23" s="88"/>
      <c r="SBG23" s="88"/>
      <c r="SBH23" s="88"/>
      <c r="SBI23" s="88"/>
      <c r="SBJ23" s="88"/>
      <c r="SBK23" s="88"/>
      <c r="SBL23" s="88"/>
      <c r="SBM23" s="88"/>
      <c r="SBN23" s="88"/>
      <c r="SBO23" s="88"/>
      <c r="SBP23" s="88"/>
      <c r="SBQ23" s="88"/>
      <c r="SBR23" s="88"/>
      <c r="SBS23" s="88"/>
      <c r="SBT23" s="88"/>
      <c r="SBU23" s="88"/>
      <c r="SBV23" s="88"/>
      <c r="SBW23" s="88"/>
      <c r="SBX23" s="88"/>
      <c r="SBY23" s="88"/>
      <c r="SBZ23" s="88"/>
      <c r="SCA23" s="88"/>
      <c r="SCB23" s="88"/>
      <c r="SCC23" s="88"/>
      <c r="SCD23" s="88"/>
      <c r="SCE23" s="88"/>
      <c r="SCF23" s="88"/>
      <c r="SCG23" s="88"/>
      <c r="SCH23" s="88"/>
      <c r="SCI23" s="88"/>
      <c r="SCJ23" s="88"/>
      <c r="SCK23" s="88"/>
      <c r="SCL23" s="88"/>
      <c r="SCM23" s="88"/>
      <c r="SCN23" s="88"/>
      <c r="SCO23" s="88"/>
      <c r="SCP23" s="88"/>
      <c r="SCQ23" s="88"/>
      <c r="SCR23" s="88"/>
      <c r="SCS23" s="88"/>
      <c r="SCT23" s="88"/>
      <c r="SCU23" s="88"/>
      <c r="SCV23" s="88"/>
      <c r="SCW23" s="88"/>
      <c r="SCX23" s="88"/>
      <c r="SCY23" s="88"/>
      <c r="SCZ23" s="88"/>
      <c r="SDA23" s="88"/>
      <c r="SDB23" s="88"/>
      <c r="SDC23" s="88"/>
      <c r="SDD23" s="88"/>
      <c r="SDE23" s="88"/>
      <c r="SDF23" s="88"/>
      <c r="SDG23" s="88"/>
      <c r="SDH23" s="88"/>
      <c r="SDI23" s="88"/>
      <c r="SDJ23" s="88"/>
      <c r="SDK23" s="88"/>
      <c r="SDL23" s="88"/>
      <c r="SDM23" s="88"/>
      <c r="SDN23" s="88"/>
      <c r="SDO23" s="88"/>
      <c r="SDP23" s="88"/>
      <c r="SDQ23" s="88"/>
      <c r="SDR23" s="88"/>
      <c r="SDS23" s="88"/>
      <c r="SDT23" s="88"/>
      <c r="SDU23" s="88"/>
      <c r="SDV23" s="88"/>
      <c r="SDW23" s="88"/>
      <c r="SDX23" s="88"/>
      <c r="SDY23" s="88"/>
      <c r="SDZ23" s="88"/>
      <c r="SEA23" s="88"/>
      <c r="SEB23" s="88"/>
      <c r="SEC23" s="88"/>
      <c r="SED23" s="88"/>
      <c r="SEE23" s="88"/>
      <c r="SEF23" s="88"/>
      <c r="SEG23" s="88"/>
      <c r="SEH23" s="88"/>
      <c r="SEI23" s="88"/>
      <c r="SEJ23" s="88"/>
      <c r="SEK23" s="88"/>
      <c r="SEL23" s="88"/>
      <c r="SEM23" s="88"/>
      <c r="SEN23" s="88"/>
      <c r="SEO23" s="88"/>
      <c r="SEP23" s="88"/>
      <c r="SEQ23" s="88"/>
      <c r="SER23" s="88"/>
      <c r="SES23" s="88"/>
      <c r="SET23" s="88"/>
      <c r="SEU23" s="88"/>
      <c r="SEV23" s="88"/>
      <c r="SEW23" s="88"/>
      <c r="SEX23" s="88"/>
      <c r="SEY23" s="88"/>
      <c r="SEZ23" s="88"/>
      <c r="SFA23" s="88"/>
      <c r="SFB23" s="88"/>
      <c r="SFC23" s="88"/>
      <c r="SFD23" s="88"/>
      <c r="SFE23" s="88"/>
      <c r="SFF23" s="88"/>
      <c r="SFG23" s="88"/>
      <c r="SFH23" s="88"/>
      <c r="SFI23" s="88"/>
      <c r="SFJ23" s="88"/>
      <c r="SFK23" s="88"/>
      <c r="SFL23" s="88"/>
      <c r="SFM23" s="88"/>
      <c r="SFN23" s="88"/>
      <c r="SFO23" s="88"/>
      <c r="SFP23" s="88"/>
      <c r="SFQ23" s="88"/>
      <c r="SFR23" s="88"/>
      <c r="SFS23" s="88"/>
      <c r="SFT23" s="88"/>
      <c r="SFU23" s="88"/>
      <c r="SFV23" s="88"/>
      <c r="SFW23" s="88"/>
      <c r="SFX23" s="88"/>
      <c r="SFY23" s="88"/>
      <c r="SFZ23" s="88"/>
      <c r="SGA23" s="88"/>
      <c r="SGB23" s="88"/>
      <c r="SGC23" s="88"/>
      <c r="SGD23" s="88"/>
      <c r="SGE23" s="88"/>
      <c r="SGF23" s="88"/>
      <c r="SGG23" s="88"/>
      <c r="SGH23" s="88"/>
      <c r="SGI23" s="88"/>
      <c r="SGJ23" s="88"/>
      <c r="SGK23" s="88"/>
      <c r="SGL23" s="88"/>
      <c r="SGM23" s="88"/>
      <c r="SGN23" s="88"/>
      <c r="SGO23" s="88"/>
      <c r="SGP23" s="88"/>
      <c r="SGQ23" s="88"/>
      <c r="SGR23" s="88"/>
      <c r="SGS23" s="88"/>
      <c r="SGT23" s="88"/>
      <c r="SGU23" s="88"/>
      <c r="SGV23" s="88"/>
      <c r="SGW23" s="88"/>
      <c r="SGX23" s="88"/>
      <c r="SGY23" s="88"/>
      <c r="SGZ23" s="88"/>
      <c r="SHA23" s="88"/>
      <c r="SHB23" s="88"/>
      <c r="SHC23" s="88"/>
      <c r="SHD23" s="88"/>
      <c r="SHE23" s="88"/>
      <c r="SHF23" s="88"/>
      <c r="SHG23" s="88"/>
      <c r="SHH23" s="88"/>
      <c r="SHI23" s="88"/>
      <c r="SHJ23" s="88"/>
      <c r="SHK23" s="88"/>
      <c r="SHL23" s="88"/>
      <c r="SHM23" s="88"/>
      <c r="SHN23" s="88"/>
      <c r="SHO23" s="88"/>
      <c r="SHP23" s="88"/>
      <c r="SHQ23" s="88"/>
      <c r="SHR23" s="88"/>
      <c r="SHS23" s="88"/>
      <c r="SHT23" s="88"/>
      <c r="SHU23" s="88"/>
      <c r="SHV23" s="88"/>
      <c r="SHW23" s="88"/>
      <c r="SHX23" s="88"/>
      <c r="SHY23" s="88"/>
      <c r="SHZ23" s="88"/>
      <c r="SIA23" s="88"/>
      <c r="SIB23" s="88"/>
      <c r="SIC23" s="88"/>
      <c r="SID23" s="88"/>
      <c r="SIE23" s="88"/>
      <c r="SIF23" s="88"/>
      <c r="SIG23" s="88"/>
      <c r="SIH23" s="88"/>
      <c r="SII23" s="88"/>
      <c r="SIJ23" s="88"/>
      <c r="SIK23" s="88"/>
      <c r="SIL23" s="88"/>
      <c r="SIM23" s="88"/>
      <c r="SIN23" s="88"/>
      <c r="SIO23" s="88"/>
      <c r="SIP23" s="88"/>
      <c r="SIQ23" s="88"/>
      <c r="SIR23" s="88"/>
      <c r="SIS23" s="88"/>
      <c r="SIT23" s="88"/>
      <c r="SIU23" s="88"/>
      <c r="SIV23" s="88"/>
      <c r="SIW23" s="88"/>
      <c r="SIX23" s="88"/>
      <c r="SIY23" s="88"/>
      <c r="SIZ23" s="88"/>
      <c r="SJA23" s="88"/>
      <c r="SJB23" s="88"/>
      <c r="SJC23" s="88"/>
      <c r="SJD23" s="88"/>
      <c r="SJE23" s="88"/>
      <c r="SJF23" s="88"/>
      <c r="SJG23" s="88"/>
      <c r="SJH23" s="88"/>
      <c r="SJI23" s="88"/>
      <c r="SJJ23" s="88"/>
      <c r="SJK23" s="88"/>
      <c r="SJL23" s="88"/>
      <c r="SJM23" s="88"/>
      <c r="SJN23" s="88"/>
      <c r="SJO23" s="88"/>
      <c r="SJP23" s="88"/>
      <c r="SJQ23" s="88"/>
      <c r="SJR23" s="88"/>
      <c r="SJS23" s="88"/>
      <c r="SJT23" s="88"/>
      <c r="SJU23" s="88"/>
      <c r="SJV23" s="88"/>
      <c r="SJW23" s="88"/>
      <c r="SJX23" s="88"/>
      <c r="SJY23" s="88"/>
      <c r="SJZ23" s="88"/>
      <c r="SKA23" s="88"/>
      <c r="SKB23" s="88"/>
      <c r="SKC23" s="88"/>
      <c r="SKD23" s="88"/>
      <c r="SKE23" s="88"/>
      <c r="SKF23" s="88"/>
      <c r="SKG23" s="88"/>
      <c r="SKH23" s="88"/>
      <c r="SKI23" s="88"/>
      <c r="SKJ23" s="88"/>
      <c r="SKK23" s="88"/>
      <c r="SKL23" s="88"/>
      <c r="SKM23" s="88"/>
      <c r="SKN23" s="88"/>
      <c r="SKO23" s="88"/>
      <c r="SKP23" s="88"/>
      <c r="SKQ23" s="88"/>
      <c r="SKR23" s="88"/>
      <c r="SKS23" s="88"/>
      <c r="SKT23" s="88"/>
      <c r="SKU23" s="88"/>
      <c r="SKV23" s="88"/>
      <c r="SKW23" s="88"/>
      <c r="SKX23" s="88"/>
      <c r="SKY23" s="88"/>
      <c r="SKZ23" s="88"/>
      <c r="SLA23" s="88"/>
      <c r="SLB23" s="88"/>
      <c r="SLC23" s="88"/>
      <c r="SLD23" s="88"/>
      <c r="SLE23" s="88"/>
      <c r="SLF23" s="88"/>
      <c r="SLG23" s="88"/>
      <c r="SLH23" s="88"/>
      <c r="SLI23" s="88"/>
      <c r="SLJ23" s="88"/>
      <c r="SLK23" s="88"/>
      <c r="SLL23" s="88"/>
      <c r="SLM23" s="88"/>
      <c r="SLN23" s="88"/>
      <c r="SLO23" s="88"/>
      <c r="SLP23" s="88"/>
      <c r="SLQ23" s="88"/>
      <c r="SLR23" s="88"/>
      <c r="SLS23" s="88"/>
      <c r="SLT23" s="88"/>
      <c r="SLU23" s="88"/>
      <c r="SLV23" s="88"/>
      <c r="SLW23" s="88"/>
      <c r="SLX23" s="88"/>
      <c r="SLY23" s="88"/>
      <c r="SLZ23" s="88"/>
      <c r="SMA23" s="88"/>
      <c r="SMB23" s="88"/>
      <c r="SMC23" s="88"/>
      <c r="SMD23" s="88"/>
      <c r="SME23" s="88"/>
      <c r="SMF23" s="88"/>
      <c r="SMG23" s="88"/>
      <c r="SMH23" s="88"/>
      <c r="SMI23" s="88"/>
      <c r="SMJ23" s="88"/>
      <c r="SMK23" s="88"/>
      <c r="SML23" s="88"/>
      <c r="SMM23" s="88"/>
      <c r="SMN23" s="88"/>
      <c r="SMO23" s="88"/>
      <c r="SMP23" s="88"/>
      <c r="SMQ23" s="88"/>
      <c r="SMR23" s="88"/>
      <c r="SMS23" s="88"/>
      <c r="SMT23" s="88"/>
      <c r="SMU23" s="88"/>
      <c r="SMV23" s="88"/>
      <c r="SMW23" s="88"/>
      <c r="SMX23" s="88"/>
      <c r="SMY23" s="88"/>
      <c r="SMZ23" s="88"/>
      <c r="SNA23" s="88"/>
      <c r="SNB23" s="88"/>
      <c r="SNC23" s="88"/>
      <c r="SND23" s="88"/>
      <c r="SNE23" s="88"/>
      <c r="SNF23" s="88"/>
      <c r="SNG23" s="88"/>
      <c r="SNH23" s="88"/>
      <c r="SNI23" s="88"/>
      <c r="SNJ23" s="88"/>
      <c r="SNK23" s="88"/>
      <c r="SNL23" s="88"/>
      <c r="SNM23" s="88"/>
      <c r="SNN23" s="88"/>
      <c r="SNO23" s="88"/>
      <c r="SNP23" s="88"/>
      <c r="SNQ23" s="88"/>
      <c r="SNR23" s="88"/>
      <c r="SNS23" s="88"/>
      <c r="SNT23" s="88"/>
      <c r="SNU23" s="88"/>
      <c r="SNV23" s="88"/>
      <c r="SNW23" s="88"/>
      <c r="SNX23" s="88"/>
      <c r="SNY23" s="88"/>
      <c r="SNZ23" s="88"/>
      <c r="SOA23" s="88"/>
      <c r="SOB23" s="88"/>
      <c r="SOC23" s="88"/>
      <c r="SOD23" s="88"/>
      <c r="SOE23" s="88"/>
      <c r="SOF23" s="88"/>
      <c r="SOG23" s="88"/>
      <c r="SOH23" s="88"/>
      <c r="SOI23" s="88"/>
      <c r="SOJ23" s="88"/>
      <c r="SOK23" s="88"/>
      <c r="SOL23" s="88"/>
      <c r="SOM23" s="88"/>
      <c r="SON23" s="88"/>
      <c r="SOO23" s="88"/>
      <c r="SOP23" s="88"/>
      <c r="SOQ23" s="88"/>
      <c r="SOR23" s="88"/>
      <c r="SOS23" s="88"/>
      <c r="SOT23" s="88"/>
      <c r="SOU23" s="88"/>
      <c r="SOV23" s="88"/>
      <c r="SOW23" s="88"/>
      <c r="SOX23" s="88"/>
      <c r="SOY23" s="88"/>
      <c r="SOZ23" s="88"/>
      <c r="SPA23" s="88"/>
      <c r="SPB23" s="88"/>
      <c r="SPC23" s="88"/>
      <c r="SPD23" s="88"/>
      <c r="SPE23" s="88"/>
      <c r="SPF23" s="88"/>
      <c r="SPG23" s="88"/>
      <c r="SPH23" s="88"/>
      <c r="SPI23" s="88"/>
      <c r="SPJ23" s="88"/>
      <c r="SPK23" s="88"/>
      <c r="SPL23" s="88"/>
      <c r="SPM23" s="88"/>
      <c r="SPN23" s="88"/>
      <c r="SPO23" s="88"/>
      <c r="SPP23" s="88"/>
      <c r="SPQ23" s="88"/>
      <c r="SPR23" s="88"/>
      <c r="SPS23" s="88"/>
      <c r="SPT23" s="88"/>
      <c r="SPU23" s="88"/>
      <c r="SPV23" s="88"/>
      <c r="SPW23" s="88"/>
      <c r="SPX23" s="88"/>
      <c r="SPY23" s="88"/>
      <c r="SPZ23" s="88"/>
      <c r="SQA23" s="88"/>
      <c r="SQB23" s="88"/>
      <c r="SQC23" s="88"/>
      <c r="SQD23" s="88"/>
      <c r="SQE23" s="88"/>
      <c r="SQF23" s="88"/>
      <c r="SQG23" s="88"/>
      <c r="SQH23" s="88"/>
      <c r="SQI23" s="88"/>
      <c r="SQJ23" s="88"/>
      <c r="SQK23" s="88"/>
      <c r="SQL23" s="88"/>
      <c r="SQM23" s="88"/>
      <c r="SQN23" s="88"/>
      <c r="SQO23" s="88"/>
      <c r="SQP23" s="88"/>
      <c r="SQQ23" s="88"/>
      <c r="SQR23" s="88"/>
      <c r="SQS23" s="88"/>
      <c r="SQT23" s="88"/>
      <c r="SQU23" s="88"/>
      <c r="SQV23" s="88"/>
      <c r="SQW23" s="88"/>
      <c r="SQX23" s="88"/>
      <c r="SQY23" s="88"/>
      <c r="SQZ23" s="88"/>
      <c r="SRA23" s="88"/>
      <c r="SRB23" s="88"/>
      <c r="SRC23" s="88"/>
      <c r="SRD23" s="88"/>
      <c r="SRE23" s="88"/>
      <c r="SRF23" s="88"/>
      <c r="SRG23" s="88"/>
      <c r="SRH23" s="88"/>
      <c r="SRI23" s="88"/>
      <c r="SRJ23" s="88"/>
      <c r="SRK23" s="88"/>
      <c r="SRL23" s="88"/>
      <c r="SRM23" s="88"/>
      <c r="SRN23" s="88"/>
      <c r="SRO23" s="88"/>
      <c r="SRP23" s="88"/>
      <c r="SRQ23" s="88"/>
      <c r="SRR23" s="88"/>
      <c r="SRS23" s="88"/>
      <c r="SRT23" s="88"/>
      <c r="SRU23" s="88"/>
      <c r="SRV23" s="88"/>
      <c r="SRW23" s="88"/>
      <c r="SRX23" s="88"/>
      <c r="SRY23" s="88"/>
      <c r="SRZ23" s="88"/>
      <c r="SSA23" s="88"/>
      <c r="SSB23" s="88"/>
      <c r="SSC23" s="88"/>
      <c r="SSD23" s="88"/>
      <c r="SSE23" s="88"/>
      <c r="SSF23" s="88"/>
      <c r="SSG23" s="88"/>
      <c r="SSH23" s="88"/>
      <c r="SSI23" s="88"/>
      <c r="SSJ23" s="88"/>
      <c r="SSK23" s="88"/>
      <c r="SSL23" s="88"/>
      <c r="SSM23" s="88"/>
      <c r="SSN23" s="88"/>
      <c r="SSO23" s="88"/>
      <c r="SSP23" s="88"/>
      <c r="SSQ23" s="88"/>
      <c r="SSR23" s="88"/>
      <c r="SSS23" s="88"/>
      <c r="SST23" s="88"/>
      <c r="SSU23" s="88"/>
      <c r="SSV23" s="88"/>
      <c r="SSW23" s="88"/>
      <c r="SSX23" s="88"/>
      <c r="SSY23" s="88"/>
      <c r="SSZ23" s="88"/>
      <c r="STA23" s="88"/>
      <c r="STB23" s="88"/>
      <c r="STC23" s="88"/>
      <c r="STD23" s="88"/>
      <c r="STE23" s="88"/>
      <c r="STF23" s="88"/>
      <c r="STG23" s="88"/>
      <c r="STH23" s="88"/>
      <c r="STI23" s="88"/>
      <c r="STJ23" s="88"/>
      <c r="STK23" s="88"/>
      <c r="STL23" s="88"/>
      <c r="STM23" s="88"/>
      <c r="STN23" s="88"/>
      <c r="STO23" s="88"/>
      <c r="STP23" s="88"/>
      <c r="STQ23" s="88"/>
      <c r="STR23" s="88"/>
      <c r="STS23" s="88"/>
      <c r="STT23" s="88"/>
      <c r="STU23" s="88"/>
      <c r="STV23" s="88"/>
      <c r="STW23" s="88"/>
      <c r="STX23" s="88"/>
      <c r="STY23" s="88"/>
      <c r="STZ23" s="88"/>
      <c r="SUA23" s="88"/>
      <c r="SUB23" s="88"/>
      <c r="SUC23" s="88"/>
      <c r="SUD23" s="88"/>
      <c r="SUE23" s="88"/>
      <c r="SUF23" s="88"/>
      <c r="SUG23" s="88"/>
      <c r="SUH23" s="88"/>
      <c r="SUI23" s="88"/>
      <c r="SUJ23" s="88"/>
      <c r="SUK23" s="88"/>
      <c r="SUL23" s="88"/>
      <c r="SUM23" s="88"/>
      <c r="SUN23" s="88"/>
      <c r="SUO23" s="88"/>
      <c r="SUP23" s="88"/>
      <c r="SUQ23" s="88"/>
      <c r="SUR23" s="88"/>
      <c r="SUS23" s="88"/>
      <c r="SUT23" s="88"/>
      <c r="SUU23" s="88"/>
      <c r="SUV23" s="88"/>
      <c r="SUW23" s="88"/>
      <c r="SUX23" s="88"/>
      <c r="SUY23" s="88"/>
      <c r="SUZ23" s="88"/>
      <c r="SVA23" s="88"/>
      <c r="SVB23" s="88"/>
      <c r="SVC23" s="88"/>
      <c r="SVD23" s="88"/>
      <c r="SVE23" s="88"/>
      <c r="SVF23" s="88"/>
      <c r="SVG23" s="88"/>
      <c r="SVH23" s="88"/>
      <c r="SVI23" s="88"/>
      <c r="SVJ23" s="88"/>
      <c r="SVK23" s="88"/>
      <c r="SVL23" s="88"/>
      <c r="SVM23" s="88"/>
      <c r="SVN23" s="88"/>
      <c r="SVO23" s="88"/>
      <c r="SVP23" s="88"/>
      <c r="SVQ23" s="88"/>
      <c r="SVR23" s="88"/>
      <c r="SVS23" s="88"/>
      <c r="SVT23" s="88"/>
      <c r="SVU23" s="88"/>
      <c r="SVV23" s="88"/>
      <c r="SVW23" s="88"/>
      <c r="SVX23" s="88"/>
      <c r="SVY23" s="88"/>
      <c r="SVZ23" s="88"/>
      <c r="SWA23" s="88"/>
      <c r="SWB23" s="88"/>
      <c r="SWC23" s="88"/>
      <c r="SWD23" s="88"/>
      <c r="SWE23" s="88"/>
      <c r="SWF23" s="88"/>
      <c r="SWG23" s="88"/>
      <c r="SWH23" s="88"/>
      <c r="SWI23" s="88"/>
      <c r="SWJ23" s="88"/>
      <c r="SWK23" s="88"/>
      <c r="SWL23" s="88"/>
      <c r="SWM23" s="88"/>
      <c r="SWN23" s="88"/>
      <c r="SWO23" s="88"/>
      <c r="SWP23" s="88"/>
      <c r="SWQ23" s="88"/>
      <c r="SWR23" s="88"/>
      <c r="SWS23" s="88"/>
      <c r="SWT23" s="88"/>
      <c r="SWU23" s="88"/>
      <c r="SWV23" s="88"/>
      <c r="SWW23" s="88"/>
      <c r="SWX23" s="88"/>
      <c r="SWY23" s="88"/>
      <c r="SWZ23" s="88"/>
      <c r="SXA23" s="88"/>
      <c r="SXB23" s="88"/>
      <c r="SXC23" s="88"/>
      <c r="SXD23" s="88"/>
      <c r="SXE23" s="88"/>
      <c r="SXF23" s="88"/>
      <c r="SXG23" s="88"/>
      <c r="SXH23" s="88"/>
      <c r="SXI23" s="88"/>
      <c r="SXJ23" s="88"/>
      <c r="SXK23" s="88"/>
      <c r="SXL23" s="88"/>
      <c r="SXM23" s="88"/>
      <c r="SXN23" s="88"/>
      <c r="SXO23" s="88"/>
      <c r="SXP23" s="88"/>
      <c r="SXQ23" s="88"/>
      <c r="SXR23" s="88"/>
      <c r="SXS23" s="88"/>
      <c r="SXT23" s="88"/>
      <c r="SXU23" s="88"/>
      <c r="SXV23" s="88"/>
      <c r="SXW23" s="88"/>
      <c r="SXX23" s="88"/>
      <c r="SXY23" s="88"/>
      <c r="SXZ23" s="88"/>
      <c r="SYA23" s="88"/>
      <c r="SYB23" s="88"/>
      <c r="SYC23" s="88"/>
      <c r="SYD23" s="88"/>
      <c r="SYE23" s="88"/>
      <c r="SYF23" s="88"/>
      <c r="SYG23" s="88"/>
      <c r="SYH23" s="88"/>
      <c r="SYI23" s="88"/>
      <c r="SYJ23" s="88"/>
      <c r="SYK23" s="88"/>
      <c r="SYL23" s="88"/>
      <c r="SYM23" s="88"/>
      <c r="SYN23" s="88"/>
      <c r="SYO23" s="88"/>
      <c r="SYP23" s="88"/>
      <c r="SYQ23" s="88"/>
      <c r="SYR23" s="88"/>
      <c r="SYS23" s="88"/>
      <c r="SYT23" s="88"/>
      <c r="SYU23" s="88"/>
      <c r="SYV23" s="88"/>
      <c r="SYW23" s="88"/>
      <c r="SYX23" s="88"/>
      <c r="SYY23" s="88"/>
      <c r="SYZ23" s="88"/>
      <c r="SZA23" s="88"/>
      <c r="SZB23" s="88"/>
      <c r="SZC23" s="88"/>
      <c r="SZD23" s="88"/>
      <c r="SZE23" s="88"/>
      <c r="SZF23" s="88"/>
      <c r="SZG23" s="88"/>
      <c r="SZH23" s="88"/>
      <c r="SZI23" s="88"/>
      <c r="SZJ23" s="88"/>
      <c r="SZK23" s="88"/>
      <c r="SZL23" s="88"/>
      <c r="SZM23" s="88"/>
      <c r="SZN23" s="88"/>
      <c r="SZO23" s="88"/>
      <c r="SZP23" s="88"/>
      <c r="SZQ23" s="88"/>
      <c r="SZR23" s="88"/>
      <c r="SZS23" s="88"/>
      <c r="SZT23" s="88"/>
      <c r="SZU23" s="88"/>
      <c r="SZV23" s="88"/>
      <c r="SZW23" s="88"/>
      <c r="SZX23" s="88"/>
      <c r="SZY23" s="88"/>
      <c r="SZZ23" s="88"/>
      <c r="TAA23" s="88"/>
      <c r="TAB23" s="88"/>
      <c r="TAC23" s="88"/>
      <c r="TAD23" s="88"/>
      <c r="TAE23" s="88"/>
      <c r="TAF23" s="88"/>
      <c r="TAG23" s="88"/>
      <c r="TAH23" s="88"/>
      <c r="TAI23" s="88"/>
      <c r="TAJ23" s="88"/>
      <c r="TAK23" s="88"/>
      <c r="TAL23" s="88"/>
      <c r="TAM23" s="88"/>
      <c r="TAN23" s="88"/>
      <c r="TAO23" s="88"/>
      <c r="TAP23" s="88"/>
      <c r="TAQ23" s="88"/>
      <c r="TAR23" s="88"/>
      <c r="TAS23" s="88"/>
      <c r="TAT23" s="88"/>
      <c r="TAU23" s="88"/>
      <c r="TAV23" s="88"/>
      <c r="TAW23" s="88"/>
      <c r="TAX23" s="88"/>
      <c r="TAY23" s="88"/>
      <c r="TAZ23" s="88"/>
      <c r="TBA23" s="88"/>
      <c r="TBB23" s="88"/>
      <c r="TBC23" s="88"/>
      <c r="TBD23" s="88"/>
      <c r="TBE23" s="88"/>
      <c r="TBF23" s="88"/>
      <c r="TBG23" s="88"/>
      <c r="TBH23" s="88"/>
      <c r="TBI23" s="88"/>
      <c r="TBJ23" s="88"/>
      <c r="TBK23" s="88"/>
      <c r="TBL23" s="88"/>
      <c r="TBM23" s="88"/>
      <c r="TBN23" s="88"/>
      <c r="TBO23" s="88"/>
      <c r="TBP23" s="88"/>
      <c r="TBQ23" s="88"/>
      <c r="TBR23" s="88"/>
      <c r="TBS23" s="88"/>
      <c r="TBT23" s="88"/>
      <c r="TBU23" s="88"/>
      <c r="TBV23" s="88"/>
      <c r="TBW23" s="88"/>
      <c r="TBX23" s="88"/>
      <c r="TBY23" s="88"/>
      <c r="TBZ23" s="88"/>
      <c r="TCA23" s="88"/>
      <c r="TCB23" s="88"/>
      <c r="TCC23" s="88"/>
      <c r="TCD23" s="88"/>
      <c r="TCE23" s="88"/>
      <c r="TCF23" s="88"/>
      <c r="TCG23" s="88"/>
      <c r="TCH23" s="88"/>
      <c r="TCI23" s="88"/>
      <c r="TCJ23" s="88"/>
      <c r="TCK23" s="88"/>
      <c r="TCL23" s="88"/>
      <c r="TCM23" s="88"/>
      <c r="TCN23" s="88"/>
      <c r="TCO23" s="88"/>
      <c r="TCP23" s="88"/>
      <c r="TCQ23" s="88"/>
      <c r="TCR23" s="88"/>
      <c r="TCS23" s="88"/>
      <c r="TCT23" s="88"/>
      <c r="TCU23" s="88"/>
      <c r="TCV23" s="88"/>
      <c r="TCW23" s="88"/>
      <c r="TCX23" s="88"/>
      <c r="TCY23" s="88"/>
      <c r="TCZ23" s="88"/>
      <c r="TDA23" s="88"/>
      <c r="TDB23" s="88"/>
      <c r="TDC23" s="88"/>
      <c r="TDD23" s="88"/>
      <c r="TDE23" s="88"/>
      <c r="TDF23" s="88"/>
      <c r="TDG23" s="88"/>
      <c r="TDH23" s="88"/>
      <c r="TDI23" s="88"/>
      <c r="TDJ23" s="88"/>
      <c r="TDK23" s="88"/>
      <c r="TDL23" s="88"/>
      <c r="TDM23" s="88"/>
      <c r="TDN23" s="88"/>
      <c r="TDO23" s="88"/>
      <c r="TDP23" s="88"/>
      <c r="TDQ23" s="88"/>
      <c r="TDR23" s="88"/>
      <c r="TDS23" s="88"/>
      <c r="TDT23" s="88"/>
      <c r="TDU23" s="88"/>
      <c r="TDV23" s="88"/>
      <c r="TDW23" s="88"/>
      <c r="TDX23" s="88"/>
      <c r="TDY23" s="88"/>
      <c r="TDZ23" s="88"/>
      <c r="TEA23" s="88"/>
      <c r="TEB23" s="88"/>
      <c r="TEC23" s="88"/>
      <c r="TED23" s="88"/>
      <c r="TEE23" s="88"/>
      <c r="TEF23" s="88"/>
      <c r="TEG23" s="88"/>
      <c r="TEH23" s="88"/>
      <c r="TEI23" s="88"/>
      <c r="TEJ23" s="88"/>
      <c r="TEK23" s="88"/>
      <c r="TEL23" s="88"/>
      <c r="TEM23" s="88"/>
      <c r="TEN23" s="88"/>
      <c r="TEO23" s="88"/>
      <c r="TEP23" s="88"/>
      <c r="TEQ23" s="88"/>
      <c r="TER23" s="88"/>
      <c r="TES23" s="88"/>
      <c r="TET23" s="88"/>
      <c r="TEU23" s="88"/>
      <c r="TEV23" s="88"/>
      <c r="TEW23" s="88"/>
      <c r="TEX23" s="88"/>
      <c r="TEY23" s="88"/>
      <c r="TEZ23" s="88"/>
      <c r="TFA23" s="88"/>
      <c r="TFB23" s="88"/>
      <c r="TFC23" s="88"/>
      <c r="TFD23" s="88"/>
      <c r="TFE23" s="88"/>
      <c r="TFF23" s="88"/>
      <c r="TFG23" s="88"/>
      <c r="TFH23" s="88"/>
      <c r="TFI23" s="88"/>
      <c r="TFJ23" s="88"/>
      <c r="TFK23" s="88"/>
      <c r="TFL23" s="88"/>
      <c r="TFM23" s="88"/>
      <c r="TFN23" s="88"/>
      <c r="TFO23" s="88"/>
      <c r="TFP23" s="88"/>
      <c r="TFQ23" s="88"/>
      <c r="TFR23" s="88"/>
      <c r="TFS23" s="88"/>
      <c r="TFT23" s="88"/>
      <c r="TFU23" s="88"/>
      <c r="TFV23" s="88"/>
      <c r="TFW23" s="88"/>
      <c r="TFX23" s="88"/>
      <c r="TFY23" s="88"/>
      <c r="TFZ23" s="88"/>
      <c r="TGA23" s="88"/>
      <c r="TGB23" s="88"/>
      <c r="TGC23" s="88"/>
      <c r="TGD23" s="88"/>
      <c r="TGE23" s="88"/>
      <c r="TGF23" s="88"/>
      <c r="TGG23" s="88"/>
      <c r="TGH23" s="88"/>
      <c r="TGI23" s="88"/>
      <c r="TGJ23" s="88"/>
      <c r="TGK23" s="88"/>
      <c r="TGL23" s="88"/>
      <c r="TGM23" s="88"/>
      <c r="TGN23" s="88"/>
      <c r="TGO23" s="88"/>
      <c r="TGP23" s="88"/>
      <c r="TGQ23" s="88"/>
      <c r="TGR23" s="88"/>
      <c r="TGS23" s="88"/>
      <c r="TGT23" s="88"/>
      <c r="TGU23" s="88"/>
      <c r="TGV23" s="88"/>
      <c r="TGW23" s="88"/>
      <c r="TGX23" s="88"/>
      <c r="TGY23" s="88"/>
      <c r="TGZ23" s="88"/>
      <c r="THA23" s="88"/>
      <c r="THB23" s="88"/>
      <c r="THC23" s="88"/>
      <c r="THD23" s="88"/>
      <c r="THE23" s="88"/>
      <c r="THF23" s="88"/>
      <c r="THG23" s="88"/>
      <c r="THH23" s="88"/>
      <c r="THI23" s="88"/>
      <c r="THJ23" s="88"/>
      <c r="THK23" s="88"/>
      <c r="THL23" s="88"/>
      <c r="THM23" s="88"/>
      <c r="THN23" s="88"/>
      <c r="THO23" s="88"/>
      <c r="THP23" s="88"/>
      <c r="THQ23" s="88"/>
      <c r="THR23" s="88"/>
      <c r="THS23" s="88"/>
      <c r="THT23" s="88"/>
      <c r="THU23" s="88"/>
      <c r="THV23" s="88"/>
      <c r="THW23" s="88"/>
      <c r="THX23" s="88"/>
      <c r="THY23" s="88"/>
      <c r="THZ23" s="88"/>
      <c r="TIA23" s="88"/>
      <c r="TIB23" s="88"/>
      <c r="TIC23" s="88"/>
      <c r="TID23" s="88"/>
      <c r="TIE23" s="88"/>
      <c r="TIF23" s="88"/>
      <c r="TIG23" s="88"/>
      <c r="TIH23" s="88"/>
      <c r="TII23" s="88"/>
      <c r="TIJ23" s="88"/>
      <c r="TIK23" s="88"/>
      <c r="TIL23" s="88"/>
      <c r="TIM23" s="88"/>
      <c r="TIN23" s="88"/>
      <c r="TIO23" s="88"/>
      <c r="TIP23" s="88"/>
      <c r="TIQ23" s="88"/>
      <c r="TIR23" s="88"/>
      <c r="TIS23" s="88"/>
      <c r="TIT23" s="88"/>
      <c r="TIU23" s="88"/>
      <c r="TIV23" s="88"/>
      <c r="TIW23" s="88"/>
      <c r="TIX23" s="88"/>
      <c r="TIY23" s="88"/>
      <c r="TIZ23" s="88"/>
      <c r="TJA23" s="88"/>
      <c r="TJB23" s="88"/>
      <c r="TJC23" s="88"/>
      <c r="TJD23" s="88"/>
      <c r="TJE23" s="88"/>
      <c r="TJF23" s="88"/>
      <c r="TJG23" s="88"/>
      <c r="TJH23" s="88"/>
      <c r="TJI23" s="88"/>
      <c r="TJJ23" s="88"/>
      <c r="TJK23" s="88"/>
      <c r="TJL23" s="88"/>
      <c r="TJM23" s="88"/>
      <c r="TJN23" s="88"/>
      <c r="TJO23" s="88"/>
      <c r="TJP23" s="88"/>
      <c r="TJQ23" s="88"/>
      <c r="TJR23" s="88"/>
      <c r="TJS23" s="88"/>
      <c r="TJT23" s="88"/>
      <c r="TJU23" s="88"/>
      <c r="TJV23" s="88"/>
      <c r="TJW23" s="88"/>
      <c r="TJX23" s="88"/>
      <c r="TJY23" s="88"/>
      <c r="TJZ23" s="88"/>
      <c r="TKA23" s="88"/>
      <c r="TKB23" s="88"/>
      <c r="TKC23" s="88"/>
      <c r="TKD23" s="88"/>
      <c r="TKE23" s="88"/>
      <c r="TKF23" s="88"/>
      <c r="TKG23" s="88"/>
      <c r="TKH23" s="88"/>
      <c r="TKI23" s="88"/>
      <c r="TKJ23" s="88"/>
      <c r="TKK23" s="88"/>
      <c r="TKL23" s="88"/>
      <c r="TKM23" s="88"/>
      <c r="TKN23" s="88"/>
      <c r="TKO23" s="88"/>
      <c r="TKP23" s="88"/>
      <c r="TKQ23" s="88"/>
      <c r="TKR23" s="88"/>
      <c r="TKS23" s="88"/>
      <c r="TKT23" s="88"/>
      <c r="TKU23" s="88"/>
      <c r="TKV23" s="88"/>
      <c r="TKW23" s="88"/>
      <c r="TKX23" s="88"/>
      <c r="TKY23" s="88"/>
      <c r="TKZ23" s="88"/>
      <c r="TLA23" s="88"/>
      <c r="TLB23" s="88"/>
      <c r="TLC23" s="88"/>
      <c r="TLD23" s="88"/>
      <c r="TLE23" s="88"/>
      <c r="TLF23" s="88"/>
      <c r="TLG23" s="88"/>
      <c r="TLH23" s="88"/>
      <c r="TLI23" s="88"/>
      <c r="TLJ23" s="88"/>
      <c r="TLK23" s="88"/>
      <c r="TLL23" s="88"/>
      <c r="TLM23" s="88"/>
      <c r="TLN23" s="88"/>
      <c r="TLO23" s="88"/>
      <c r="TLP23" s="88"/>
      <c r="TLQ23" s="88"/>
      <c r="TLR23" s="88"/>
      <c r="TLS23" s="88"/>
      <c r="TLT23" s="88"/>
      <c r="TLU23" s="88"/>
      <c r="TLV23" s="88"/>
      <c r="TLW23" s="88"/>
      <c r="TLX23" s="88"/>
      <c r="TLY23" s="88"/>
      <c r="TLZ23" s="88"/>
      <c r="TMA23" s="88"/>
      <c r="TMB23" s="88"/>
      <c r="TMC23" s="88"/>
      <c r="TMD23" s="88"/>
      <c r="TME23" s="88"/>
      <c r="TMF23" s="88"/>
      <c r="TMG23" s="88"/>
      <c r="TMH23" s="88"/>
      <c r="TMI23" s="88"/>
      <c r="TMJ23" s="88"/>
      <c r="TMK23" s="88"/>
      <c r="TML23" s="88"/>
      <c r="TMM23" s="88"/>
      <c r="TMN23" s="88"/>
      <c r="TMO23" s="88"/>
      <c r="TMP23" s="88"/>
      <c r="TMQ23" s="88"/>
      <c r="TMR23" s="88"/>
      <c r="TMS23" s="88"/>
      <c r="TMT23" s="88"/>
      <c r="TMU23" s="88"/>
      <c r="TMV23" s="88"/>
      <c r="TMW23" s="88"/>
      <c r="TMX23" s="88"/>
      <c r="TMY23" s="88"/>
      <c r="TMZ23" s="88"/>
      <c r="TNA23" s="88"/>
      <c r="TNB23" s="88"/>
      <c r="TNC23" s="88"/>
      <c r="TND23" s="88"/>
      <c r="TNE23" s="88"/>
      <c r="TNF23" s="88"/>
      <c r="TNG23" s="88"/>
      <c r="TNH23" s="88"/>
      <c r="TNI23" s="88"/>
      <c r="TNJ23" s="88"/>
      <c r="TNK23" s="88"/>
      <c r="TNL23" s="88"/>
      <c r="TNM23" s="88"/>
      <c r="TNN23" s="88"/>
      <c r="TNO23" s="88"/>
      <c r="TNP23" s="88"/>
      <c r="TNQ23" s="88"/>
      <c r="TNR23" s="88"/>
      <c r="TNS23" s="88"/>
      <c r="TNT23" s="88"/>
      <c r="TNU23" s="88"/>
      <c r="TNV23" s="88"/>
      <c r="TNW23" s="88"/>
      <c r="TNX23" s="88"/>
      <c r="TNY23" s="88"/>
      <c r="TNZ23" s="88"/>
      <c r="TOA23" s="88"/>
      <c r="TOB23" s="88"/>
      <c r="TOC23" s="88"/>
      <c r="TOD23" s="88"/>
      <c r="TOE23" s="88"/>
      <c r="TOF23" s="88"/>
      <c r="TOG23" s="88"/>
      <c r="TOH23" s="88"/>
      <c r="TOI23" s="88"/>
      <c r="TOJ23" s="88"/>
      <c r="TOK23" s="88"/>
      <c r="TOL23" s="88"/>
      <c r="TOM23" s="88"/>
      <c r="TON23" s="88"/>
      <c r="TOO23" s="88"/>
      <c r="TOP23" s="88"/>
      <c r="TOQ23" s="88"/>
      <c r="TOR23" s="88"/>
      <c r="TOS23" s="88"/>
      <c r="TOT23" s="88"/>
      <c r="TOU23" s="88"/>
      <c r="TOV23" s="88"/>
      <c r="TOW23" s="88"/>
      <c r="TOX23" s="88"/>
      <c r="TOY23" s="88"/>
      <c r="TOZ23" s="88"/>
      <c r="TPA23" s="88"/>
      <c r="TPB23" s="88"/>
      <c r="TPC23" s="88"/>
      <c r="TPD23" s="88"/>
      <c r="TPE23" s="88"/>
      <c r="TPF23" s="88"/>
      <c r="TPG23" s="88"/>
      <c r="TPH23" s="88"/>
      <c r="TPI23" s="88"/>
      <c r="TPJ23" s="88"/>
      <c r="TPK23" s="88"/>
      <c r="TPL23" s="88"/>
      <c r="TPM23" s="88"/>
      <c r="TPN23" s="88"/>
      <c r="TPO23" s="88"/>
      <c r="TPP23" s="88"/>
      <c r="TPQ23" s="88"/>
      <c r="TPR23" s="88"/>
      <c r="TPS23" s="88"/>
      <c r="TPT23" s="88"/>
      <c r="TPU23" s="88"/>
      <c r="TPV23" s="88"/>
      <c r="TPW23" s="88"/>
      <c r="TPX23" s="88"/>
      <c r="TPY23" s="88"/>
      <c r="TPZ23" s="88"/>
      <c r="TQA23" s="88"/>
      <c r="TQB23" s="88"/>
      <c r="TQC23" s="88"/>
      <c r="TQD23" s="88"/>
      <c r="TQE23" s="88"/>
      <c r="TQF23" s="88"/>
      <c r="TQG23" s="88"/>
      <c r="TQH23" s="88"/>
      <c r="TQI23" s="88"/>
      <c r="TQJ23" s="88"/>
      <c r="TQK23" s="88"/>
      <c r="TQL23" s="88"/>
      <c r="TQM23" s="88"/>
      <c r="TQN23" s="88"/>
      <c r="TQO23" s="88"/>
      <c r="TQP23" s="88"/>
      <c r="TQQ23" s="88"/>
      <c r="TQR23" s="88"/>
      <c r="TQS23" s="88"/>
      <c r="TQT23" s="88"/>
      <c r="TQU23" s="88"/>
      <c r="TQV23" s="88"/>
      <c r="TQW23" s="88"/>
      <c r="TQX23" s="88"/>
      <c r="TQY23" s="88"/>
      <c r="TQZ23" s="88"/>
      <c r="TRA23" s="88"/>
      <c r="TRB23" s="88"/>
      <c r="TRC23" s="88"/>
      <c r="TRD23" s="88"/>
      <c r="TRE23" s="88"/>
      <c r="TRF23" s="88"/>
      <c r="TRG23" s="88"/>
      <c r="TRH23" s="88"/>
      <c r="TRI23" s="88"/>
      <c r="TRJ23" s="88"/>
      <c r="TRK23" s="88"/>
      <c r="TRL23" s="88"/>
      <c r="TRM23" s="88"/>
      <c r="TRN23" s="88"/>
      <c r="TRO23" s="88"/>
      <c r="TRP23" s="88"/>
      <c r="TRQ23" s="88"/>
      <c r="TRR23" s="88"/>
      <c r="TRS23" s="88"/>
      <c r="TRT23" s="88"/>
      <c r="TRU23" s="88"/>
      <c r="TRV23" s="88"/>
      <c r="TRW23" s="88"/>
      <c r="TRX23" s="88"/>
      <c r="TRY23" s="88"/>
      <c r="TRZ23" s="88"/>
      <c r="TSA23" s="88"/>
      <c r="TSB23" s="88"/>
      <c r="TSC23" s="88"/>
      <c r="TSD23" s="88"/>
      <c r="TSE23" s="88"/>
      <c r="TSF23" s="88"/>
      <c r="TSG23" s="88"/>
      <c r="TSH23" s="88"/>
      <c r="TSI23" s="88"/>
      <c r="TSJ23" s="88"/>
      <c r="TSK23" s="88"/>
      <c r="TSL23" s="88"/>
      <c r="TSM23" s="88"/>
      <c r="TSN23" s="88"/>
      <c r="TSO23" s="88"/>
      <c r="TSP23" s="88"/>
      <c r="TSQ23" s="88"/>
      <c r="TSR23" s="88"/>
      <c r="TSS23" s="88"/>
      <c r="TST23" s="88"/>
      <c r="TSU23" s="88"/>
      <c r="TSV23" s="88"/>
      <c r="TSW23" s="88"/>
      <c r="TSX23" s="88"/>
      <c r="TSY23" s="88"/>
      <c r="TSZ23" s="88"/>
      <c r="TTA23" s="88"/>
      <c r="TTB23" s="88"/>
      <c r="TTC23" s="88"/>
      <c r="TTD23" s="88"/>
      <c r="TTE23" s="88"/>
      <c r="TTF23" s="88"/>
      <c r="TTG23" s="88"/>
      <c r="TTH23" s="88"/>
      <c r="TTI23" s="88"/>
      <c r="TTJ23" s="88"/>
      <c r="TTK23" s="88"/>
      <c r="TTL23" s="88"/>
      <c r="TTM23" s="88"/>
      <c r="TTN23" s="88"/>
      <c r="TTO23" s="88"/>
      <c r="TTP23" s="88"/>
      <c r="TTQ23" s="88"/>
      <c r="TTR23" s="88"/>
      <c r="TTS23" s="88"/>
      <c r="TTT23" s="88"/>
      <c r="TTU23" s="88"/>
      <c r="TTV23" s="88"/>
      <c r="TTW23" s="88"/>
      <c r="TTX23" s="88"/>
      <c r="TTY23" s="88"/>
      <c r="TTZ23" s="88"/>
      <c r="TUA23" s="88"/>
      <c r="TUB23" s="88"/>
      <c r="TUC23" s="88"/>
      <c r="TUD23" s="88"/>
      <c r="TUE23" s="88"/>
      <c r="TUF23" s="88"/>
      <c r="TUG23" s="88"/>
      <c r="TUH23" s="88"/>
      <c r="TUI23" s="88"/>
      <c r="TUJ23" s="88"/>
      <c r="TUK23" s="88"/>
      <c r="TUL23" s="88"/>
      <c r="TUM23" s="88"/>
      <c r="TUN23" s="88"/>
      <c r="TUO23" s="88"/>
      <c r="TUP23" s="88"/>
      <c r="TUQ23" s="88"/>
      <c r="TUR23" s="88"/>
      <c r="TUS23" s="88"/>
      <c r="TUT23" s="88"/>
      <c r="TUU23" s="88"/>
      <c r="TUV23" s="88"/>
      <c r="TUW23" s="88"/>
      <c r="TUX23" s="88"/>
      <c r="TUY23" s="88"/>
      <c r="TUZ23" s="88"/>
      <c r="TVA23" s="88"/>
      <c r="TVB23" s="88"/>
      <c r="TVC23" s="88"/>
      <c r="TVD23" s="88"/>
      <c r="TVE23" s="88"/>
      <c r="TVF23" s="88"/>
      <c r="TVG23" s="88"/>
      <c r="TVH23" s="88"/>
      <c r="TVI23" s="88"/>
      <c r="TVJ23" s="88"/>
      <c r="TVK23" s="88"/>
      <c r="TVL23" s="88"/>
      <c r="TVM23" s="88"/>
      <c r="TVN23" s="88"/>
      <c r="TVO23" s="88"/>
      <c r="TVP23" s="88"/>
      <c r="TVQ23" s="88"/>
      <c r="TVR23" s="88"/>
      <c r="TVS23" s="88"/>
      <c r="TVT23" s="88"/>
      <c r="TVU23" s="88"/>
      <c r="TVV23" s="88"/>
      <c r="TVW23" s="88"/>
      <c r="TVX23" s="88"/>
      <c r="TVY23" s="88"/>
      <c r="TVZ23" s="88"/>
      <c r="TWA23" s="88"/>
      <c r="TWB23" s="88"/>
      <c r="TWC23" s="88"/>
      <c r="TWD23" s="88"/>
      <c r="TWE23" s="88"/>
      <c r="TWF23" s="88"/>
      <c r="TWG23" s="88"/>
      <c r="TWH23" s="88"/>
      <c r="TWI23" s="88"/>
      <c r="TWJ23" s="88"/>
      <c r="TWK23" s="88"/>
      <c r="TWL23" s="88"/>
      <c r="TWM23" s="88"/>
      <c r="TWN23" s="88"/>
      <c r="TWO23" s="88"/>
      <c r="TWP23" s="88"/>
      <c r="TWQ23" s="88"/>
      <c r="TWR23" s="88"/>
      <c r="TWS23" s="88"/>
      <c r="TWT23" s="88"/>
      <c r="TWU23" s="88"/>
      <c r="TWV23" s="88"/>
      <c r="TWW23" s="88"/>
      <c r="TWX23" s="88"/>
      <c r="TWY23" s="88"/>
      <c r="TWZ23" s="88"/>
      <c r="TXA23" s="88"/>
      <c r="TXB23" s="88"/>
      <c r="TXC23" s="88"/>
      <c r="TXD23" s="88"/>
      <c r="TXE23" s="88"/>
      <c r="TXF23" s="88"/>
      <c r="TXG23" s="88"/>
      <c r="TXH23" s="88"/>
      <c r="TXI23" s="88"/>
      <c r="TXJ23" s="88"/>
      <c r="TXK23" s="88"/>
      <c r="TXL23" s="88"/>
      <c r="TXM23" s="88"/>
      <c r="TXN23" s="88"/>
      <c r="TXO23" s="88"/>
      <c r="TXP23" s="88"/>
      <c r="TXQ23" s="88"/>
      <c r="TXR23" s="88"/>
      <c r="TXS23" s="88"/>
      <c r="TXT23" s="88"/>
      <c r="TXU23" s="88"/>
      <c r="TXV23" s="88"/>
      <c r="TXW23" s="88"/>
      <c r="TXX23" s="88"/>
      <c r="TXY23" s="88"/>
      <c r="TXZ23" s="88"/>
      <c r="TYA23" s="88"/>
      <c r="TYB23" s="88"/>
      <c r="TYC23" s="88"/>
      <c r="TYD23" s="88"/>
      <c r="TYE23" s="88"/>
      <c r="TYF23" s="88"/>
      <c r="TYG23" s="88"/>
      <c r="TYH23" s="88"/>
      <c r="TYI23" s="88"/>
      <c r="TYJ23" s="88"/>
      <c r="TYK23" s="88"/>
      <c r="TYL23" s="88"/>
      <c r="TYM23" s="88"/>
      <c r="TYN23" s="88"/>
      <c r="TYO23" s="88"/>
      <c r="TYP23" s="88"/>
      <c r="TYQ23" s="88"/>
      <c r="TYR23" s="88"/>
      <c r="TYS23" s="88"/>
      <c r="TYT23" s="88"/>
      <c r="TYU23" s="88"/>
      <c r="TYV23" s="88"/>
      <c r="TYW23" s="88"/>
      <c r="TYX23" s="88"/>
      <c r="TYY23" s="88"/>
      <c r="TYZ23" s="88"/>
      <c r="TZA23" s="88"/>
      <c r="TZB23" s="88"/>
      <c r="TZC23" s="88"/>
      <c r="TZD23" s="88"/>
      <c r="TZE23" s="88"/>
      <c r="TZF23" s="88"/>
      <c r="TZG23" s="88"/>
      <c r="TZH23" s="88"/>
      <c r="TZI23" s="88"/>
      <c r="TZJ23" s="88"/>
      <c r="TZK23" s="88"/>
      <c r="TZL23" s="88"/>
      <c r="TZM23" s="88"/>
      <c r="TZN23" s="88"/>
      <c r="TZO23" s="88"/>
      <c r="TZP23" s="88"/>
      <c r="TZQ23" s="88"/>
      <c r="TZR23" s="88"/>
      <c r="TZS23" s="88"/>
      <c r="TZT23" s="88"/>
      <c r="TZU23" s="88"/>
      <c r="TZV23" s="88"/>
      <c r="TZW23" s="88"/>
      <c r="TZX23" s="88"/>
      <c r="TZY23" s="88"/>
      <c r="TZZ23" s="88"/>
      <c r="UAA23" s="88"/>
      <c r="UAB23" s="88"/>
      <c r="UAC23" s="88"/>
      <c r="UAD23" s="88"/>
      <c r="UAE23" s="88"/>
      <c r="UAF23" s="88"/>
      <c r="UAG23" s="88"/>
      <c r="UAH23" s="88"/>
      <c r="UAI23" s="88"/>
      <c r="UAJ23" s="88"/>
      <c r="UAK23" s="88"/>
      <c r="UAL23" s="88"/>
      <c r="UAM23" s="88"/>
      <c r="UAN23" s="88"/>
      <c r="UAO23" s="88"/>
      <c r="UAP23" s="88"/>
      <c r="UAQ23" s="88"/>
      <c r="UAR23" s="88"/>
      <c r="UAS23" s="88"/>
      <c r="UAT23" s="88"/>
      <c r="UAU23" s="88"/>
      <c r="UAV23" s="88"/>
      <c r="UAW23" s="88"/>
      <c r="UAX23" s="88"/>
      <c r="UAY23" s="88"/>
      <c r="UAZ23" s="88"/>
      <c r="UBA23" s="88"/>
      <c r="UBB23" s="88"/>
      <c r="UBC23" s="88"/>
      <c r="UBD23" s="88"/>
      <c r="UBE23" s="88"/>
      <c r="UBF23" s="88"/>
      <c r="UBG23" s="88"/>
      <c r="UBH23" s="88"/>
      <c r="UBI23" s="88"/>
      <c r="UBJ23" s="88"/>
      <c r="UBK23" s="88"/>
      <c r="UBL23" s="88"/>
      <c r="UBM23" s="88"/>
      <c r="UBN23" s="88"/>
      <c r="UBO23" s="88"/>
      <c r="UBP23" s="88"/>
      <c r="UBQ23" s="88"/>
      <c r="UBR23" s="88"/>
      <c r="UBS23" s="88"/>
      <c r="UBT23" s="88"/>
      <c r="UBU23" s="88"/>
      <c r="UBV23" s="88"/>
      <c r="UBW23" s="88"/>
      <c r="UBX23" s="88"/>
      <c r="UBY23" s="88"/>
      <c r="UBZ23" s="88"/>
      <c r="UCA23" s="88"/>
      <c r="UCB23" s="88"/>
      <c r="UCC23" s="88"/>
      <c r="UCD23" s="88"/>
      <c r="UCE23" s="88"/>
      <c r="UCF23" s="88"/>
      <c r="UCG23" s="88"/>
      <c r="UCH23" s="88"/>
      <c r="UCI23" s="88"/>
      <c r="UCJ23" s="88"/>
      <c r="UCK23" s="88"/>
      <c r="UCL23" s="88"/>
      <c r="UCM23" s="88"/>
      <c r="UCN23" s="88"/>
      <c r="UCO23" s="88"/>
      <c r="UCP23" s="88"/>
      <c r="UCQ23" s="88"/>
      <c r="UCR23" s="88"/>
      <c r="UCS23" s="88"/>
      <c r="UCT23" s="88"/>
      <c r="UCU23" s="88"/>
      <c r="UCV23" s="88"/>
      <c r="UCW23" s="88"/>
      <c r="UCX23" s="88"/>
      <c r="UCY23" s="88"/>
      <c r="UCZ23" s="88"/>
      <c r="UDA23" s="88"/>
      <c r="UDB23" s="88"/>
      <c r="UDC23" s="88"/>
      <c r="UDD23" s="88"/>
      <c r="UDE23" s="88"/>
      <c r="UDF23" s="88"/>
      <c r="UDG23" s="88"/>
      <c r="UDH23" s="88"/>
      <c r="UDI23" s="88"/>
      <c r="UDJ23" s="88"/>
      <c r="UDK23" s="88"/>
      <c r="UDL23" s="88"/>
      <c r="UDM23" s="88"/>
      <c r="UDN23" s="88"/>
      <c r="UDO23" s="88"/>
      <c r="UDP23" s="88"/>
      <c r="UDQ23" s="88"/>
      <c r="UDR23" s="88"/>
      <c r="UDS23" s="88"/>
      <c r="UDT23" s="88"/>
      <c r="UDU23" s="88"/>
      <c r="UDV23" s="88"/>
      <c r="UDW23" s="88"/>
      <c r="UDX23" s="88"/>
      <c r="UDY23" s="88"/>
      <c r="UDZ23" s="88"/>
      <c r="UEA23" s="88"/>
      <c r="UEB23" s="88"/>
      <c r="UEC23" s="88"/>
      <c r="UED23" s="88"/>
      <c r="UEE23" s="88"/>
      <c r="UEF23" s="88"/>
      <c r="UEG23" s="88"/>
      <c r="UEH23" s="88"/>
      <c r="UEI23" s="88"/>
      <c r="UEJ23" s="88"/>
      <c r="UEK23" s="88"/>
      <c r="UEL23" s="88"/>
      <c r="UEM23" s="88"/>
      <c r="UEN23" s="88"/>
      <c r="UEO23" s="88"/>
      <c r="UEP23" s="88"/>
      <c r="UEQ23" s="88"/>
      <c r="UER23" s="88"/>
      <c r="UES23" s="88"/>
      <c r="UET23" s="88"/>
      <c r="UEU23" s="88"/>
      <c r="UEV23" s="88"/>
      <c r="UEW23" s="88"/>
      <c r="UEX23" s="88"/>
      <c r="UEY23" s="88"/>
      <c r="UEZ23" s="88"/>
      <c r="UFA23" s="88"/>
      <c r="UFB23" s="88"/>
      <c r="UFC23" s="88"/>
      <c r="UFD23" s="88"/>
      <c r="UFE23" s="88"/>
      <c r="UFF23" s="88"/>
      <c r="UFG23" s="88"/>
      <c r="UFH23" s="88"/>
      <c r="UFI23" s="88"/>
      <c r="UFJ23" s="88"/>
      <c r="UFK23" s="88"/>
      <c r="UFL23" s="88"/>
      <c r="UFM23" s="88"/>
      <c r="UFN23" s="88"/>
      <c r="UFO23" s="88"/>
      <c r="UFP23" s="88"/>
      <c r="UFQ23" s="88"/>
      <c r="UFR23" s="88"/>
      <c r="UFS23" s="88"/>
      <c r="UFT23" s="88"/>
      <c r="UFU23" s="88"/>
      <c r="UFV23" s="88"/>
      <c r="UFW23" s="88"/>
      <c r="UFX23" s="88"/>
      <c r="UFY23" s="88"/>
      <c r="UFZ23" s="88"/>
      <c r="UGA23" s="88"/>
      <c r="UGB23" s="88"/>
      <c r="UGC23" s="88"/>
      <c r="UGD23" s="88"/>
      <c r="UGE23" s="88"/>
      <c r="UGF23" s="88"/>
      <c r="UGG23" s="88"/>
      <c r="UGH23" s="88"/>
      <c r="UGI23" s="88"/>
      <c r="UGJ23" s="88"/>
      <c r="UGK23" s="88"/>
      <c r="UGL23" s="88"/>
      <c r="UGM23" s="88"/>
      <c r="UGN23" s="88"/>
      <c r="UGO23" s="88"/>
      <c r="UGP23" s="88"/>
      <c r="UGQ23" s="88"/>
      <c r="UGR23" s="88"/>
      <c r="UGS23" s="88"/>
      <c r="UGT23" s="88"/>
      <c r="UGU23" s="88"/>
      <c r="UGV23" s="88"/>
      <c r="UGW23" s="88"/>
      <c r="UGX23" s="88"/>
      <c r="UGY23" s="88"/>
      <c r="UGZ23" s="88"/>
      <c r="UHA23" s="88"/>
      <c r="UHB23" s="88"/>
      <c r="UHC23" s="88"/>
      <c r="UHD23" s="88"/>
      <c r="UHE23" s="88"/>
      <c r="UHF23" s="88"/>
      <c r="UHG23" s="88"/>
      <c r="UHH23" s="88"/>
      <c r="UHI23" s="88"/>
      <c r="UHJ23" s="88"/>
      <c r="UHK23" s="88"/>
      <c r="UHL23" s="88"/>
      <c r="UHM23" s="88"/>
      <c r="UHN23" s="88"/>
      <c r="UHO23" s="88"/>
      <c r="UHP23" s="88"/>
      <c r="UHQ23" s="88"/>
      <c r="UHR23" s="88"/>
      <c r="UHS23" s="88"/>
      <c r="UHT23" s="88"/>
      <c r="UHU23" s="88"/>
      <c r="UHV23" s="88"/>
      <c r="UHW23" s="88"/>
      <c r="UHX23" s="88"/>
      <c r="UHY23" s="88"/>
      <c r="UHZ23" s="88"/>
      <c r="UIA23" s="88"/>
      <c r="UIB23" s="88"/>
      <c r="UIC23" s="88"/>
      <c r="UID23" s="88"/>
      <c r="UIE23" s="88"/>
      <c r="UIF23" s="88"/>
      <c r="UIG23" s="88"/>
      <c r="UIH23" s="88"/>
      <c r="UII23" s="88"/>
      <c r="UIJ23" s="88"/>
      <c r="UIK23" s="88"/>
      <c r="UIL23" s="88"/>
      <c r="UIM23" s="88"/>
      <c r="UIN23" s="88"/>
      <c r="UIO23" s="88"/>
      <c r="UIP23" s="88"/>
      <c r="UIQ23" s="88"/>
      <c r="UIR23" s="88"/>
      <c r="UIS23" s="88"/>
      <c r="UIT23" s="88"/>
      <c r="UIU23" s="88"/>
      <c r="UIV23" s="88"/>
      <c r="UIW23" s="88"/>
      <c r="UIX23" s="88"/>
      <c r="UIY23" s="88"/>
      <c r="UIZ23" s="88"/>
      <c r="UJA23" s="88"/>
      <c r="UJB23" s="88"/>
      <c r="UJC23" s="88"/>
      <c r="UJD23" s="88"/>
      <c r="UJE23" s="88"/>
      <c r="UJF23" s="88"/>
      <c r="UJG23" s="88"/>
      <c r="UJH23" s="88"/>
      <c r="UJI23" s="88"/>
      <c r="UJJ23" s="88"/>
      <c r="UJK23" s="88"/>
      <c r="UJL23" s="88"/>
      <c r="UJM23" s="88"/>
      <c r="UJN23" s="88"/>
      <c r="UJO23" s="88"/>
      <c r="UJP23" s="88"/>
      <c r="UJQ23" s="88"/>
      <c r="UJR23" s="88"/>
      <c r="UJS23" s="88"/>
      <c r="UJT23" s="88"/>
      <c r="UJU23" s="88"/>
      <c r="UJV23" s="88"/>
      <c r="UJW23" s="88"/>
      <c r="UJX23" s="88"/>
      <c r="UJY23" s="88"/>
      <c r="UJZ23" s="88"/>
      <c r="UKA23" s="88"/>
      <c r="UKB23" s="88"/>
      <c r="UKC23" s="88"/>
      <c r="UKD23" s="88"/>
      <c r="UKE23" s="88"/>
      <c r="UKF23" s="88"/>
      <c r="UKG23" s="88"/>
      <c r="UKH23" s="88"/>
      <c r="UKI23" s="88"/>
      <c r="UKJ23" s="88"/>
      <c r="UKK23" s="88"/>
      <c r="UKL23" s="88"/>
      <c r="UKM23" s="88"/>
      <c r="UKN23" s="88"/>
      <c r="UKO23" s="88"/>
      <c r="UKP23" s="88"/>
      <c r="UKQ23" s="88"/>
      <c r="UKR23" s="88"/>
      <c r="UKS23" s="88"/>
      <c r="UKT23" s="88"/>
      <c r="UKU23" s="88"/>
      <c r="UKV23" s="88"/>
      <c r="UKW23" s="88"/>
      <c r="UKX23" s="88"/>
      <c r="UKY23" s="88"/>
      <c r="UKZ23" s="88"/>
      <c r="ULA23" s="88"/>
      <c r="ULB23" s="88"/>
      <c r="ULC23" s="88"/>
      <c r="ULD23" s="88"/>
      <c r="ULE23" s="88"/>
      <c r="ULF23" s="88"/>
      <c r="ULG23" s="88"/>
      <c r="ULH23" s="88"/>
      <c r="ULI23" s="88"/>
      <c r="ULJ23" s="88"/>
      <c r="ULK23" s="88"/>
      <c r="ULL23" s="88"/>
      <c r="ULM23" s="88"/>
      <c r="ULN23" s="88"/>
      <c r="ULO23" s="88"/>
      <c r="ULP23" s="88"/>
      <c r="ULQ23" s="88"/>
      <c r="ULR23" s="88"/>
      <c r="ULS23" s="88"/>
      <c r="ULT23" s="88"/>
      <c r="ULU23" s="88"/>
      <c r="ULV23" s="88"/>
      <c r="ULW23" s="88"/>
      <c r="ULX23" s="88"/>
      <c r="ULY23" s="88"/>
      <c r="ULZ23" s="88"/>
      <c r="UMA23" s="88"/>
      <c r="UMB23" s="88"/>
      <c r="UMC23" s="88"/>
      <c r="UMD23" s="88"/>
      <c r="UME23" s="88"/>
      <c r="UMF23" s="88"/>
      <c r="UMG23" s="88"/>
      <c r="UMH23" s="88"/>
      <c r="UMI23" s="88"/>
      <c r="UMJ23" s="88"/>
      <c r="UMK23" s="88"/>
      <c r="UML23" s="88"/>
      <c r="UMM23" s="88"/>
      <c r="UMN23" s="88"/>
      <c r="UMO23" s="88"/>
      <c r="UMP23" s="88"/>
      <c r="UMQ23" s="88"/>
      <c r="UMR23" s="88"/>
      <c r="UMS23" s="88"/>
      <c r="UMT23" s="88"/>
      <c r="UMU23" s="88"/>
      <c r="UMV23" s="88"/>
      <c r="UMW23" s="88"/>
      <c r="UMX23" s="88"/>
      <c r="UMY23" s="88"/>
      <c r="UMZ23" s="88"/>
      <c r="UNA23" s="88"/>
      <c r="UNB23" s="88"/>
      <c r="UNC23" s="88"/>
      <c r="UND23" s="88"/>
      <c r="UNE23" s="88"/>
      <c r="UNF23" s="88"/>
      <c r="UNG23" s="88"/>
      <c r="UNH23" s="88"/>
      <c r="UNI23" s="88"/>
      <c r="UNJ23" s="88"/>
      <c r="UNK23" s="88"/>
      <c r="UNL23" s="88"/>
      <c r="UNM23" s="88"/>
      <c r="UNN23" s="88"/>
      <c r="UNO23" s="88"/>
      <c r="UNP23" s="88"/>
      <c r="UNQ23" s="88"/>
      <c r="UNR23" s="88"/>
      <c r="UNS23" s="88"/>
      <c r="UNT23" s="88"/>
      <c r="UNU23" s="88"/>
      <c r="UNV23" s="88"/>
      <c r="UNW23" s="88"/>
      <c r="UNX23" s="88"/>
      <c r="UNY23" s="88"/>
      <c r="UNZ23" s="88"/>
      <c r="UOA23" s="88"/>
      <c r="UOB23" s="88"/>
      <c r="UOC23" s="88"/>
      <c r="UOD23" s="88"/>
      <c r="UOE23" s="88"/>
      <c r="UOF23" s="88"/>
      <c r="UOG23" s="88"/>
      <c r="UOH23" s="88"/>
      <c r="UOI23" s="88"/>
      <c r="UOJ23" s="88"/>
      <c r="UOK23" s="88"/>
      <c r="UOL23" s="88"/>
      <c r="UOM23" s="88"/>
      <c r="UON23" s="88"/>
      <c r="UOO23" s="88"/>
      <c r="UOP23" s="88"/>
      <c r="UOQ23" s="88"/>
      <c r="UOR23" s="88"/>
      <c r="UOS23" s="88"/>
      <c r="UOT23" s="88"/>
      <c r="UOU23" s="88"/>
      <c r="UOV23" s="88"/>
      <c r="UOW23" s="88"/>
      <c r="UOX23" s="88"/>
      <c r="UOY23" s="88"/>
      <c r="UOZ23" s="88"/>
      <c r="UPA23" s="88"/>
      <c r="UPB23" s="88"/>
      <c r="UPC23" s="88"/>
      <c r="UPD23" s="88"/>
      <c r="UPE23" s="88"/>
      <c r="UPF23" s="88"/>
      <c r="UPG23" s="88"/>
      <c r="UPH23" s="88"/>
      <c r="UPI23" s="88"/>
      <c r="UPJ23" s="88"/>
      <c r="UPK23" s="88"/>
      <c r="UPL23" s="88"/>
      <c r="UPM23" s="88"/>
      <c r="UPN23" s="88"/>
      <c r="UPO23" s="88"/>
      <c r="UPP23" s="88"/>
      <c r="UPQ23" s="88"/>
      <c r="UPR23" s="88"/>
      <c r="UPS23" s="88"/>
      <c r="UPT23" s="88"/>
      <c r="UPU23" s="88"/>
      <c r="UPV23" s="88"/>
      <c r="UPW23" s="88"/>
      <c r="UPX23" s="88"/>
      <c r="UPY23" s="88"/>
      <c r="UPZ23" s="88"/>
      <c r="UQA23" s="88"/>
      <c r="UQB23" s="88"/>
      <c r="UQC23" s="88"/>
      <c r="UQD23" s="88"/>
      <c r="UQE23" s="88"/>
      <c r="UQF23" s="88"/>
      <c r="UQG23" s="88"/>
      <c r="UQH23" s="88"/>
      <c r="UQI23" s="88"/>
      <c r="UQJ23" s="88"/>
      <c r="UQK23" s="88"/>
      <c r="UQL23" s="88"/>
      <c r="UQM23" s="88"/>
      <c r="UQN23" s="88"/>
      <c r="UQO23" s="88"/>
      <c r="UQP23" s="88"/>
      <c r="UQQ23" s="88"/>
      <c r="UQR23" s="88"/>
      <c r="UQS23" s="88"/>
      <c r="UQT23" s="88"/>
      <c r="UQU23" s="88"/>
      <c r="UQV23" s="88"/>
      <c r="UQW23" s="88"/>
      <c r="UQX23" s="88"/>
      <c r="UQY23" s="88"/>
      <c r="UQZ23" s="88"/>
      <c r="URA23" s="88"/>
      <c r="URB23" s="88"/>
      <c r="URC23" s="88"/>
      <c r="URD23" s="88"/>
      <c r="URE23" s="88"/>
      <c r="URF23" s="88"/>
      <c r="URG23" s="88"/>
      <c r="URH23" s="88"/>
      <c r="URI23" s="88"/>
      <c r="URJ23" s="88"/>
      <c r="URK23" s="88"/>
      <c r="URL23" s="88"/>
      <c r="URM23" s="88"/>
      <c r="URN23" s="88"/>
      <c r="URO23" s="88"/>
      <c r="URP23" s="88"/>
      <c r="URQ23" s="88"/>
      <c r="URR23" s="88"/>
      <c r="URS23" s="88"/>
      <c r="URT23" s="88"/>
      <c r="URU23" s="88"/>
      <c r="URV23" s="88"/>
      <c r="URW23" s="88"/>
      <c r="URX23" s="88"/>
      <c r="URY23" s="88"/>
      <c r="URZ23" s="88"/>
      <c r="USA23" s="88"/>
      <c r="USB23" s="88"/>
      <c r="USC23" s="88"/>
      <c r="USD23" s="88"/>
      <c r="USE23" s="88"/>
      <c r="USF23" s="88"/>
      <c r="USG23" s="88"/>
      <c r="USH23" s="88"/>
      <c r="USI23" s="88"/>
      <c r="USJ23" s="88"/>
      <c r="USK23" s="88"/>
      <c r="USL23" s="88"/>
      <c r="USM23" s="88"/>
      <c r="USN23" s="88"/>
      <c r="USO23" s="88"/>
      <c r="USP23" s="88"/>
      <c r="USQ23" s="88"/>
      <c r="USR23" s="88"/>
      <c r="USS23" s="88"/>
      <c r="UST23" s="88"/>
      <c r="USU23" s="88"/>
      <c r="USV23" s="88"/>
      <c r="USW23" s="88"/>
      <c r="USX23" s="88"/>
      <c r="USY23" s="88"/>
      <c r="USZ23" s="88"/>
      <c r="UTA23" s="88"/>
      <c r="UTB23" s="88"/>
      <c r="UTC23" s="88"/>
      <c r="UTD23" s="88"/>
      <c r="UTE23" s="88"/>
      <c r="UTF23" s="88"/>
      <c r="UTG23" s="88"/>
      <c r="UTH23" s="88"/>
      <c r="UTI23" s="88"/>
      <c r="UTJ23" s="88"/>
      <c r="UTK23" s="88"/>
      <c r="UTL23" s="88"/>
      <c r="UTM23" s="88"/>
      <c r="UTN23" s="88"/>
      <c r="UTO23" s="88"/>
      <c r="UTP23" s="88"/>
      <c r="UTQ23" s="88"/>
      <c r="UTR23" s="88"/>
      <c r="UTS23" s="88"/>
      <c r="UTT23" s="88"/>
      <c r="UTU23" s="88"/>
      <c r="UTV23" s="88"/>
      <c r="UTW23" s="88"/>
      <c r="UTX23" s="88"/>
      <c r="UTY23" s="88"/>
      <c r="UTZ23" s="88"/>
      <c r="UUA23" s="88"/>
      <c r="UUB23" s="88"/>
      <c r="UUC23" s="88"/>
      <c r="UUD23" s="88"/>
      <c r="UUE23" s="88"/>
      <c r="UUF23" s="88"/>
      <c r="UUG23" s="88"/>
      <c r="UUH23" s="88"/>
      <c r="UUI23" s="88"/>
      <c r="UUJ23" s="88"/>
      <c r="UUK23" s="88"/>
      <c r="UUL23" s="88"/>
      <c r="UUM23" s="88"/>
      <c r="UUN23" s="88"/>
      <c r="UUO23" s="88"/>
      <c r="UUP23" s="88"/>
      <c r="UUQ23" s="88"/>
      <c r="UUR23" s="88"/>
      <c r="UUS23" s="88"/>
      <c r="UUT23" s="88"/>
      <c r="UUU23" s="88"/>
      <c r="UUV23" s="88"/>
      <c r="UUW23" s="88"/>
      <c r="UUX23" s="88"/>
      <c r="UUY23" s="88"/>
      <c r="UUZ23" s="88"/>
      <c r="UVA23" s="88"/>
      <c r="UVB23" s="88"/>
      <c r="UVC23" s="88"/>
      <c r="UVD23" s="88"/>
      <c r="UVE23" s="88"/>
      <c r="UVF23" s="88"/>
      <c r="UVG23" s="88"/>
      <c r="UVH23" s="88"/>
      <c r="UVI23" s="88"/>
      <c r="UVJ23" s="88"/>
      <c r="UVK23" s="88"/>
      <c r="UVL23" s="88"/>
      <c r="UVM23" s="88"/>
      <c r="UVN23" s="88"/>
      <c r="UVO23" s="88"/>
      <c r="UVP23" s="88"/>
      <c r="UVQ23" s="88"/>
      <c r="UVR23" s="88"/>
      <c r="UVS23" s="88"/>
      <c r="UVT23" s="88"/>
      <c r="UVU23" s="88"/>
      <c r="UVV23" s="88"/>
      <c r="UVW23" s="88"/>
      <c r="UVX23" s="88"/>
      <c r="UVY23" s="88"/>
      <c r="UVZ23" s="88"/>
      <c r="UWA23" s="88"/>
      <c r="UWB23" s="88"/>
      <c r="UWC23" s="88"/>
      <c r="UWD23" s="88"/>
      <c r="UWE23" s="88"/>
      <c r="UWF23" s="88"/>
      <c r="UWG23" s="88"/>
      <c r="UWH23" s="88"/>
      <c r="UWI23" s="88"/>
      <c r="UWJ23" s="88"/>
      <c r="UWK23" s="88"/>
      <c r="UWL23" s="88"/>
      <c r="UWM23" s="88"/>
      <c r="UWN23" s="88"/>
      <c r="UWO23" s="88"/>
      <c r="UWP23" s="88"/>
      <c r="UWQ23" s="88"/>
      <c r="UWR23" s="88"/>
      <c r="UWS23" s="88"/>
      <c r="UWT23" s="88"/>
      <c r="UWU23" s="88"/>
      <c r="UWV23" s="88"/>
      <c r="UWW23" s="88"/>
      <c r="UWX23" s="88"/>
      <c r="UWY23" s="88"/>
      <c r="UWZ23" s="88"/>
      <c r="UXA23" s="88"/>
      <c r="UXB23" s="88"/>
      <c r="UXC23" s="88"/>
      <c r="UXD23" s="88"/>
      <c r="UXE23" s="88"/>
      <c r="UXF23" s="88"/>
      <c r="UXG23" s="88"/>
      <c r="UXH23" s="88"/>
      <c r="UXI23" s="88"/>
      <c r="UXJ23" s="88"/>
      <c r="UXK23" s="88"/>
      <c r="UXL23" s="88"/>
      <c r="UXM23" s="88"/>
      <c r="UXN23" s="88"/>
      <c r="UXO23" s="88"/>
      <c r="UXP23" s="88"/>
      <c r="UXQ23" s="88"/>
      <c r="UXR23" s="88"/>
      <c r="UXS23" s="88"/>
      <c r="UXT23" s="88"/>
      <c r="UXU23" s="88"/>
      <c r="UXV23" s="88"/>
      <c r="UXW23" s="88"/>
      <c r="UXX23" s="88"/>
      <c r="UXY23" s="88"/>
      <c r="UXZ23" s="88"/>
      <c r="UYA23" s="88"/>
      <c r="UYB23" s="88"/>
      <c r="UYC23" s="88"/>
      <c r="UYD23" s="88"/>
      <c r="UYE23" s="88"/>
      <c r="UYF23" s="88"/>
      <c r="UYG23" s="88"/>
      <c r="UYH23" s="88"/>
      <c r="UYI23" s="88"/>
      <c r="UYJ23" s="88"/>
      <c r="UYK23" s="88"/>
      <c r="UYL23" s="88"/>
      <c r="UYM23" s="88"/>
      <c r="UYN23" s="88"/>
      <c r="UYO23" s="88"/>
      <c r="UYP23" s="88"/>
      <c r="UYQ23" s="88"/>
      <c r="UYR23" s="88"/>
      <c r="UYS23" s="88"/>
      <c r="UYT23" s="88"/>
      <c r="UYU23" s="88"/>
      <c r="UYV23" s="88"/>
      <c r="UYW23" s="88"/>
      <c r="UYX23" s="88"/>
      <c r="UYY23" s="88"/>
      <c r="UYZ23" s="88"/>
      <c r="UZA23" s="88"/>
      <c r="UZB23" s="88"/>
      <c r="UZC23" s="88"/>
      <c r="UZD23" s="88"/>
      <c r="UZE23" s="88"/>
      <c r="UZF23" s="88"/>
      <c r="UZG23" s="88"/>
      <c r="UZH23" s="88"/>
      <c r="UZI23" s="88"/>
      <c r="UZJ23" s="88"/>
      <c r="UZK23" s="88"/>
      <c r="UZL23" s="88"/>
      <c r="UZM23" s="88"/>
      <c r="UZN23" s="88"/>
      <c r="UZO23" s="88"/>
      <c r="UZP23" s="88"/>
      <c r="UZQ23" s="88"/>
      <c r="UZR23" s="88"/>
      <c r="UZS23" s="88"/>
      <c r="UZT23" s="88"/>
      <c r="UZU23" s="88"/>
      <c r="UZV23" s="88"/>
      <c r="UZW23" s="88"/>
      <c r="UZX23" s="88"/>
      <c r="UZY23" s="88"/>
      <c r="UZZ23" s="88"/>
      <c r="VAA23" s="88"/>
      <c r="VAB23" s="88"/>
      <c r="VAC23" s="88"/>
      <c r="VAD23" s="88"/>
      <c r="VAE23" s="88"/>
      <c r="VAF23" s="88"/>
      <c r="VAG23" s="88"/>
      <c r="VAH23" s="88"/>
      <c r="VAI23" s="88"/>
      <c r="VAJ23" s="88"/>
      <c r="VAK23" s="88"/>
      <c r="VAL23" s="88"/>
      <c r="VAM23" s="88"/>
      <c r="VAN23" s="88"/>
      <c r="VAO23" s="88"/>
      <c r="VAP23" s="88"/>
      <c r="VAQ23" s="88"/>
      <c r="VAR23" s="88"/>
      <c r="VAS23" s="88"/>
      <c r="VAT23" s="88"/>
      <c r="VAU23" s="88"/>
      <c r="VAV23" s="88"/>
      <c r="VAW23" s="88"/>
      <c r="VAX23" s="88"/>
      <c r="VAY23" s="88"/>
      <c r="VAZ23" s="88"/>
      <c r="VBA23" s="88"/>
      <c r="VBB23" s="88"/>
      <c r="VBC23" s="88"/>
      <c r="VBD23" s="88"/>
      <c r="VBE23" s="88"/>
      <c r="VBF23" s="88"/>
      <c r="VBG23" s="88"/>
      <c r="VBH23" s="88"/>
      <c r="VBI23" s="88"/>
      <c r="VBJ23" s="88"/>
      <c r="VBK23" s="88"/>
      <c r="VBL23" s="88"/>
      <c r="VBM23" s="88"/>
      <c r="VBN23" s="88"/>
      <c r="VBO23" s="88"/>
      <c r="VBP23" s="88"/>
      <c r="VBQ23" s="88"/>
      <c r="VBR23" s="88"/>
      <c r="VBS23" s="88"/>
      <c r="VBT23" s="88"/>
      <c r="VBU23" s="88"/>
      <c r="VBV23" s="88"/>
      <c r="VBW23" s="88"/>
      <c r="VBX23" s="88"/>
      <c r="VBY23" s="88"/>
      <c r="VBZ23" s="88"/>
      <c r="VCA23" s="88"/>
      <c r="VCB23" s="88"/>
      <c r="VCC23" s="88"/>
      <c r="VCD23" s="88"/>
      <c r="VCE23" s="88"/>
      <c r="VCF23" s="88"/>
      <c r="VCG23" s="88"/>
      <c r="VCH23" s="88"/>
      <c r="VCI23" s="88"/>
      <c r="VCJ23" s="88"/>
      <c r="VCK23" s="88"/>
      <c r="VCL23" s="88"/>
      <c r="VCM23" s="88"/>
      <c r="VCN23" s="88"/>
      <c r="VCO23" s="88"/>
      <c r="VCP23" s="88"/>
      <c r="VCQ23" s="88"/>
      <c r="VCR23" s="88"/>
      <c r="VCS23" s="88"/>
      <c r="VCT23" s="88"/>
      <c r="VCU23" s="88"/>
      <c r="VCV23" s="88"/>
      <c r="VCW23" s="88"/>
      <c r="VCX23" s="88"/>
      <c r="VCY23" s="88"/>
      <c r="VCZ23" s="88"/>
      <c r="VDA23" s="88"/>
      <c r="VDB23" s="88"/>
      <c r="VDC23" s="88"/>
      <c r="VDD23" s="88"/>
      <c r="VDE23" s="88"/>
      <c r="VDF23" s="88"/>
      <c r="VDG23" s="88"/>
      <c r="VDH23" s="88"/>
      <c r="VDI23" s="88"/>
      <c r="VDJ23" s="88"/>
      <c r="VDK23" s="88"/>
      <c r="VDL23" s="88"/>
      <c r="VDM23" s="88"/>
      <c r="VDN23" s="88"/>
      <c r="VDO23" s="88"/>
      <c r="VDP23" s="88"/>
      <c r="VDQ23" s="88"/>
      <c r="VDR23" s="88"/>
      <c r="VDS23" s="88"/>
      <c r="VDT23" s="88"/>
      <c r="VDU23" s="88"/>
      <c r="VDV23" s="88"/>
      <c r="VDW23" s="88"/>
      <c r="VDX23" s="88"/>
      <c r="VDY23" s="88"/>
      <c r="VDZ23" s="88"/>
      <c r="VEA23" s="88"/>
      <c r="VEB23" s="88"/>
      <c r="VEC23" s="88"/>
      <c r="VED23" s="88"/>
      <c r="VEE23" s="88"/>
      <c r="VEF23" s="88"/>
      <c r="VEG23" s="88"/>
      <c r="VEH23" s="88"/>
      <c r="VEI23" s="88"/>
      <c r="VEJ23" s="88"/>
      <c r="VEK23" s="88"/>
      <c r="VEL23" s="88"/>
      <c r="VEM23" s="88"/>
      <c r="VEN23" s="88"/>
      <c r="VEO23" s="88"/>
      <c r="VEP23" s="88"/>
      <c r="VEQ23" s="88"/>
      <c r="VER23" s="88"/>
      <c r="VES23" s="88"/>
      <c r="VET23" s="88"/>
      <c r="VEU23" s="88"/>
      <c r="VEV23" s="88"/>
      <c r="VEW23" s="88"/>
      <c r="VEX23" s="88"/>
      <c r="VEY23" s="88"/>
      <c r="VEZ23" s="88"/>
      <c r="VFA23" s="88"/>
      <c r="VFB23" s="88"/>
      <c r="VFC23" s="88"/>
      <c r="VFD23" s="88"/>
      <c r="VFE23" s="88"/>
      <c r="VFF23" s="88"/>
      <c r="VFG23" s="88"/>
      <c r="VFH23" s="88"/>
      <c r="VFI23" s="88"/>
      <c r="VFJ23" s="88"/>
      <c r="VFK23" s="88"/>
      <c r="VFL23" s="88"/>
      <c r="VFM23" s="88"/>
      <c r="VFN23" s="88"/>
      <c r="VFO23" s="88"/>
      <c r="VFP23" s="88"/>
      <c r="VFQ23" s="88"/>
      <c r="VFR23" s="88"/>
      <c r="VFS23" s="88"/>
      <c r="VFT23" s="88"/>
      <c r="VFU23" s="88"/>
      <c r="VFV23" s="88"/>
      <c r="VFW23" s="88"/>
      <c r="VFX23" s="88"/>
      <c r="VFY23" s="88"/>
      <c r="VFZ23" s="88"/>
      <c r="VGA23" s="88"/>
      <c r="VGB23" s="88"/>
      <c r="VGC23" s="88"/>
      <c r="VGD23" s="88"/>
      <c r="VGE23" s="88"/>
      <c r="VGF23" s="88"/>
      <c r="VGG23" s="88"/>
      <c r="VGH23" s="88"/>
      <c r="VGI23" s="88"/>
      <c r="VGJ23" s="88"/>
      <c r="VGK23" s="88"/>
      <c r="VGL23" s="88"/>
      <c r="VGM23" s="88"/>
      <c r="VGN23" s="88"/>
      <c r="VGO23" s="88"/>
      <c r="VGP23" s="88"/>
      <c r="VGQ23" s="88"/>
      <c r="VGR23" s="88"/>
      <c r="VGS23" s="88"/>
      <c r="VGT23" s="88"/>
      <c r="VGU23" s="88"/>
      <c r="VGV23" s="88"/>
      <c r="VGW23" s="88"/>
      <c r="VGX23" s="88"/>
      <c r="VGY23" s="88"/>
      <c r="VGZ23" s="88"/>
      <c r="VHA23" s="88"/>
      <c r="VHB23" s="88"/>
      <c r="VHC23" s="88"/>
      <c r="VHD23" s="88"/>
      <c r="VHE23" s="88"/>
      <c r="VHF23" s="88"/>
      <c r="VHG23" s="88"/>
      <c r="VHH23" s="88"/>
      <c r="VHI23" s="88"/>
      <c r="VHJ23" s="88"/>
      <c r="VHK23" s="88"/>
      <c r="VHL23" s="88"/>
      <c r="VHM23" s="88"/>
      <c r="VHN23" s="88"/>
      <c r="VHO23" s="88"/>
      <c r="VHP23" s="88"/>
      <c r="VHQ23" s="88"/>
      <c r="VHR23" s="88"/>
      <c r="VHS23" s="88"/>
      <c r="VHT23" s="88"/>
      <c r="VHU23" s="88"/>
      <c r="VHV23" s="88"/>
      <c r="VHW23" s="88"/>
      <c r="VHX23" s="88"/>
      <c r="VHY23" s="88"/>
      <c r="VHZ23" s="88"/>
      <c r="VIA23" s="88"/>
      <c r="VIB23" s="88"/>
      <c r="VIC23" s="88"/>
      <c r="VID23" s="88"/>
      <c r="VIE23" s="88"/>
      <c r="VIF23" s="88"/>
      <c r="VIG23" s="88"/>
      <c r="VIH23" s="88"/>
      <c r="VII23" s="88"/>
      <c r="VIJ23" s="88"/>
      <c r="VIK23" s="88"/>
      <c r="VIL23" s="88"/>
      <c r="VIM23" s="88"/>
      <c r="VIN23" s="88"/>
      <c r="VIO23" s="88"/>
      <c r="VIP23" s="88"/>
      <c r="VIQ23" s="88"/>
      <c r="VIR23" s="88"/>
      <c r="VIS23" s="88"/>
      <c r="VIT23" s="88"/>
      <c r="VIU23" s="88"/>
      <c r="VIV23" s="88"/>
      <c r="VIW23" s="88"/>
      <c r="VIX23" s="88"/>
      <c r="VIY23" s="88"/>
      <c r="VIZ23" s="88"/>
      <c r="VJA23" s="88"/>
      <c r="VJB23" s="88"/>
      <c r="VJC23" s="88"/>
      <c r="VJD23" s="88"/>
      <c r="VJE23" s="88"/>
      <c r="VJF23" s="88"/>
      <c r="VJG23" s="88"/>
      <c r="VJH23" s="88"/>
      <c r="VJI23" s="88"/>
      <c r="VJJ23" s="88"/>
      <c r="VJK23" s="88"/>
      <c r="VJL23" s="88"/>
      <c r="VJM23" s="88"/>
      <c r="VJN23" s="88"/>
      <c r="VJO23" s="88"/>
      <c r="VJP23" s="88"/>
      <c r="VJQ23" s="88"/>
      <c r="VJR23" s="88"/>
      <c r="VJS23" s="88"/>
      <c r="VJT23" s="88"/>
      <c r="VJU23" s="88"/>
      <c r="VJV23" s="88"/>
      <c r="VJW23" s="88"/>
      <c r="VJX23" s="88"/>
      <c r="VJY23" s="88"/>
      <c r="VJZ23" s="88"/>
      <c r="VKA23" s="88"/>
      <c r="VKB23" s="88"/>
      <c r="VKC23" s="88"/>
      <c r="VKD23" s="88"/>
      <c r="VKE23" s="88"/>
      <c r="VKF23" s="88"/>
      <c r="VKG23" s="88"/>
      <c r="VKH23" s="88"/>
      <c r="VKI23" s="88"/>
      <c r="VKJ23" s="88"/>
      <c r="VKK23" s="88"/>
      <c r="VKL23" s="88"/>
      <c r="VKM23" s="88"/>
      <c r="VKN23" s="88"/>
      <c r="VKO23" s="88"/>
      <c r="VKP23" s="88"/>
      <c r="VKQ23" s="88"/>
      <c r="VKR23" s="88"/>
      <c r="VKS23" s="88"/>
      <c r="VKT23" s="88"/>
      <c r="VKU23" s="88"/>
      <c r="VKV23" s="88"/>
      <c r="VKW23" s="88"/>
      <c r="VKX23" s="88"/>
      <c r="VKY23" s="88"/>
      <c r="VKZ23" s="88"/>
      <c r="VLA23" s="88"/>
      <c r="VLB23" s="88"/>
      <c r="VLC23" s="88"/>
      <c r="VLD23" s="88"/>
      <c r="VLE23" s="88"/>
      <c r="VLF23" s="88"/>
      <c r="VLG23" s="88"/>
      <c r="VLH23" s="88"/>
      <c r="VLI23" s="88"/>
      <c r="VLJ23" s="88"/>
      <c r="VLK23" s="88"/>
      <c r="VLL23" s="88"/>
      <c r="VLM23" s="88"/>
      <c r="VLN23" s="88"/>
      <c r="VLO23" s="88"/>
      <c r="VLP23" s="88"/>
      <c r="VLQ23" s="88"/>
      <c r="VLR23" s="88"/>
      <c r="VLS23" s="88"/>
      <c r="VLT23" s="88"/>
      <c r="VLU23" s="88"/>
      <c r="VLV23" s="88"/>
      <c r="VLW23" s="88"/>
      <c r="VLX23" s="88"/>
      <c r="VLY23" s="88"/>
      <c r="VLZ23" s="88"/>
      <c r="VMA23" s="88"/>
      <c r="VMB23" s="88"/>
      <c r="VMC23" s="88"/>
      <c r="VMD23" s="88"/>
      <c r="VME23" s="88"/>
      <c r="VMF23" s="88"/>
      <c r="VMG23" s="88"/>
      <c r="VMH23" s="88"/>
      <c r="VMI23" s="88"/>
      <c r="VMJ23" s="88"/>
      <c r="VMK23" s="88"/>
      <c r="VML23" s="88"/>
      <c r="VMM23" s="88"/>
      <c r="VMN23" s="88"/>
      <c r="VMO23" s="88"/>
      <c r="VMP23" s="88"/>
      <c r="VMQ23" s="88"/>
      <c r="VMR23" s="88"/>
      <c r="VMS23" s="88"/>
      <c r="VMT23" s="88"/>
      <c r="VMU23" s="88"/>
      <c r="VMV23" s="88"/>
      <c r="VMW23" s="88"/>
      <c r="VMX23" s="88"/>
      <c r="VMY23" s="88"/>
      <c r="VMZ23" s="88"/>
      <c r="VNA23" s="88"/>
      <c r="VNB23" s="88"/>
      <c r="VNC23" s="88"/>
      <c r="VND23" s="88"/>
      <c r="VNE23" s="88"/>
      <c r="VNF23" s="88"/>
      <c r="VNG23" s="88"/>
      <c r="VNH23" s="88"/>
      <c r="VNI23" s="88"/>
      <c r="VNJ23" s="88"/>
      <c r="VNK23" s="88"/>
      <c r="VNL23" s="88"/>
      <c r="VNM23" s="88"/>
      <c r="VNN23" s="88"/>
      <c r="VNO23" s="88"/>
      <c r="VNP23" s="88"/>
      <c r="VNQ23" s="88"/>
      <c r="VNR23" s="88"/>
      <c r="VNS23" s="88"/>
      <c r="VNT23" s="88"/>
      <c r="VNU23" s="88"/>
      <c r="VNV23" s="88"/>
      <c r="VNW23" s="88"/>
      <c r="VNX23" s="88"/>
      <c r="VNY23" s="88"/>
      <c r="VNZ23" s="88"/>
      <c r="VOA23" s="88"/>
      <c r="VOB23" s="88"/>
      <c r="VOC23" s="88"/>
      <c r="VOD23" s="88"/>
      <c r="VOE23" s="88"/>
      <c r="VOF23" s="88"/>
      <c r="VOG23" s="88"/>
      <c r="VOH23" s="88"/>
      <c r="VOI23" s="88"/>
      <c r="VOJ23" s="88"/>
      <c r="VOK23" s="88"/>
      <c r="VOL23" s="88"/>
      <c r="VOM23" s="88"/>
      <c r="VON23" s="88"/>
      <c r="VOO23" s="88"/>
      <c r="VOP23" s="88"/>
      <c r="VOQ23" s="88"/>
      <c r="VOR23" s="88"/>
      <c r="VOS23" s="88"/>
      <c r="VOT23" s="88"/>
      <c r="VOU23" s="88"/>
      <c r="VOV23" s="88"/>
      <c r="VOW23" s="88"/>
      <c r="VOX23" s="88"/>
      <c r="VOY23" s="88"/>
      <c r="VOZ23" s="88"/>
      <c r="VPA23" s="88"/>
      <c r="VPB23" s="88"/>
      <c r="VPC23" s="88"/>
      <c r="VPD23" s="88"/>
      <c r="VPE23" s="88"/>
      <c r="VPF23" s="88"/>
      <c r="VPG23" s="88"/>
      <c r="VPH23" s="88"/>
      <c r="VPI23" s="88"/>
      <c r="VPJ23" s="88"/>
      <c r="VPK23" s="88"/>
      <c r="VPL23" s="88"/>
      <c r="VPM23" s="88"/>
      <c r="VPN23" s="88"/>
      <c r="VPO23" s="88"/>
      <c r="VPP23" s="88"/>
      <c r="VPQ23" s="88"/>
      <c r="VPR23" s="88"/>
      <c r="VPS23" s="88"/>
      <c r="VPT23" s="88"/>
      <c r="VPU23" s="88"/>
      <c r="VPV23" s="88"/>
      <c r="VPW23" s="88"/>
      <c r="VPX23" s="88"/>
      <c r="VPY23" s="88"/>
      <c r="VPZ23" s="88"/>
      <c r="VQA23" s="88"/>
      <c r="VQB23" s="88"/>
      <c r="VQC23" s="88"/>
      <c r="VQD23" s="88"/>
      <c r="VQE23" s="88"/>
      <c r="VQF23" s="88"/>
      <c r="VQG23" s="88"/>
      <c r="VQH23" s="88"/>
      <c r="VQI23" s="88"/>
      <c r="VQJ23" s="88"/>
      <c r="VQK23" s="88"/>
      <c r="VQL23" s="88"/>
      <c r="VQM23" s="88"/>
      <c r="VQN23" s="88"/>
      <c r="VQO23" s="88"/>
      <c r="VQP23" s="88"/>
      <c r="VQQ23" s="88"/>
      <c r="VQR23" s="88"/>
      <c r="VQS23" s="88"/>
      <c r="VQT23" s="88"/>
      <c r="VQU23" s="88"/>
      <c r="VQV23" s="88"/>
      <c r="VQW23" s="88"/>
      <c r="VQX23" s="88"/>
      <c r="VQY23" s="88"/>
      <c r="VQZ23" s="88"/>
      <c r="VRA23" s="88"/>
      <c r="VRB23" s="88"/>
      <c r="VRC23" s="88"/>
      <c r="VRD23" s="88"/>
      <c r="VRE23" s="88"/>
      <c r="VRF23" s="88"/>
      <c r="VRG23" s="88"/>
      <c r="VRH23" s="88"/>
      <c r="VRI23" s="88"/>
      <c r="VRJ23" s="88"/>
      <c r="VRK23" s="88"/>
      <c r="VRL23" s="88"/>
      <c r="VRM23" s="88"/>
      <c r="VRN23" s="88"/>
      <c r="VRO23" s="88"/>
      <c r="VRP23" s="88"/>
      <c r="VRQ23" s="88"/>
      <c r="VRR23" s="88"/>
      <c r="VRS23" s="88"/>
      <c r="VRT23" s="88"/>
      <c r="VRU23" s="88"/>
      <c r="VRV23" s="88"/>
      <c r="VRW23" s="88"/>
      <c r="VRX23" s="88"/>
      <c r="VRY23" s="88"/>
      <c r="VRZ23" s="88"/>
      <c r="VSA23" s="88"/>
      <c r="VSB23" s="88"/>
      <c r="VSC23" s="88"/>
      <c r="VSD23" s="88"/>
      <c r="VSE23" s="88"/>
      <c r="VSF23" s="88"/>
      <c r="VSG23" s="88"/>
      <c r="VSH23" s="88"/>
      <c r="VSI23" s="88"/>
      <c r="VSJ23" s="88"/>
      <c r="VSK23" s="88"/>
      <c r="VSL23" s="88"/>
      <c r="VSM23" s="88"/>
      <c r="VSN23" s="88"/>
      <c r="VSO23" s="88"/>
      <c r="VSP23" s="88"/>
      <c r="VSQ23" s="88"/>
      <c r="VSR23" s="88"/>
      <c r="VSS23" s="88"/>
      <c r="VST23" s="88"/>
      <c r="VSU23" s="88"/>
      <c r="VSV23" s="88"/>
      <c r="VSW23" s="88"/>
      <c r="VSX23" s="88"/>
      <c r="VSY23" s="88"/>
      <c r="VSZ23" s="88"/>
      <c r="VTA23" s="88"/>
      <c r="VTB23" s="88"/>
      <c r="VTC23" s="88"/>
      <c r="VTD23" s="88"/>
      <c r="VTE23" s="88"/>
      <c r="VTF23" s="88"/>
      <c r="VTG23" s="88"/>
      <c r="VTH23" s="88"/>
      <c r="VTI23" s="88"/>
      <c r="VTJ23" s="88"/>
      <c r="VTK23" s="88"/>
      <c r="VTL23" s="88"/>
      <c r="VTM23" s="88"/>
      <c r="VTN23" s="88"/>
      <c r="VTO23" s="88"/>
      <c r="VTP23" s="88"/>
      <c r="VTQ23" s="88"/>
      <c r="VTR23" s="88"/>
      <c r="VTS23" s="88"/>
      <c r="VTT23" s="88"/>
      <c r="VTU23" s="88"/>
      <c r="VTV23" s="88"/>
      <c r="VTW23" s="88"/>
      <c r="VTX23" s="88"/>
      <c r="VTY23" s="88"/>
      <c r="VTZ23" s="88"/>
      <c r="VUA23" s="88"/>
      <c r="VUB23" s="88"/>
      <c r="VUC23" s="88"/>
      <c r="VUD23" s="88"/>
      <c r="VUE23" s="88"/>
      <c r="VUF23" s="88"/>
      <c r="VUG23" s="88"/>
      <c r="VUH23" s="88"/>
      <c r="VUI23" s="88"/>
      <c r="VUJ23" s="88"/>
      <c r="VUK23" s="88"/>
      <c r="VUL23" s="88"/>
      <c r="VUM23" s="88"/>
      <c r="VUN23" s="88"/>
      <c r="VUO23" s="88"/>
      <c r="VUP23" s="88"/>
      <c r="VUQ23" s="88"/>
      <c r="VUR23" s="88"/>
      <c r="VUS23" s="88"/>
      <c r="VUT23" s="88"/>
      <c r="VUU23" s="88"/>
      <c r="VUV23" s="88"/>
      <c r="VUW23" s="88"/>
      <c r="VUX23" s="88"/>
      <c r="VUY23" s="88"/>
      <c r="VUZ23" s="88"/>
      <c r="VVA23" s="88"/>
      <c r="VVB23" s="88"/>
      <c r="VVC23" s="88"/>
      <c r="VVD23" s="88"/>
      <c r="VVE23" s="88"/>
      <c r="VVF23" s="88"/>
      <c r="VVG23" s="88"/>
      <c r="VVH23" s="88"/>
      <c r="VVI23" s="88"/>
      <c r="VVJ23" s="88"/>
      <c r="VVK23" s="88"/>
      <c r="VVL23" s="88"/>
      <c r="VVM23" s="88"/>
      <c r="VVN23" s="88"/>
      <c r="VVO23" s="88"/>
      <c r="VVP23" s="88"/>
      <c r="VVQ23" s="88"/>
      <c r="VVR23" s="88"/>
      <c r="VVS23" s="88"/>
      <c r="VVT23" s="88"/>
      <c r="VVU23" s="88"/>
      <c r="VVV23" s="88"/>
      <c r="VVW23" s="88"/>
      <c r="VVX23" s="88"/>
      <c r="VVY23" s="88"/>
      <c r="VVZ23" s="88"/>
      <c r="VWA23" s="88"/>
      <c r="VWB23" s="88"/>
      <c r="VWC23" s="88"/>
      <c r="VWD23" s="88"/>
      <c r="VWE23" s="88"/>
      <c r="VWF23" s="88"/>
      <c r="VWG23" s="88"/>
      <c r="VWH23" s="88"/>
      <c r="VWI23" s="88"/>
      <c r="VWJ23" s="88"/>
      <c r="VWK23" s="88"/>
      <c r="VWL23" s="88"/>
      <c r="VWM23" s="88"/>
      <c r="VWN23" s="88"/>
      <c r="VWO23" s="88"/>
      <c r="VWP23" s="88"/>
      <c r="VWQ23" s="88"/>
      <c r="VWR23" s="88"/>
      <c r="VWS23" s="88"/>
      <c r="VWT23" s="88"/>
      <c r="VWU23" s="88"/>
      <c r="VWV23" s="88"/>
      <c r="VWW23" s="88"/>
      <c r="VWX23" s="88"/>
      <c r="VWY23" s="88"/>
      <c r="VWZ23" s="88"/>
      <c r="VXA23" s="88"/>
      <c r="VXB23" s="88"/>
      <c r="VXC23" s="88"/>
      <c r="VXD23" s="88"/>
      <c r="VXE23" s="88"/>
      <c r="VXF23" s="88"/>
      <c r="VXG23" s="88"/>
      <c r="VXH23" s="88"/>
      <c r="VXI23" s="88"/>
      <c r="VXJ23" s="88"/>
      <c r="VXK23" s="88"/>
      <c r="VXL23" s="88"/>
      <c r="VXM23" s="88"/>
      <c r="VXN23" s="88"/>
      <c r="VXO23" s="88"/>
      <c r="VXP23" s="88"/>
      <c r="VXQ23" s="88"/>
      <c r="VXR23" s="88"/>
      <c r="VXS23" s="88"/>
      <c r="VXT23" s="88"/>
      <c r="VXU23" s="88"/>
      <c r="VXV23" s="88"/>
      <c r="VXW23" s="88"/>
      <c r="VXX23" s="88"/>
      <c r="VXY23" s="88"/>
      <c r="VXZ23" s="88"/>
      <c r="VYA23" s="88"/>
      <c r="VYB23" s="88"/>
      <c r="VYC23" s="88"/>
      <c r="VYD23" s="88"/>
      <c r="VYE23" s="88"/>
      <c r="VYF23" s="88"/>
      <c r="VYG23" s="88"/>
      <c r="VYH23" s="88"/>
      <c r="VYI23" s="88"/>
      <c r="VYJ23" s="88"/>
      <c r="VYK23" s="88"/>
      <c r="VYL23" s="88"/>
      <c r="VYM23" s="88"/>
      <c r="VYN23" s="88"/>
      <c r="VYO23" s="88"/>
      <c r="VYP23" s="88"/>
      <c r="VYQ23" s="88"/>
      <c r="VYR23" s="88"/>
      <c r="VYS23" s="88"/>
      <c r="VYT23" s="88"/>
      <c r="VYU23" s="88"/>
      <c r="VYV23" s="88"/>
      <c r="VYW23" s="88"/>
      <c r="VYX23" s="88"/>
      <c r="VYY23" s="88"/>
      <c r="VYZ23" s="88"/>
      <c r="VZA23" s="88"/>
      <c r="VZB23" s="88"/>
      <c r="VZC23" s="88"/>
      <c r="VZD23" s="88"/>
      <c r="VZE23" s="88"/>
      <c r="VZF23" s="88"/>
      <c r="VZG23" s="88"/>
      <c r="VZH23" s="88"/>
      <c r="VZI23" s="88"/>
      <c r="VZJ23" s="88"/>
      <c r="VZK23" s="88"/>
      <c r="VZL23" s="88"/>
      <c r="VZM23" s="88"/>
      <c r="VZN23" s="88"/>
      <c r="VZO23" s="88"/>
      <c r="VZP23" s="88"/>
      <c r="VZQ23" s="88"/>
      <c r="VZR23" s="88"/>
      <c r="VZS23" s="88"/>
      <c r="VZT23" s="88"/>
      <c r="VZU23" s="88"/>
      <c r="VZV23" s="88"/>
      <c r="VZW23" s="88"/>
      <c r="VZX23" s="88"/>
      <c r="VZY23" s="88"/>
      <c r="VZZ23" s="88"/>
      <c r="WAA23" s="88"/>
      <c r="WAB23" s="88"/>
      <c r="WAC23" s="88"/>
      <c r="WAD23" s="88"/>
      <c r="WAE23" s="88"/>
      <c r="WAF23" s="88"/>
      <c r="WAG23" s="88"/>
      <c r="WAH23" s="88"/>
      <c r="WAI23" s="88"/>
      <c r="WAJ23" s="88"/>
      <c r="WAK23" s="88"/>
      <c r="WAL23" s="88"/>
      <c r="WAM23" s="88"/>
      <c r="WAN23" s="88"/>
      <c r="WAO23" s="88"/>
      <c r="WAP23" s="88"/>
      <c r="WAQ23" s="88"/>
      <c r="WAR23" s="88"/>
      <c r="WAS23" s="88"/>
      <c r="WAT23" s="88"/>
      <c r="WAU23" s="88"/>
      <c r="WAV23" s="88"/>
      <c r="WAW23" s="88"/>
      <c r="WAX23" s="88"/>
      <c r="WAY23" s="88"/>
      <c r="WAZ23" s="88"/>
      <c r="WBA23" s="88"/>
      <c r="WBB23" s="88"/>
      <c r="WBC23" s="88"/>
      <c r="WBD23" s="88"/>
      <c r="WBE23" s="88"/>
      <c r="WBF23" s="88"/>
      <c r="WBG23" s="88"/>
      <c r="WBH23" s="88"/>
      <c r="WBI23" s="88"/>
      <c r="WBJ23" s="88"/>
      <c r="WBK23" s="88"/>
      <c r="WBL23" s="88"/>
      <c r="WBM23" s="88"/>
      <c r="WBN23" s="88"/>
      <c r="WBO23" s="88"/>
      <c r="WBP23" s="88"/>
      <c r="WBQ23" s="88"/>
      <c r="WBR23" s="88"/>
      <c r="WBS23" s="88"/>
      <c r="WBT23" s="88"/>
      <c r="WBU23" s="88"/>
      <c r="WBV23" s="88"/>
      <c r="WBW23" s="88"/>
      <c r="WBX23" s="88"/>
      <c r="WBY23" s="88"/>
      <c r="WBZ23" s="88"/>
      <c r="WCA23" s="88"/>
      <c r="WCB23" s="88"/>
      <c r="WCC23" s="88"/>
      <c r="WCD23" s="88"/>
      <c r="WCE23" s="88"/>
      <c r="WCF23" s="88"/>
      <c r="WCG23" s="88"/>
      <c r="WCH23" s="88"/>
      <c r="WCI23" s="88"/>
      <c r="WCJ23" s="88"/>
      <c r="WCK23" s="88"/>
      <c r="WCL23" s="88"/>
      <c r="WCM23" s="88"/>
      <c r="WCN23" s="88"/>
      <c r="WCO23" s="88"/>
      <c r="WCP23" s="88"/>
      <c r="WCQ23" s="88"/>
      <c r="WCR23" s="88"/>
      <c r="WCS23" s="88"/>
      <c r="WCT23" s="88"/>
      <c r="WCU23" s="88"/>
      <c r="WCV23" s="88"/>
      <c r="WCW23" s="88"/>
      <c r="WCX23" s="88"/>
      <c r="WCY23" s="88"/>
      <c r="WCZ23" s="88"/>
      <c r="WDA23" s="88"/>
      <c r="WDB23" s="88"/>
      <c r="WDC23" s="88"/>
      <c r="WDD23" s="88"/>
      <c r="WDE23" s="88"/>
      <c r="WDF23" s="88"/>
      <c r="WDG23" s="88"/>
      <c r="WDH23" s="88"/>
      <c r="WDI23" s="88"/>
      <c r="WDJ23" s="88"/>
      <c r="WDK23" s="88"/>
      <c r="WDL23" s="88"/>
      <c r="WDM23" s="88"/>
      <c r="WDN23" s="88"/>
      <c r="WDO23" s="88"/>
      <c r="WDP23" s="88"/>
      <c r="WDQ23" s="88"/>
      <c r="WDR23" s="88"/>
      <c r="WDS23" s="88"/>
      <c r="WDT23" s="88"/>
      <c r="WDU23" s="88"/>
      <c r="WDV23" s="88"/>
      <c r="WDW23" s="88"/>
      <c r="WDX23" s="88"/>
      <c r="WDY23" s="88"/>
      <c r="WDZ23" s="88"/>
      <c r="WEA23" s="88"/>
      <c r="WEB23" s="88"/>
      <c r="WEC23" s="88"/>
      <c r="WED23" s="88"/>
      <c r="WEE23" s="88"/>
      <c r="WEF23" s="88"/>
      <c r="WEG23" s="88"/>
      <c r="WEH23" s="88"/>
      <c r="WEI23" s="88"/>
      <c r="WEJ23" s="88"/>
      <c r="WEK23" s="88"/>
      <c r="WEL23" s="88"/>
      <c r="WEM23" s="88"/>
      <c r="WEN23" s="88"/>
      <c r="WEO23" s="88"/>
      <c r="WEP23" s="88"/>
      <c r="WEQ23" s="88"/>
      <c r="WER23" s="88"/>
      <c r="WES23" s="88"/>
      <c r="WET23" s="88"/>
      <c r="WEU23" s="88"/>
      <c r="WEV23" s="88"/>
      <c r="WEW23" s="88"/>
      <c r="WEX23" s="88"/>
      <c r="WEY23" s="88"/>
      <c r="WEZ23" s="88"/>
      <c r="WFA23" s="88"/>
      <c r="WFB23" s="88"/>
      <c r="WFC23" s="88"/>
      <c r="WFD23" s="88"/>
      <c r="WFE23" s="88"/>
      <c r="WFF23" s="88"/>
      <c r="WFG23" s="88"/>
      <c r="WFH23" s="88"/>
      <c r="WFI23" s="88"/>
      <c r="WFJ23" s="88"/>
      <c r="WFK23" s="88"/>
      <c r="WFL23" s="88"/>
      <c r="WFM23" s="88"/>
      <c r="WFN23" s="88"/>
      <c r="WFO23" s="88"/>
      <c r="WFP23" s="88"/>
      <c r="WFQ23" s="88"/>
      <c r="WFR23" s="88"/>
      <c r="WFS23" s="88"/>
      <c r="WFT23" s="88"/>
      <c r="WFU23" s="88"/>
      <c r="WFV23" s="88"/>
      <c r="WFW23" s="88"/>
      <c r="WFX23" s="88"/>
      <c r="WFY23" s="88"/>
      <c r="WFZ23" s="88"/>
      <c r="WGA23" s="88"/>
      <c r="WGB23" s="88"/>
      <c r="WGC23" s="88"/>
      <c r="WGD23" s="88"/>
      <c r="WGE23" s="88"/>
      <c r="WGF23" s="88"/>
      <c r="WGG23" s="88"/>
      <c r="WGH23" s="88"/>
      <c r="WGI23" s="88"/>
      <c r="WGJ23" s="88"/>
      <c r="WGK23" s="88"/>
      <c r="WGL23" s="88"/>
      <c r="WGM23" s="88"/>
      <c r="WGN23" s="88"/>
      <c r="WGO23" s="88"/>
      <c r="WGP23" s="88"/>
      <c r="WGQ23" s="88"/>
      <c r="WGR23" s="88"/>
      <c r="WGS23" s="88"/>
      <c r="WGT23" s="88"/>
      <c r="WGU23" s="88"/>
      <c r="WGV23" s="88"/>
      <c r="WGW23" s="88"/>
      <c r="WGX23" s="88"/>
      <c r="WGY23" s="88"/>
      <c r="WGZ23" s="88"/>
      <c r="WHA23" s="88"/>
      <c r="WHB23" s="88"/>
      <c r="WHC23" s="88"/>
      <c r="WHD23" s="88"/>
      <c r="WHE23" s="88"/>
      <c r="WHF23" s="88"/>
      <c r="WHG23" s="88"/>
      <c r="WHH23" s="88"/>
      <c r="WHI23" s="88"/>
      <c r="WHJ23" s="88"/>
      <c r="WHK23" s="88"/>
      <c r="WHL23" s="88"/>
      <c r="WHM23" s="88"/>
      <c r="WHN23" s="88"/>
      <c r="WHO23" s="88"/>
      <c r="WHP23" s="88"/>
      <c r="WHQ23" s="88"/>
      <c r="WHR23" s="88"/>
      <c r="WHS23" s="88"/>
      <c r="WHT23" s="88"/>
      <c r="WHU23" s="88"/>
      <c r="WHV23" s="88"/>
      <c r="WHW23" s="88"/>
      <c r="WHX23" s="88"/>
      <c r="WHY23" s="88"/>
      <c r="WHZ23" s="88"/>
      <c r="WIA23" s="88"/>
      <c r="WIB23" s="88"/>
      <c r="WIC23" s="88"/>
      <c r="WID23" s="88"/>
      <c r="WIE23" s="88"/>
      <c r="WIF23" s="88"/>
      <c r="WIG23" s="88"/>
      <c r="WIH23" s="88"/>
      <c r="WII23" s="88"/>
      <c r="WIJ23" s="88"/>
      <c r="WIK23" s="88"/>
      <c r="WIL23" s="88"/>
      <c r="WIM23" s="88"/>
      <c r="WIN23" s="88"/>
      <c r="WIO23" s="88"/>
      <c r="WIP23" s="88"/>
      <c r="WIQ23" s="88"/>
      <c r="WIR23" s="88"/>
      <c r="WIS23" s="88"/>
      <c r="WIT23" s="88"/>
      <c r="WIU23" s="88"/>
      <c r="WIV23" s="88"/>
      <c r="WIW23" s="88"/>
      <c r="WIX23" s="88"/>
      <c r="WIY23" s="88"/>
      <c r="WIZ23" s="88"/>
      <c r="WJA23" s="88"/>
      <c r="WJB23" s="88"/>
      <c r="WJC23" s="88"/>
      <c r="WJD23" s="88"/>
      <c r="WJE23" s="88"/>
      <c r="WJF23" s="88"/>
      <c r="WJG23" s="88"/>
      <c r="WJH23" s="88"/>
      <c r="WJI23" s="88"/>
      <c r="WJJ23" s="88"/>
      <c r="WJK23" s="88"/>
      <c r="WJL23" s="88"/>
      <c r="WJM23" s="88"/>
      <c r="WJN23" s="88"/>
      <c r="WJO23" s="88"/>
      <c r="WJP23" s="88"/>
      <c r="WJQ23" s="88"/>
      <c r="WJR23" s="88"/>
      <c r="WJS23" s="88"/>
      <c r="WJT23" s="88"/>
      <c r="WJU23" s="88"/>
      <c r="WJV23" s="88"/>
      <c r="WJW23" s="88"/>
      <c r="WJX23" s="88"/>
      <c r="WJY23" s="88"/>
      <c r="WJZ23" s="88"/>
      <c r="WKA23" s="88"/>
      <c r="WKB23" s="88"/>
      <c r="WKC23" s="88"/>
      <c r="WKD23" s="88"/>
      <c r="WKE23" s="88"/>
      <c r="WKF23" s="88"/>
      <c r="WKG23" s="88"/>
      <c r="WKH23" s="88"/>
      <c r="WKI23" s="88"/>
      <c r="WKJ23" s="88"/>
      <c r="WKK23" s="88"/>
      <c r="WKL23" s="88"/>
      <c r="WKM23" s="88"/>
      <c r="WKN23" s="88"/>
      <c r="WKO23" s="88"/>
      <c r="WKP23" s="88"/>
      <c r="WKQ23" s="88"/>
      <c r="WKR23" s="88"/>
      <c r="WKS23" s="88"/>
      <c r="WKT23" s="88"/>
      <c r="WKU23" s="88"/>
      <c r="WKV23" s="88"/>
      <c r="WKW23" s="88"/>
      <c r="WKX23" s="88"/>
      <c r="WKY23" s="88"/>
      <c r="WKZ23" s="88"/>
      <c r="WLA23" s="88"/>
      <c r="WLB23" s="88"/>
      <c r="WLC23" s="88"/>
      <c r="WLD23" s="88"/>
      <c r="WLE23" s="88"/>
      <c r="WLF23" s="88"/>
      <c r="WLG23" s="88"/>
      <c r="WLH23" s="88"/>
      <c r="WLI23" s="88"/>
      <c r="WLJ23" s="88"/>
      <c r="WLK23" s="88"/>
      <c r="WLL23" s="88"/>
      <c r="WLM23" s="88"/>
      <c r="WLN23" s="88"/>
      <c r="WLO23" s="88"/>
      <c r="WLP23" s="88"/>
      <c r="WLQ23" s="88"/>
      <c r="WLR23" s="88"/>
      <c r="WLS23" s="88"/>
      <c r="WLT23" s="88"/>
      <c r="WLU23" s="88"/>
      <c r="WLV23" s="88"/>
      <c r="WLW23" s="88"/>
      <c r="WLX23" s="88"/>
      <c r="WLY23" s="88"/>
      <c r="WLZ23" s="88"/>
      <c r="WMA23" s="88"/>
      <c r="WMB23" s="88"/>
      <c r="WMC23" s="88"/>
      <c r="WMD23" s="88"/>
      <c r="WME23" s="88"/>
      <c r="WMF23" s="88"/>
      <c r="WMG23" s="88"/>
      <c r="WMH23" s="88"/>
      <c r="WMI23" s="88"/>
      <c r="WMJ23" s="88"/>
      <c r="WMK23" s="88"/>
      <c r="WML23" s="88"/>
      <c r="WMM23" s="88"/>
      <c r="WMN23" s="88"/>
      <c r="WMO23" s="88"/>
      <c r="WMP23" s="88"/>
      <c r="WMQ23" s="88"/>
      <c r="WMR23" s="88"/>
      <c r="WMS23" s="88"/>
      <c r="WMT23" s="88"/>
      <c r="WMU23" s="88"/>
      <c r="WMV23" s="88"/>
      <c r="WMW23" s="88"/>
      <c r="WMX23" s="88"/>
      <c r="WMY23" s="88"/>
      <c r="WMZ23" s="88"/>
      <c r="WNA23" s="88"/>
      <c r="WNB23" s="88"/>
      <c r="WNC23" s="88"/>
      <c r="WND23" s="88"/>
      <c r="WNE23" s="88"/>
      <c r="WNF23" s="88"/>
      <c r="WNG23" s="88"/>
      <c r="WNH23" s="88"/>
      <c r="WNI23" s="88"/>
      <c r="WNJ23" s="88"/>
      <c r="WNK23" s="88"/>
      <c r="WNL23" s="88"/>
      <c r="WNM23" s="88"/>
      <c r="WNN23" s="88"/>
      <c r="WNO23" s="88"/>
      <c r="WNP23" s="88"/>
      <c r="WNQ23" s="88"/>
      <c r="WNR23" s="88"/>
      <c r="WNS23" s="88"/>
      <c r="WNT23" s="88"/>
      <c r="WNU23" s="88"/>
      <c r="WNV23" s="88"/>
      <c r="WNW23" s="88"/>
      <c r="WNX23" s="88"/>
      <c r="WNY23" s="88"/>
      <c r="WNZ23" s="88"/>
      <c r="WOA23" s="88"/>
      <c r="WOB23" s="88"/>
      <c r="WOC23" s="88"/>
      <c r="WOD23" s="88"/>
      <c r="WOE23" s="88"/>
      <c r="WOF23" s="88"/>
      <c r="WOG23" s="88"/>
      <c r="WOH23" s="88"/>
      <c r="WOI23" s="88"/>
      <c r="WOJ23" s="88"/>
      <c r="WOK23" s="88"/>
      <c r="WOL23" s="88"/>
      <c r="WOM23" s="88"/>
      <c r="WON23" s="88"/>
      <c r="WOO23" s="88"/>
      <c r="WOP23" s="88"/>
      <c r="WOQ23" s="88"/>
      <c r="WOR23" s="88"/>
      <c r="WOS23" s="88"/>
      <c r="WOT23" s="88"/>
      <c r="WOU23" s="88"/>
      <c r="WOV23" s="88"/>
      <c r="WOW23" s="88"/>
      <c r="WOX23" s="88"/>
      <c r="WOY23" s="88"/>
      <c r="WOZ23" s="88"/>
      <c r="WPA23" s="88"/>
      <c r="WPB23" s="88"/>
      <c r="WPC23" s="88"/>
      <c r="WPD23" s="88"/>
      <c r="WPE23" s="88"/>
      <c r="WPF23" s="88"/>
      <c r="WPG23" s="88"/>
      <c r="WPH23" s="88"/>
      <c r="WPI23" s="88"/>
      <c r="WPJ23" s="88"/>
      <c r="WPK23" s="88"/>
      <c r="WPL23" s="88"/>
      <c r="WPM23" s="88"/>
      <c r="WPN23" s="88"/>
      <c r="WPO23" s="88"/>
      <c r="WPP23" s="88"/>
      <c r="WPQ23" s="88"/>
      <c r="WPR23" s="88"/>
      <c r="WPS23" s="88"/>
      <c r="WPT23" s="88"/>
      <c r="WPU23" s="88"/>
      <c r="WPV23" s="88"/>
      <c r="WPW23" s="88"/>
      <c r="WPX23" s="88"/>
      <c r="WPY23" s="88"/>
      <c r="WPZ23" s="88"/>
      <c r="WQA23" s="88"/>
      <c r="WQB23" s="88"/>
      <c r="WQC23" s="88"/>
      <c r="WQD23" s="88"/>
      <c r="WQE23" s="88"/>
      <c r="WQF23" s="88"/>
      <c r="WQG23" s="88"/>
      <c r="WQH23" s="88"/>
      <c r="WQI23" s="88"/>
      <c r="WQJ23" s="88"/>
      <c r="WQK23" s="88"/>
      <c r="WQL23" s="88"/>
      <c r="WQM23" s="88"/>
      <c r="WQN23" s="88"/>
      <c r="WQO23" s="88"/>
      <c r="WQP23" s="88"/>
      <c r="WQQ23" s="88"/>
      <c r="WQR23" s="88"/>
      <c r="WQS23" s="88"/>
      <c r="WQT23" s="88"/>
      <c r="WQU23" s="88"/>
      <c r="WQV23" s="88"/>
      <c r="WQW23" s="88"/>
      <c r="WQX23" s="88"/>
      <c r="WQY23" s="88"/>
      <c r="WQZ23" s="88"/>
      <c r="WRA23" s="88"/>
      <c r="WRB23" s="88"/>
      <c r="WRC23" s="88"/>
      <c r="WRD23" s="88"/>
      <c r="WRE23" s="88"/>
      <c r="WRF23" s="88"/>
      <c r="WRG23" s="88"/>
      <c r="WRH23" s="88"/>
      <c r="WRI23" s="88"/>
      <c r="WRJ23" s="88"/>
      <c r="WRK23" s="88"/>
      <c r="WRL23" s="88"/>
      <c r="WRM23" s="88"/>
      <c r="WRN23" s="88"/>
      <c r="WRO23" s="88"/>
      <c r="WRP23" s="88"/>
      <c r="WRQ23" s="88"/>
      <c r="WRR23" s="88"/>
      <c r="WRS23" s="88"/>
      <c r="WRT23" s="88"/>
      <c r="WRU23" s="88"/>
      <c r="WRV23" s="88"/>
      <c r="WRW23" s="88"/>
      <c r="WRX23" s="88"/>
      <c r="WRY23" s="88"/>
      <c r="WRZ23" s="88"/>
      <c r="WSA23" s="88"/>
      <c r="WSB23" s="88"/>
      <c r="WSC23" s="88"/>
      <c r="WSD23" s="88"/>
      <c r="WSE23" s="88"/>
      <c r="WSF23" s="88"/>
      <c r="WSG23" s="88"/>
      <c r="WSH23" s="88"/>
      <c r="WSI23" s="88"/>
      <c r="WSJ23" s="88"/>
      <c r="WSK23" s="88"/>
      <c r="WSL23" s="88"/>
      <c r="WSM23" s="88"/>
      <c r="WSN23" s="88"/>
      <c r="WSO23" s="88"/>
      <c r="WSP23" s="88"/>
      <c r="WSQ23" s="88"/>
      <c r="WSR23" s="88"/>
      <c r="WSS23" s="88"/>
      <c r="WST23" s="88"/>
      <c r="WSU23" s="88"/>
      <c r="WSV23" s="88"/>
      <c r="WSW23" s="88"/>
      <c r="WSX23" s="88"/>
      <c r="WSY23" s="88"/>
      <c r="WSZ23" s="88"/>
      <c r="WTA23" s="88"/>
      <c r="WTB23" s="88"/>
      <c r="WTC23" s="88"/>
      <c r="WTD23" s="88"/>
      <c r="WTE23" s="88"/>
      <c r="WTF23" s="88"/>
      <c r="WTG23" s="88"/>
      <c r="WTH23" s="88"/>
      <c r="WTI23" s="88"/>
      <c r="WTJ23" s="88"/>
      <c r="WTK23" s="88"/>
      <c r="WTL23" s="88"/>
      <c r="WTM23" s="88"/>
      <c r="WTN23" s="88"/>
      <c r="WTO23" s="88"/>
      <c r="WTP23" s="88"/>
      <c r="WTQ23" s="88"/>
      <c r="WTR23" s="88"/>
      <c r="WTS23" s="88"/>
      <c r="WTT23" s="88"/>
      <c r="WTU23" s="88"/>
      <c r="WTV23" s="88"/>
      <c r="WTW23" s="88"/>
      <c r="WTX23" s="88"/>
      <c r="WTY23" s="88"/>
      <c r="WTZ23" s="88"/>
      <c r="WUA23" s="88"/>
      <c r="WUB23" s="88"/>
      <c r="WUC23" s="88"/>
      <c r="WUD23" s="88"/>
      <c r="WUE23" s="88"/>
      <c r="WUF23" s="88"/>
      <c r="WUG23" s="88"/>
      <c r="WUH23" s="88"/>
      <c r="WUI23" s="88"/>
      <c r="WUJ23" s="88"/>
      <c r="WUK23" s="88"/>
      <c r="WUL23" s="88"/>
      <c r="WUM23" s="88"/>
      <c r="WUN23" s="88"/>
      <c r="WUO23" s="88"/>
      <c r="WUP23" s="88"/>
      <c r="WUQ23" s="88"/>
      <c r="WUR23" s="88"/>
      <c r="WUS23" s="88"/>
      <c r="WUT23" s="88"/>
      <c r="WUU23" s="88"/>
      <c r="WUV23" s="88"/>
      <c r="WUW23" s="88"/>
      <c r="WUX23" s="88"/>
      <c r="WUY23" s="88"/>
      <c r="WUZ23" s="88"/>
      <c r="WVA23" s="88"/>
      <c r="WVB23" s="88"/>
      <c r="WVC23" s="88"/>
      <c r="WVD23" s="88"/>
      <c r="WVE23" s="88"/>
      <c r="WVF23" s="88"/>
      <c r="WVG23" s="88"/>
      <c r="WVH23" s="88"/>
      <c r="WVI23" s="88"/>
      <c r="WVJ23" s="88"/>
      <c r="WVK23" s="88"/>
      <c r="WVL23" s="88"/>
      <c r="WVM23" s="88"/>
      <c r="WVN23" s="88"/>
      <c r="WVO23" s="88"/>
      <c r="WVP23" s="88"/>
      <c r="WVQ23" s="88"/>
      <c r="WVR23" s="88"/>
      <c r="WVS23" s="88"/>
      <c r="WVT23" s="88"/>
      <c r="WVU23" s="88"/>
      <c r="WVV23" s="88"/>
      <c r="WVW23" s="88"/>
      <c r="WVX23" s="88"/>
      <c r="WVY23" s="88"/>
      <c r="WVZ23" s="88"/>
      <c r="WWA23" s="88"/>
      <c r="WWB23" s="88"/>
      <c r="WWC23" s="88"/>
      <c r="WWD23" s="88"/>
      <c r="WWE23" s="88"/>
      <c r="WWF23" s="88"/>
      <c r="WWG23" s="88"/>
      <c r="WWH23" s="88"/>
      <c r="WWI23" s="88"/>
      <c r="WWJ23" s="88"/>
      <c r="WWK23" s="88"/>
      <c r="WWL23" s="88"/>
      <c r="WWM23" s="88"/>
      <c r="WWN23" s="88"/>
      <c r="WWO23" s="88"/>
      <c r="WWP23" s="88"/>
      <c r="WWQ23" s="88"/>
      <c r="WWR23" s="88"/>
      <c r="WWS23" s="88"/>
      <c r="WWT23" s="88"/>
      <c r="WWU23" s="88"/>
      <c r="WWV23" s="88"/>
      <c r="WWW23" s="88"/>
      <c r="WWX23" s="88"/>
      <c r="WWY23" s="88"/>
      <c r="WWZ23" s="88"/>
      <c r="WXA23" s="88"/>
      <c r="WXB23" s="88"/>
      <c r="WXC23" s="88"/>
      <c r="WXD23" s="88"/>
      <c r="WXE23" s="88"/>
      <c r="WXF23" s="88"/>
      <c r="WXG23" s="88"/>
      <c r="WXH23" s="88"/>
      <c r="WXI23" s="88"/>
      <c r="WXJ23" s="88"/>
      <c r="WXK23" s="88"/>
      <c r="WXL23" s="88"/>
      <c r="WXM23" s="88"/>
      <c r="WXN23" s="88"/>
      <c r="WXO23" s="88"/>
      <c r="WXP23" s="88"/>
      <c r="WXQ23" s="88"/>
      <c r="WXR23" s="88"/>
      <c r="WXS23" s="88"/>
      <c r="WXT23" s="88"/>
      <c r="WXU23" s="88"/>
      <c r="WXV23" s="88"/>
      <c r="WXW23" s="88"/>
      <c r="WXX23" s="88"/>
      <c r="WXY23" s="88"/>
      <c r="WXZ23" s="88"/>
      <c r="WYA23" s="88"/>
      <c r="WYB23" s="88"/>
      <c r="WYC23" s="88"/>
      <c r="WYD23" s="88"/>
      <c r="WYE23" s="88"/>
      <c r="WYF23" s="88"/>
      <c r="WYG23" s="88"/>
      <c r="WYH23" s="88"/>
      <c r="WYI23" s="88"/>
      <c r="WYJ23" s="88"/>
      <c r="WYK23" s="88"/>
      <c r="WYL23" s="88"/>
      <c r="WYM23" s="88"/>
      <c r="WYN23" s="88"/>
      <c r="WYO23" s="88"/>
      <c r="WYP23" s="88"/>
      <c r="WYQ23" s="88"/>
      <c r="WYR23" s="88"/>
      <c r="WYS23" s="88"/>
      <c r="WYT23" s="88"/>
      <c r="WYU23" s="88"/>
      <c r="WYV23" s="88"/>
      <c r="WYW23" s="88"/>
      <c r="WYX23" s="88"/>
      <c r="WYY23" s="88"/>
      <c r="WYZ23" s="88"/>
      <c r="WZA23" s="88"/>
      <c r="WZB23" s="88"/>
      <c r="WZC23" s="88"/>
      <c r="WZD23" s="88"/>
      <c r="WZE23" s="88"/>
      <c r="WZF23" s="88"/>
      <c r="WZG23" s="88"/>
      <c r="WZH23" s="88"/>
      <c r="WZI23" s="88"/>
      <c r="WZJ23" s="88"/>
      <c r="WZK23" s="88"/>
      <c r="WZL23" s="88"/>
      <c r="WZM23" s="88"/>
      <c r="WZN23" s="88"/>
      <c r="WZO23" s="88"/>
      <c r="WZP23" s="88"/>
      <c r="WZQ23" s="88"/>
      <c r="WZR23" s="88"/>
      <c r="WZS23" s="88"/>
      <c r="WZT23" s="88"/>
      <c r="WZU23" s="88"/>
      <c r="WZV23" s="88"/>
      <c r="WZW23" s="88"/>
      <c r="WZX23" s="88"/>
      <c r="WZY23" s="88"/>
      <c r="WZZ23" s="88"/>
      <c r="XAA23" s="88"/>
      <c r="XAB23" s="88"/>
      <c r="XAC23" s="88"/>
      <c r="XAD23" s="88"/>
      <c r="XAE23" s="88"/>
      <c r="XAF23" s="88"/>
      <c r="XAG23" s="88"/>
      <c r="XAH23" s="88"/>
      <c r="XAI23" s="88"/>
      <c r="XAJ23" s="88"/>
      <c r="XAK23" s="88"/>
      <c r="XAL23" s="88"/>
      <c r="XAM23" s="88"/>
      <c r="XAN23" s="88"/>
      <c r="XAO23" s="88"/>
      <c r="XAP23" s="88"/>
      <c r="XAQ23" s="88"/>
      <c r="XAR23" s="88"/>
      <c r="XAS23" s="88"/>
      <c r="XAT23" s="88"/>
      <c r="XAU23" s="88"/>
      <c r="XAV23" s="88"/>
      <c r="XAW23" s="88"/>
      <c r="XAX23" s="88"/>
      <c r="XAY23" s="88"/>
      <c r="XAZ23" s="88"/>
      <c r="XBA23" s="88"/>
      <c r="XBB23" s="88"/>
      <c r="XBC23" s="88"/>
      <c r="XBD23" s="88"/>
      <c r="XBE23" s="88"/>
      <c r="XBF23" s="88"/>
      <c r="XBG23" s="88"/>
      <c r="XBH23" s="88"/>
      <c r="XBI23" s="88"/>
      <c r="XBJ23" s="88"/>
      <c r="XBK23" s="88"/>
      <c r="XBL23" s="88"/>
      <c r="XBM23" s="88"/>
      <c r="XBN23" s="88"/>
      <c r="XBO23" s="88"/>
      <c r="XBP23" s="88"/>
      <c r="XBQ23" s="88"/>
      <c r="XBR23" s="88"/>
      <c r="XBS23" s="88"/>
      <c r="XBT23" s="88"/>
      <c r="XBU23" s="88"/>
      <c r="XBV23" s="88"/>
      <c r="XBW23" s="88"/>
      <c r="XBX23" s="88"/>
      <c r="XBY23" s="88"/>
      <c r="XBZ23" s="88"/>
      <c r="XCA23" s="88"/>
      <c r="XCB23" s="88"/>
      <c r="XCC23" s="88"/>
      <c r="XCD23" s="88"/>
      <c r="XCE23" s="88"/>
      <c r="XCF23" s="88"/>
      <c r="XCG23" s="88"/>
      <c r="XCH23" s="88"/>
      <c r="XCI23" s="88"/>
      <c r="XCJ23" s="88"/>
      <c r="XCK23" s="88"/>
      <c r="XCL23" s="88"/>
      <c r="XCM23" s="88"/>
      <c r="XCN23" s="88"/>
      <c r="XCO23" s="88"/>
      <c r="XCP23" s="88"/>
      <c r="XCQ23" s="88"/>
      <c r="XCR23" s="88"/>
      <c r="XCS23" s="88"/>
      <c r="XCT23" s="88"/>
      <c r="XCU23" s="88"/>
      <c r="XCV23" s="88"/>
      <c r="XCW23" s="88"/>
      <c r="XCX23" s="88"/>
      <c r="XCY23" s="88"/>
      <c r="XCZ23" s="88"/>
      <c r="XDA23" s="88"/>
      <c r="XDB23" s="88"/>
      <c r="XDC23" s="88"/>
      <c r="XDD23" s="88"/>
      <c r="XDE23" s="88"/>
      <c r="XDF23" s="88"/>
      <c r="XDG23" s="88"/>
      <c r="XDH23" s="88"/>
      <c r="XDI23" s="88"/>
      <c r="XDJ23" s="88"/>
      <c r="XDK23" s="88"/>
      <c r="XDL23" s="88"/>
      <c r="XDM23" s="88"/>
      <c r="XDN23" s="88"/>
      <c r="XDO23" s="88"/>
      <c r="XDP23" s="88"/>
      <c r="XDQ23" s="88"/>
      <c r="XDR23" s="88"/>
      <c r="XDS23" s="88"/>
      <c r="XDT23" s="88"/>
      <c r="XDU23" s="88"/>
      <c r="XDV23" s="88"/>
      <c r="XDW23" s="88"/>
      <c r="XDX23" s="88"/>
      <c r="XDY23" s="88"/>
      <c r="XDZ23" s="88"/>
      <c r="XEA23" s="88"/>
      <c r="XEB23" s="88"/>
      <c r="XEC23" s="88"/>
      <c r="XED23" s="88"/>
      <c r="XEE23" s="88"/>
      <c r="XEF23" s="88"/>
      <c r="XEG23" s="88"/>
      <c r="XEH23" s="88"/>
      <c r="XEI23" s="88"/>
      <c r="XEJ23" s="88"/>
      <c r="XEK23" s="88"/>
      <c r="XEL23" s="88"/>
      <c r="XEM23" s="88"/>
      <c r="XEN23" s="88"/>
      <c r="XEO23" s="88"/>
      <c r="XEP23" s="88"/>
      <c r="XEQ23" s="88"/>
      <c r="XER23" s="88"/>
      <c r="XES23" s="88"/>
      <c r="XET23" s="88"/>
      <c r="XEU23" s="89"/>
    </row>
    <row r="24" spans="2:16375">
      <c r="B24" s="90" t="s">
        <v>214</v>
      </c>
    </row>
    <row r="25" spans="2:16375" ht="14.4" thickBot="1"/>
    <row r="26" spans="2:16375" ht="14.4" thickBot="1">
      <c r="B26" s="276" t="s">
        <v>215</v>
      </c>
    </row>
    <row r="27" spans="2:16375">
      <c r="B27" s="265"/>
      <c r="C27" s="120" t="s">
        <v>169</v>
      </c>
      <c r="D27" s="120" t="s">
        <v>170</v>
      </c>
      <c r="E27" s="120" t="s">
        <v>171</v>
      </c>
      <c r="F27" s="120" t="s">
        <v>172</v>
      </c>
      <c r="G27" s="120" t="s">
        <v>173</v>
      </c>
      <c r="H27" s="121" t="s">
        <v>174</v>
      </c>
    </row>
    <row r="28" spans="2:16375">
      <c r="B28" s="73" t="s">
        <v>11</v>
      </c>
      <c r="C28" s="72" t="s">
        <v>79</v>
      </c>
      <c r="D28" s="72" t="s">
        <v>79</v>
      </c>
      <c r="E28" s="72" t="s">
        <v>79</v>
      </c>
      <c r="F28" s="72" t="s">
        <v>167</v>
      </c>
      <c r="G28" s="72" t="s">
        <v>167</v>
      </c>
      <c r="H28" s="81" t="s">
        <v>167</v>
      </c>
      <c r="I28" s="52"/>
    </row>
    <row r="29" spans="2:16375">
      <c r="B29" s="73" t="s">
        <v>15</v>
      </c>
      <c r="C29" s="72" t="s">
        <v>79</v>
      </c>
      <c r="D29" s="72" t="s">
        <v>167</v>
      </c>
      <c r="E29" s="72" t="s">
        <v>167</v>
      </c>
      <c r="F29" s="72" t="s">
        <v>79</v>
      </c>
      <c r="G29" s="72" t="s">
        <v>79</v>
      </c>
      <c r="H29" s="81" t="s">
        <v>167</v>
      </c>
      <c r="I29" s="52"/>
    </row>
    <row r="30" spans="2:16375">
      <c r="B30" s="73" t="s">
        <v>213</v>
      </c>
      <c r="C30" s="72" t="s">
        <v>79</v>
      </c>
      <c r="D30" s="72" t="s">
        <v>79</v>
      </c>
      <c r="E30" s="72" t="s">
        <v>167</v>
      </c>
      <c r="F30" s="72" t="s">
        <v>79</v>
      </c>
      <c r="G30" s="72" t="s">
        <v>167</v>
      </c>
      <c r="H30" s="81" t="s">
        <v>167</v>
      </c>
      <c r="I30" s="52"/>
    </row>
    <row r="31" spans="2:16375" ht="14.4" thickBot="1">
      <c r="B31" s="74" t="s">
        <v>212</v>
      </c>
      <c r="C31" s="82">
        <f>'Summary and control'!C23</f>
        <v>1</v>
      </c>
      <c r="D31" s="82">
        <f>'Summary and control'!D23</f>
        <v>0.9</v>
      </c>
      <c r="E31" s="82">
        <f>'Summary and control'!E23</f>
        <v>9.9999999999999978E-2</v>
      </c>
      <c r="F31" s="82">
        <f>'Summary and control'!F23</f>
        <v>9.9999999999999978E-2</v>
      </c>
      <c r="G31" s="82">
        <f>'Summary and control'!G23</f>
        <v>0.9</v>
      </c>
      <c r="H31" s="83">
        <f>'Summary and control'!H23</f>
        <v>1</v>
      </c>
    </row>
    <row r="32" spans="2:16375" ht="14.4" thickBot="1">
      <c r="C32" s="50"/>
      <c r="D32" s="50"/>
      <c r="E32" s="50"/>
      <c r="F32" s="50"/>
      <c r="G32" s="50"/>
      <c r="H32" s="50"/>
    </row>
    <row r="33" spans="2:10" ht="14.4" thickBot="1">
      <c r="B33" s="276" t="s">
        <v>218</v>
      </c>
      <c r="C33" s="50"/>
      <c r="D33" s="50"/>
      <c r="E33" s="50"/>
      <c r="F33" s="50"/>
      <c r="G33" s="50"/>
      <c r="H33" s="50"/>
    </row>
    <row r="34" spans="2:10">
      <c r="B34" s="265"/>
      <c r="C34" s="120" t="s">
        <v>169</v>
      </c>
      <c r="D34" s="120" t="s">
        <v>170</v>
      </c>
      <c r="E34" s="120" t="s">
        <v>171</v>
      </c>
      <c r="F34" s="120" t="s">
        <v>172</v>
      </c>
      <c r="G34" s="120" t="s">
        <v>173</v>
      </c>
      <c r="H34" s="121" t="s">
        <v>174</v>
      </c>
      <c r="J34" s="263" t="s">
        <v>204</v>
      </c>
    </row>
    <row r="35" spans="2:10">
      <c r="B35" s="73" t="s">
        <v>217</v>
      </c>
      <c r="C35" s="84">
        <f>C15 * C16 * $C$31</f>
        <v>4.7582870846963362E-7</v>
      </c>
      <c r="D35" s="84">
        <f>C16 * C20 * $D$31</f>
        <v>1.8515018955971311E-7</v>
      </c>
      <c r="E35" s="84">
        <f>C16 * C20 * $E$31</f>
        <v>2.0572243284412563E-8</v>
      </c>
      <c r="F35" s="84">
        <f>C21 * C15 * $F$31</f>
        <v>6.9815506911312109E-2</v>
      </c>
      <c r="G35" s="84">
        <f>C21 * C15 * $G$31</f>
        <v>0.6283395622018092</v>
      </c>
      <c r="H35" s="138">
        <f>C20 * C21 * $H$31</f>
        <v>0.30184424933573739</v>
      </c>
      <c r="J35" s="277"/>
    </row>
    <row r="36" spans="2:10">
      <c r="B36" s="73" t="s">
        <v>216</v>
      </c>
      <c r="C36" s="307">
        <f>'Water Quality Contacts (det)'!BH47</f>
        <v>34.835525612329938</v>
      </c>
      <c r="D36" s="307">
        <f>'Water Quality Contacts (ben)'!BH47</f>
        <v>-14.916479368007707</v>
      </c>
      <c r="E36" s="307">
        <f>C36</f>
        <v>34.835525612329938</v>
      </c>
      <c r="F36" s="307">
        <f t="shared" ref="F36:H36" si="2">D36</f>
        <v>-14.916479368007707</v>
      </c>
      <c r="G36" s="307">
        <f t="shared" si="2"/>
        <v>34.835525612329938</v>
      </c>
      <c r="H36" s="308">
        <f t="shared" si="2"/>
        <v>-14.916479368007707</v>
      </c>
      <c r="I36" s="309"/>
      <c r="J36" s="310">
        <f>SUM(C36:H36)</f>
        <v>59.757138732966702</v>
      </c>
    </row>
    <row r="37" spans="2:10" ht="14.4" thickBot="1">
      <c r="B37" s="74" t="s">
        <v>276</v>
      </c>
      <c r="C37" s="311">
        <f t="shared" ref="C37:H37" si="3">C35 * C36</f>
        <v>1.6575743160975798E-5</v>
      </c>
      <c r="D37" s="311">
        <f t="shared" si="3"/>
        <v>-2.7617889825501767E-6</v>
      </c>
      <c r="E37" s="311">
        <f t="shared" si="3"/>
        <v>7.1664490783723638E-7</v>
      </c>
      <c r="F37" s="311">
        <f t="shared" si="3"/>
        <v>-1.0414015684095865</v>
      </c>
      <c r="G37" s="311">
        <f t="shared" si="3"/>
        <v>21.888538912321305</v>
      </c>
      <c r="H37" s="306">
        <f t="shared" si="3"/>
        <v>-4.5024535175683011</v>
      </c>
      <c r="I37" s="309"/>
      <c r="J37" s="310">
        <f>SUM(C37:H37)</f>
        <v>16.344698356942502</v>
      </c>
    </row>
    <row r="38" spans="2:10" ht="14.4" thickBot="1">
      <c r="B38" s="51"/>
      <c r="C38" s="53"/>
      <c r="D38" s="53"/>
      <c r="E38" s="53"/>
      <c r="F38" s="53"/>
      <c r="G38" s="53"/>
      <c r="H38" s="53"/>
    </row>
    <row r="39" spans="2:10" ht="14.4" thickBot="1">
      <c r="B39" s="276" t="s">
        <v>219</v>
      </c>
      <c r="C39" s="50"/>
      <c r="D39" s="50"/>
      <c r="E39" s="50"/>
      <c r="F39" s="50"/>
      <c r="G39" s="50"/>
      <c r="H39" s="50"/>
    </row>
    <row r="40" spans="2:10">
      <c r="B40" s="265"/>
      <c r="C40" s="120" t="s">
        <v>169</v>
      </c>
      <c r="D40" s="120" t="s">
        <v>170</v>
      </c>
      <c r="E40" s="120" t="s">
        <v>171</v>
      </c>
      <c r="F40" s="120" t="s">
        <v>172</v>
      </c>
      <c r="G40" s="120" t="s">
        <v>173</v>
      </c>
      <c r="H40" s="121" t="s">
        <v>174</v>
      </c>
      <c r="J40" s="263" t="s">
        <v>204</v>
      </c>
    </row>
    <row r="41" spans="2:10">
      <c r="B41" s="73" t="s">
        <v>217</v>
      </c>
      <c r="C41" s="84">
        <f>D15 * D16 * $C$31</f>
        <v>8.8959574491814024E-5</v>
      </c>
      <c r="D41" s="84">
        <f>D16 * D20 * $D$31</f>
        <v>5.5826880242318961E-6</v>
      </c>
      <c r="E41" s="84">
        <f>D16 * D20 * $E$31</f>
        <v>6.2029866935909946E-7</v>
      </c>
      <c r="F41" s="84">
        <f>D21 * D15 * $F$31</f>
        <v>9.3472798296758905E-2</v>
      </c>
      <c r="G41" s="84">
        <f>D21 * D15 * $G$31</f>
        <v>0.84125518467083027</v>
      </c>
      <c r="H41" s="138">
        <f>D20 * D21 * $H$31</f>
        <v>6.5176854471225495E-2</v>
      </c>
      <c r="J41" s="277"/>
    </row>
    <row r="42" spans="2:10">
      <c r="B42" s="73" t="s">
        <v>216</v>
      </c>
      <c r="C42" s="307">
        <f>'Supply Interruptions (det)'!AX51</f>
        <v>18.422471649482027</v>
      </c>
      <c r="D42" s="307">
        <f>'Supply Interruptions (ben)'!AX51</f>
        <v>-6.1667022269636567</v>
      </c>
      <c r="E42" s="307">
        <f>C42</f>
        <v>18.422471649482027</v>
      </c>
      <c r="F42" s="307">
        <f t="shared" ref="F42" si="4">D42</f>
        <v>-6.1667022269636567</v>
      </c>
      <c r="G42" s="307">
        <f t="shared" ref="G42" si="5">E42</f>
        <v>18.422471649482027</v>
      </c>
      <c r="H42" s="308">
        <f t="shared" ref="H42" si="6">F42</f>
        <v>-6.1667022269636567</v>
      </c>
      <c r="I42" s="309"/>
      <c r="J42" s="310">
        <f>SUM(C42:H42)</f>
        <v>36.767308267555109</v>
      </c>
    </row>
    <row r="43" spans="2:10" ht="14.4" thickBot="1">
      <c r="B43" s="74" t="s">
        <v>276</v>
      </c>
      <c r="C43" s="311">
        <f t="shared" ref="C43:H43" si="7">C41 * C42</f>
        <v>1.6388552390254284E-3</v>
      </c>
      <c r="D43" s="311">
        <f t="shared" si="7"/>
        <v>-3.442677467147417E-5</v>
      </c>
      <c r="E43" s="311">
        <f t="shared" si="7"/>
        <v>1.1427434650479436E-5</v>
      </c>
      <c r="F43" s="311">
        <f t="shared" si="7"/>
        <v>-0.57641891341714779</v>
      </c>
      <c r="G43" s="311">
        <f t="shared" si="7"/>
        <v>15.497999789578138</v>
      </c>
      <c r="H43" s="306">
        <f t="shared" si="7"/>
        <v>-0.40192625361419243</v>
      </c>
      <c r="I43" s="309"/>
      <c r="J43" s="310">
        <f>SUM(C43:H43)</f>
        <v>14.521270478445803</v>
      </c>
    </row>
    <row r="44" spans="2:10" ht="14.4" thickBot="1">
      <c r="B44" s="51"/>
    </row>
    <row r="45" spans="2:10" ht="14.4" thickBot="1">
      <c r="B45" s="276" t="s">
        <v>220</v>
      </c>
    </row>
    <row r="46" spans="2:10" ht="24.75" customHeight="1">
      <c r="B46" s="265"/>
      <c r="C46" s="121" t="s">
        <v>221</v>
      </c>
    </row>
    <row r="47" spans="2:10">
      <c r="B47" s="73" t="s">
        <v>218</v>
      </c>
      <c r="C47" s="305">
        <f>J37</f>
        <v>16.344698356942502</v>
      </c>
    </row>
    <row r="48" spans="2:10" ht="14.4" thickBot="1">
      <c r="B48" s="74" t="s">
        <v>219</v>
      </c>
      <c r="C48" s="306">
        <f>J43</f>
        <v>14.521270478445803</v>
      </c>
    </row>
    <row r="49" spans="2:2">
      <c r="B49" s="7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AA00"/>
  </sheetPr>
  <dimension ref="B1:XFD72"/>
  <sheetViews>
    <sheetView showGridLines="0" zoomScale="85" zoomScaleNormal="85" workbookViewId="0"/>
  </sheetViews>
  <sheetFormatPr defaultRowHeight="13.8"/>
  <cols>
    <col min="1" max="1" width="1.3984375" customWidth="1"/>
    <col min="2" max="56" width="8.5" customWidth="1"/>
    <col min="57" max="74" width="6.59765625" customWidth="1"/>
    <col min="75" max="75" width="2.5" customWidth="1"/>
    <col min="77" max="77" width="12.19921875" bestFit="1" customWidth="1"/>
    <col min="78" max="96" width="6.59765625" customWidth="1"/>
  </cols>
  <sheetData>
    <row r="1" spans="2:76 16371:16384" s="65" customFormat="1" ht="20.399999999999999">
      <c r="B1" s="61" t="s">
        <v>245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3" spans="2:76 16371:16384">
      <c r="B3" t="s">
        <v>266</v>
      </c>
    </row>
    <row r="5" spans="2:76 16371:16384" s="89" customFormat="1" ht="15" thickBot="1">
      <c r="B5" s="88" t="s">
        <v>243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ER5"/>
      <c r="XES5"/>
      <c r="XET5"/>
      <c r="XEU5"/>
      <c r="XEV5"/>
      <c r="XEW5"/>
      <c r="XEX5"/>
      <c r="XEY5"/>
      <c r="XEZ5"/>
      <c r="XFA5"/>
      <c r="XFB5"/>
      <c r="XFC5"/>
    </row>
    <row r="6" spans="2:76 16371:16384" ht="14.4" thickBot="1">
      <c r="BX6" s="91" t="s">
        <v>183</v>
      </c>
    </row>
    <row r="7" spans="2:76 16371:16384">
      <c r="B7" s="119"/>
      <c r="C7" s="278" t="str">
        <f>'Contacts data'!C7</f>
        <v>Appearance plus taste &amp; odour (cont's/1000 pop)</v>
      </c>
      <c r="D7" s="271"/>
      <c r="E7" s="271"/>
      <c r="F7" s="278"/>
      <c r="G7" s="271"/>
      <c r="H7" s="271"/>
      <c r="I7" s="278"/>
      <c r="J7" s="271"/>
      <c r="K7" s="272"/>
      <c r="M7" s="119"/>
      <c r="N7" s="278" t="s">
        <v>242</v>
      </c>
      <c r="O7" s="271"/>
      <c r="P7" s="271"/>
      <c r="Q7" s="278"/>
      <c r="R7" s="271"/>
      <c r="S7" s="271"/>
      <c r="T7" s="278"/>
      <c r="U7" s="271"/>
      <c r="V7" s="272"/>
      <c r="X7" s="119"/>
      <c r="Y7" s="278" t="s">
        <v>194</v>
      </c>
      <c r="Z7" s="271"/>
      <c r="AA7" s="271"/>
      <c r="AB7" s="278"/>
      <c r="AC7" s="271"/>
      <c r="AD7" s="271"/>
      <c r="AE7" s="278"/>
      <c r="AF7" s="271"/>
      <c r="AG7" s="272"/>
      <c r="AI7" s="119"/>
      <c r="AJ7" s="278"/>
      <c r="AK7" s="271" t="s">
        <v>193</v>
      </c>
      <c r="AL7" s="271"/>
      <c r="AM7" s="278"/>
      <c r="AN7" s="271"/>
      <c r="AO7" s="271"/>
      <c r="AP7" s="278"/>
      <c r="AQ7" s="271"/>
      <c r="AR7" s="272"/>
      <c r="AW7" s="57"/>
      <c r="BB7" s="58"/>
      <c r="BX7" s="189">
        <f>SUM(I33:Z33)</f>
        <v>0.57830884328136811</v>
      </c>
    </row>
    <row r="8" spans="2:76 16371:16384">
      <c r="B8" s="273"/>
      <c r="C8" s="274">
        <f>'Contacts data'!C8</f>
        <v>2006</v>
      </c>
      <c r="D8" s="274">
        <f>'Contacts data'!D8</f>
        <v>2007</v>
      </c>
      <c r="E8" s="274">
        <f>'Contacts data'!E8</f>
        <v>2008</v>
      </c>
      <c r="F8" s="274">
        <f>'Contacts data'!F8</f>
        <v>2009</v>
      </c>
      <c r="G8" s="274">
        <f>'Contacts data'!G8</f>
        <v>2010</v>
      </c>
      <c r="H8" s="274">
        <f>'Contacts data'!H8</f>
        <v>2011</v>
      </c>
      <c r="I8" s="274">
        <f>'Contacts data'!I8</f>
        <v>2012</v>
      </c>
      <c r="J8" s="274">
        <f>'Contacts data'!J8</f>
        <v>2013</v>
      </c>
      <c r="K8" s="275">
        <f>'Contacts data'!K8</f>
        <v>2014</v>
      </c>
      <c r="M8" s="273"/>
      <c r="N8" s="274">
        <v>2006</v>
      </c>
      <c r="O8" s="274">
        <v>2007</v>
      </c>
      <c r="P8" s="274">
        <v>2008</v>
      </c>
      <c r="Q8" s="274">
        <v>2009</v>
      </c>
      <c r="R8" s="274">
        <v>2010</v>
      </c>
      <c r="S8" s="274">
        <v>2011</v>
      </c>
      <c r="T8" s="274">
        <v>2012</v>
      </c>
      <c r="U8" s="274">
        <v>2013</v>
      </c>
      <c r="V8" s="275">
        <v>2014</v>
      </c>
      <c r="X8" s="273"/>
      <c r="Y8" s="274">
        <v>2006</v>
      </c>
      <c r="Z8" s="274">
        <v>2007</v>
      </c>
      <c r="AA8" s="274">
        <v>2008</v>
      </c>
      <c r="AB8" s="274">
        <v>2009</v>
      </c>
      <c r="AC8" s="274">
        <v>2010</v>
      </c>
      <c r="AD8" s="274">
        <v>2011</v>
      </c>
      <c r="AE8" s="274">
        <v>2012</v>
      </c>
      <c r="AF8" s="274">
        <v>2013</v>
      </c>
      <c r="AG8" s="275">
        <v>2014</v>
      </c>
      <c r="AI8" s="273"/>
      <c r="AJ8" s="274"/>
      <c r="AK8" s="274">
        <v>2007</v>
      </c>
      <c r="AL8" s="274">
        <v>2008</v>
      </c>
      <c r="AM8" s="274">
        <v>2009</v>
      </c>
      <c r="AN8" s="274">
        <v>2010</v>
      </c>
      <c r="AO8" s="274">
        <v>2011</v>
      </c>
      <c r="AP8" s="274">
        <v>2012</v>
      </c>
      <c r="AQ8" s="274">
        <v>2013</v>
      </c>
      <c r="AR8" s="275">
        <v>2014</v>
      </c>
      <c r="AW8" s="57"/>
      <c r="BB8" s="54"/>
      <c r="BX8" s="189">
        <f>SUM(I34:Z34)</f>
        <v>0.72331080601646613</v>
      </c>
    </row>
    <row r="9" spans="2:76 16371:16384">
      <c r="B9" s="73" t="str">
        <f>'Contacts data'!B9</f>
        <v>AFW</v>
      </c>
      <c r="C9" s="146">
        <f>'Contacts data'!C9</f>
        <v>0</v>
      </c>
      <c r="D9" s="146">
        <f>'Contacts data'!D9</f>
        <v>0</v>
      </c>
      <c r="E9" s="146">
        <f>'Contacts data'!E9</f>
        <v>0</v>
      </c>
      <c r="F9" s="146">
        <f>'Contacts data'!F9</f>
        <v>1.3931393734913984</v>
      </c>
      <c r="G9" s="146">
        <f>'Contacts data'!G9</f>
        <v>1.2941305360028486</v>
      </c>
      <c r="H9" s="146">
        <f>'Contacts data'!H9</f>
        <v>1.178122023361909</v>
      </c>
      <c r="I9" s="146">
        <f>'Contacts data'!I9</f>
        <v>1.0607567753701594</v>
      </c>
      <c r="J9" s="146">
        <f>'Contacts data'!J9</f>
        <v>1.0321394453814545</v>
      </c>
      <c r="K9" s="179">
        <f>'Contacts data'!K9</f>
        <v>1.07</v>
      </c>
      <c r="M9" s="73" t="s">
        <v>22</v>
      </c>
      <c r="N9" s="92"/>
      <c r="O9" s="92"/>
      <c r="P9" s="92"/>
      <c r="Q9" s="92"/>
      <c r="R9" s="92"/>
      <c r="S9" s="92">
        <f>AVERAGE('Contacts data'!F9:H9)</f>
        <v>1.2884639776187186</v>
      </c>
      <c r="T9" s="92">
        <f>AVERAGE('Contacts data'!G9:I9)</f>
        <v>1.1776697782449723</v>
      </c>
      <c r="U9" s="92">
        <f>AVERAGE('Contacts data'!H9:J9)</f>
        <v>1.0903394147045076</v>
      </c>
      <c r="V9" s="93">
        <f>AVERAGE('Contacts data'!I9:K9)</f>
        <v>1.0542987402505382</v>
      </c>
      <c r="X9" s="73" t="s">
        <v>22</v>
      </c>
      <c r="Y9" s="92"/>
      <c r="Z9" s="92"/>
      <c r="AA9" s="192"/>
      <c r="AB9" s="192"/>
      <c r="AC9" s="192"/>
      <c r="AD9" s="192">
        <f t="shared" ref="AD9:AD26" si="0">RANK(S9, S$9:S$26, 1)</f>
        <v>5</v>
      </c>
      <c r="AE9" s="192">
        <f t="shared" ref="AE9:AE26" si="1">RANK(T9, T$9:T$26, 1)</f>
        <v>5</v>
      </c>
      <c r="AF9" s="192">
        <f t="shared" ref="AF9:AF26" si="2">RANK(U9, U$9:U$26, 1)</f>
        <v>5</v>
      </c>
      <c r="AG9" s="193">
        <f t="shared" ref="AG9:AG26" si="3">RANK(V9, V$9:V$26, 1)</f>
        <v>5</v>
      </c>
      <c r="AI9" s="73" t="s">
        <v>22</v>
      </c>
      <c r="AJ9" s="92"/>
      <c r="AK9" s="92" t="s">
        <v>186</v>
      </c>
      <c r="AL9" s="192" t="s">
        <v>186</v>
      </c>
      <c r="AM9" s="192" t="s">
        <v>186</v>
      </c>
      <c r="AN9" s="192" t="s">
        <v>186</v>
      </c>
      <c r="AO9" s="192" t="s">
        <v>186</v>
      </c>
      <c r="AP9" s="192" t="s">
        <v>186</v>
      </c>
      <c r="AQ9" s="192" t="s">
        <v>186</v>
      </c>
      <c r="AR9" s="193" t="s">
        <v>186</v>
      </c>
      <c r="AW9" s="57"/>
      <c r="BB9" s="54"/>
      <c r="BX9" s="189">
        <f>SUM(I35:Z35)</f>
        <v>0.8383837193337158</v>
      </c>
    </row>
    <row r="10" spans="2:76 16371:16384">
      <c r="B10" s="73" t="str">
        <f>'Contacts data'!B10</f>
        <v>ANH</v>
      </c>
      <c r="C10" s="146">
        <f>'Contacts data'!C10</f>
        <v>2.1857989166683232</v>
      </c>
      <c r="D10" s="146">
        <f>'Contacts data'!D10</f>
        <v>1.952925662079301</v>
      </c>
      <c r="E10" s="146">
        <f>'Contacts data'!E10</f>
        <v>1.7721967285144227</v>
      </c>
      <c r="F10" s="146">
        <f>'Contacts data'!F10</f>
        <v>1.4948865144850823</v>
      </c>
      <c r="G10" s="146">
        <f>'Contacts data'!G10</f>
        <v>1.4346579170767253</v>
      </c>
      <c r="H10" s="146">
        <f>'Contacts data'!H10</f>
        <v>1.3916403575703695</v>
      </c>
      <c r="I10" s="146">
        <f>'Contacts data'!I10</f>
        <v>1.5189837629254412</v>
      </c>
      <c r="J10" s="146">
        <f>'Contacts data'!J10</f>
        <v>1.484145169332137</v>
      </c>
      <c r="K10" s="179">
        <f>'Contacts data'!K10</f>
        <v>1.48</v>
      </c>
      <c r="M10" s="73" t="s">
        <v>21</v>
      </c>
      <c r="N10" s="92"/>
      <c r="O10" s="92"/>
      <c r="P10" s="92">
        <f>AVERAGE('Contacts data'!C10:E10)</f>
        <v>1.9703071024206824</v>
      </c>
      <c r="Q10" s="92">
        <f>AVERAGE('Contacts data'!D10:F10)</f>
        <v>1.7400029683596019</v>
      </c>
      <c r="R10" s="92">
        <f>AVERAGE('Contacts data'!E10:G10)</f>
        <v>1.5672470533587433</v>
      </c>
      <c r="S10" s="92">
        <f>AVERAGE('Contacts data'!F10:H10)</f>
        <v>1.4403949297107257</v>
      </c>
      <c r="T10" s="92">
        <f>AVERAGE('Contacts data'!G10:I10)</f>
        <v>1.4484273458575121</v>
      </c>
      <c r="U10" s="92">
        <f>AVERAGE('Contacts data'!H10:J10)</f>
        <v>1.4649230966093161</v>
      </c>
      <c r="V10" s="93">
        <f>AVERAGE('Contacts data'!I10:K10)</f>
        <v>1.4943763107525261</v>
      </c>
      <c r="X10" s="73" t="s">
        <v>21</v>
      </c>
      <c r="Y10" s="92"/>
      <c r="Z10" s="92"/>
      <c r="AA10" s="192">
        <f t="shared" ref="AA10:AA26" si="4">RANK(P10, P$10:P$26, 1)</f>
        <v>8</v>
      </c>
      <c r="AB10" s="192">
        <f t="shared" ref="AB10:AB26" si="5">RANK(Q10, Q$10:Q$26, 1)</f>
        <v>7</v>
      </c>
      <c r="AC10" s="192">
        <f t="shared" ref="AC10:AC26" si="6">RANK(R10, R$10:R$26, 1)</f>
        <v>6</v>
      </c>
      <c r="AD10" s="192">
        <f t="shared" si="0"/>
        <v>6</v>
      </c>
      <c r="AE10" s="192">
        <f t="shared" si="1"/>
        <v>6</v>
      </c>
      <c r="AF10" s="192">
        <f t="shared" si="2"/>
        <v>6</v>
      </c>
      <c r="AG10" s="193">
        <f t="shared" si="3"/>
        <v>7</v>
      </c>
      <c r="AI10" s="73" t="s">
        <v>21</v>
      </c>
      <c r="AJ10" s="92"/>
      <c r="AK10" s="92" t="s">
        <v>186</v>
      </c>
      <c r="AL10" s="192" t="s">
        <v>186</v>
      </c>
      <c r="AM10" s="192" t="s">
        <v>186</v>
      </c>
      <c r="AN10" s="192" t="s">
        <v>186</v>
      </c>
      <c r="AO10" s="192" t="s">
        <v>186</v>
      </c>
      <c r="AP10" s="192" t="s">
        <v>186</v>
      </c>
      <c r="AQ10" s="192">
        <f t="shared" ref="AQ10:AQ26" si="7">AF10 - AA10</f>
        <v>-2</v>
      </c>
      <c r="AR10" s="193">
        <f t="shared" ref="AR10:AR26" si="8">AG10 - AB10</f>
        <v>0</v>
      </c>
      <c r="AW10" s="57"/>
      <c r="BB10" s="54"/>
      <c r="BX10" s="189">
        <f>SUM(I36:Z36)</f>
        <v>0.91666149313006662</v>
      </c>
    </row>
    <row r="11" spans="2:76 16371:16384">
      <c r="B11" s="73" t="str">
        <f>'Contacts data'!B11</f>
        <v>BRL</v>
      </c>
      <c r="C11" s="146">
        <f>'Contacts data'!C11</f>
        <v>2.6154470544920954</v>
      </c>
      <c r="D11" s="146">
        <f>'Contacts data'!D11</f>
        <v>2.6328684977699521</v>
      </c>
      <c r="E11" s="146">
        <f>'Contacts data'!E11</f>
        <v>3.9174963187622245</v>
      </c>
      <c r="F11" s="146">
        <f>'Contacts data'!F11</f>
        <v>2.5450591773589801</v>
      </c>
      <c r="G11" s="146">
        <f>'Contacts data'!G11</f>
        <v>2.4893045258002466</v>
      </c>
      <c r="H11" s="146">
        <f>'Contacts data'!H11</f>
        <v>2.1405602849463987</v>
      </c>
      <c r="I11" s="146">
        <f>'Contacts data'!I11</f>
        <v>2.0850385990272597</v>
      </c>
      <c r="J11" s="146">
        <f>'Contacts data'!J11</f>
        <v>1.7986438016122492</v>
      </c>
      <c r="K11" s="179">
        <f>'Contacts data'!K11</f>
        <v>2.13</v>
      </c>
      <c r="M11" s="73" t="s">
        <v>20</v>
      </c>
      <c r="N11" s="92"/>
      <c r="O11" s="92"/>
      <c r="P11" s="92">
        <f>AVERAGE('Contacts data'!C11:E11)</f>
        <v>3.0552706236747569</v>
      </c>
      <c r="Q11" s="92">
        <f>AVERAGE('Contacts data'!D11:F11)</f>
        <v>3.0318079979637189</v>
      </c>
      <c r="R11" s="92">
        <f>AVERAGE('Contacts data'!E11:G11)</f>
        <v>2.9839533406404839</v>
      </c>
      <c r="S11" s="92">
        <f>AVERAGE('Contacts data'!F11:H11)</f>
        <v>2.3916413293685417</v>
      </c>
      <c r="T11" s="92">
        <f>AVERAGE('Contacts data'!G11:I11)</f>
        <v>2.2383011365913017</v>
      </c>
      <c r="U11" s="92">
        <f>AVERAGE('Contacts data'!H11:J11)</f>
        <v>2.0080808951953024</v>
      </c>
      <c r="V11" s="93">
        <f>AVERAGE('Contacts data'!I11:K11)</f>
        <v>2.0045608002131696</v>
      </c>
      <c r="X11" s="73" t="s">
        <v>20</v>
      </c>
      <c r="Y11" s="92"/>
      <c r="Z11" s="92"/>
      <c r="AA11" s="192">
        <f t="shared" si="4"/>
        <v>13</v>
      </c>
      <c r="AB11" s="192">
        <f t="shared" si="5"/>
        <v>13</v>
      </c>
      <c r="AC11" s="192">
        <f t="shared" si="6"/>
        <v>14</v>
      </c>
      <c r="AD11" s="192">
        <f t="shared" si="0"/>
        <v>12</v>
      </c>
      <c r="AE11" s="192">
        <f t="shared" si="1"/>
        <v>12</v>
      </c>
      <c r="AF11" s="192">
        <f t="shared" si="2"/>
        <v>11</v>
      </c>
      <c r="AG11" s="193">
        <f t="shared" si="3"/>
        <v>11</v>
      </c>
      <c r="AI11" s="73" t="s">
        <v>20</v>
      </c>
      <c r="AJ11" s="92"/>
      <c r="AK11" s="92" t="s">
        <v>186</v>
      </c>
      <c r="AL11" s="192" t="s">
        <v>186</v>
      </c>
      <c r="AM11" s="192" t="s">
        <v>186</v>
      </c>
      <c r="AN11" s="192" t="s">
        <v>186</v>
      </c>
      <c r="AO11" s="192" t="s">
        <v>186</v>
      </c>
      <c r="AP11" s="192" t="s">
        <v>186</v>
      </c>
      <c r="AQ11" s="192">
        <f t="shared" si="7"/>
        <v>-2</v>
      </c>
      <c r="AR11" s="193">
        <f t="shared" si="8"/>
        <v>-2</v>
      </c>
      <c r="AW11" s="57"/>
      <c r="BB11" s="54"/>
      <c r="BX11" s="189">
        <f>SUM(I37:Z37)</f>
        <v>0.96230401317233361</v>
      </c>
    </row>
    <row r="12" spans="2:76 16371:16384">
      <c r="B12" s="73" t="str">
        <f>'Contacts data'!B12</f>
        <v>DVW</v>
      </c>
      <c r="C12" s="146">
        <f>'Contacts data'!C12</f>
        <v>1.7095333436008007</v>
      </c>
      <c r="D12" s="146">
        <f>'Contacts data'!D12</f>
        <v>1.8473142892256642</v>
      </c>
      <c r="E12" s="146">
        <f>'Contacts data'!E12</f>
        <v>2.5890836561696906</v>
      </c>
      <c r="F12" s="146">
        <f>'Contacts data'!F12</f>
        <v>2.2461711243932645</v>
      </c>
      <c r="G12" s="146">
        <f>'Contacts data'!G12</f>
        <v>2.9160671462829737</v>
      </c>
      <c r="H12" s="146">
        <f>'Contacts data'!H12</f>
        <v>4.71495763815477</v>
      </c>
      <c r="I12" s="146">
        <f>'Contacts data'!I12</f>
        <v>4.9179574389851535</v>
      </c>
      <c r="J12" s="146">
        <f>'Contacts data'!J12</f>
        <v>6.281534827512294</v>
      </c>
      <c r="K12" s="179">
        <f>'Contacts data'!K12</f>
        <v>3.71</v>
      </c>
      <c r="M12" s="73" t="s">
        <v>19</v>
      </c>
      <c r="N12" s="92"/>
      <c r="O12" s="92"/>
      <c r="P12" s="92">
        <f>AVERAGE('Contacts data'!C12:E12)</f>
        <v>2.0486437629987186</v>
      </c>
      <c r="Q12" s="92">
        <f>AVERAGE('Contacts data'!D12:F12)</f>
        <v>2.2275230232628727</v>
      </c>
      <c r="R12" s="92">
        <f>AVERAGE('Contacts data'!E12:G12)</f>
        <v>2.5837739756153097</v>
      </c>
      <c r="S12" s="92">
        <f>AVERAGE('Contacts data'!F12:H12)</f>
        <v>3.292398636277003</v>
      </c>
      <c r="T12" s="92">
        <f>AVERAGE('Contacts data'!G12:I12)</f>
        <v>4.1829940744742986</v>
      </c>
      <c r="U12" s="92">
        <f>AVERAGE('Contacts data'!H12:J12)</f>
        <v>5.3048166348840722</v>
      </c>
      <c r="V12" s="93">
        <f>AVERAGE('Contacts data'!I12:K12)</f>
        <v>4.9698307554991494</v>
      </c>
      <c r="X12" s="73" t="s">
        <v>19</v>
      </c>
      <c r="Y12" s="92"/>
      <c r="Z12" s="92"/>
      <c r="AA12" s="192">
        <f t="shared" si="4"/>
        <v>9</v>
      </c>
      <c r="AB12" s="192">
        <f t="shared" si="5"/>
        <v>10</v>
      </c>
      <c r="AC12" s="192">
        <f t="shared" si="6"/>
        <v>11</v>
      </c>
      <c r="AD12" s="192">
        <f t="shared" si="0"/>
        <v>16</v>
      </c>
      <c r="AE12" s="192">
        <f t="shared" si="1"/>
        <v>17</v>
      </c>
      <c r="AF12" s="192">
        <f t="shared" si="2"/>
        <v>17</v>
      </c>
      <c r="AG12" s="193">
        <f t="shared" si="3"/>
        <v>17</v>
      </c>
      <c r="AI12" s="73" t="s">
        <v>19</v>
      </c>
      <c r="AJ12" s="92"/>
      <c r="AK12" s="92" t="s">
        <v>186</v>
      </c>
      <c r="AL12" s="192" t="s">
        <v>186</v>
      </c>
      <c r="AM12" s="192" t="s">
        <v>186</v>
      </c>
      <c r="AN12" s="192" t="s">
        <v>186</v>
      </c>
      <c r="AO12" s="192" t="s">
        <v>186</v>
      </c>
      <c r="AP12" s="192" t="s">
        <v>186</v>
      </c>
      <c r="AQ12" s="192">
        <f t="shared" si="7"/>
        <v>8</v>
      </c>
      <c r="AR12" s="193">
        <f t="shared" si="8"/>
        <v>7</v>
      </c>
      <c r="AW12" s="57"/>
      <c r="BB12" s="54"/>
      <c r="BX12" s="189">
        <f>SUM(I38:Z38)</f>
        <v>0.98511589577241843</v>
      </c>
    </row>
    <row r="13" spans="2:76 16371:16384">
      <c r="B13" s="73" t="str">
        <f>'Contacts data'!B13</f>
        <v>WSH</v>
      </c>
      <c r="C13" s="146">
        <f>'Contacts data'!C13</f>
        <v>5.8479714708059243</v>
      </c>
      <c r="D13" s="146">
        <f>'Contacts data'!D13</f>
        <v>4.849604898538705</v>
      </c>
      <c r="E13" s="146">
        <f>'Contacts data'!E13</f>
        <v>4.3836105730251678</v>
      </c>
      <c r="F13" s="146">
        <f>'Contacts data'!F13</f>
        <v>4.1027227869742964</v>
      </c>
      <c r="G13" s="146">
        <f>'Contacts data'!G13</f>
        <v>3.238676748876971</v>
      </c>
      <c r="H13" s="146">
        <f>'Contacts data'!H13</f>
        <v>2.9435359747920162</v>
      </c>
      <c r="I13" s="146">
        <f>'Contacts data'!I13</f>
        <v>3.1751494507265452</v>
      </c>
      <c r="J13" s="146">
        <f>'Contacts data'!J13</f>
        <v>3.7744762495304069</v>
      </c>
      <c r="K13" s="179">
        <f>'Contacts data'!K13</f>
        <v>3.53</v>
      </c>
      <c r="M13" s="73" t="s">
        <v>18</v>
      </c>
      <c r="N13" s="92"/>
      <c r="O13" s="92"/>
      <c r="P13" s="92">
        <f>AVERAGE('Contacts data'!C13:E13)</f>
        <v>5.027062314123266</v>
      </c>
      <c r="Q13" s="92">
        <f>AVERAGE('Contacts data'!D13:F13)</f>
        <v>4.445312752846057</v>
      </c>
      <c r="R13" s="92">
        <f>AVERAGE('Contacts data'!E13:G13)</f>
        <v>3.9083367029588114</v>
      </c>
      <c r="S13" s="92">
        <f>AVERAGE('Contacts data'!F13:H13)</f>
        <v>3.4283118368810945</v>
      </c>
      <c r="T13" s="92">
        <f>AVERAGE('Contacts data'!G13:I13)</f>
        <v>3.1191207247985111</v>
      </c>
      <c r="U13" s="92">
        <f>AVERAGE('Contacts data'!H13:J13)</f>
        <v>3.2977205583496563</v>
      </c>
      <c r="V13" s="93">
        <f>AVERAGE('Contacts data'!I13:K13)</f>
        <v>3.4932085667523172</v>
      </c>
      <c r="X13" s="73" t="s">
        <v>18</v>
      </c>
      <c r="Y13" s="92"/>
      <c r="Z13" s="92"/>
      <c r="AA13" s="192">
        <f t="shared" si="4"/>
        <v>16</v>
      </c>
      <c r="AB13" s="192">
        <f t="shared" si="5"/>
        <v>16</v>
      </c>
      <c r="AC13" s="192">
        <f t="shared" si="6"/>
        <v>16</v>
      </c>
      <c r="AD13" s="192">
        <f t="shared" si="0"/>
        <v>17</v>
      </c>
      <c r="AE13" s="192">
        <f t="shared" si="1"/>
        <v>16</v>
      </c>
      <c r="AF13" s="192">
        <f t="shared" si="2"/>
        <v>16</v>
      </c>
      <c r="AG13" s="193">
        <f t="shared" si="3"/>
        <v>16</v>
      </c>
      <c r="AI13" s="73" t="s">
        <v>18</v>
      </c>
      <c r="AJ13" s="92"/>
      <c r="AK13" s="92" t="s">
        <v>186</v>
      </c>
      <c r="AL13" s="192" t="s">
        <v>186</v>
      </c>
      <c r="AM13" s="192" t="s">
        <v>186</v>
      </c>
      <c r="AN13" s="192" t="s">
        <v>186</v>
      </c>
      <c r="AO13" s="192" t="s">
        <v>186</v>
      </c>
      <c r="AP13" s="192" t="s">
        <v>186</v>
      </c>
      <c r="AQ13" s="192">
        <f t="shared" si="7"/>
        <v>0</v>
      </c>
      <c r="AR13" s="193">
        <f t="shared" si="8"/>
        <v>0</v>
      </c>
      <c r="AW13" s="57"/>
      <c r="BB13" s="54"/>
      <c r="BX13" s="189">
        <f>SUM(I39:Z39)</f>
        <v>0.99488660331709511</v>
      </c>
    </row>
    <row r="14" spans="2:76 16371:16384">
      <c r="B14" s="73" t="str">
        <f>'Contacts data'!B14</f>
        <v>NES</v>
      </c>
      <c r="C14" s="146">
        <f>'Contacts data'!C14</f>
        <v>3.5341371793014842</v>
      </c>
      <c r="D14" s="146">
        <f>'Contacts data'!D14</f>
        <v>2.8096436534932248</v>
      </c>
      <c r="E14" s="146">
        <f>'Contacts data'!E14</f>
        <v>2.4111499494083328</v>
      </c>
      <c r="F14" s="146">
        <f>'Contacts data'!F14</f>
        <v>2.1463427325061737</v>
      </c>
      <c r="G14" s="146">
        <f>'Contacts data'!G14</f>
        <v>2.4130825278664418</v>
      </c>
      <c r="H14" s="146">
        <f>'Contacts data'!H14</f>
        <v>1.8463130587724814</v>
      </c>
      <c r="I14" s="146">
        <f>'Contacts data'!I14</f>
        <v>1.9168360367943911</v>
      </c>
      <c r="J14" s="146">
        <f>'Contacts data'!J14</f>
        <v>1.8279294318110979</v>
      </c>
      <c r="K14" s="179">
        <f>'Contacts data'!K14</f>
        <v>1.65</v>
      </c>
      <c r="M14" s="73" t="s">
        <v>17</v>
      </c>
      <c r="N14" s="92"/>
      <c r="O14" s="92"/>
      <c r="P14" s="92">
        <f>AVERAGE('Contacts data'!C14:E14)</f>
        <v>2.9183102607343474</v>
      </c>
      <c r="Q14" s="92">
        <f>AVERAGE('Contacts data'!D14:F14)</f>
        <v>2.4557121118025771</v>
      </c>
      <c r="R14" s="92">
        <f>AVERAGE('Contacts data'!E14:G14)</f>
        <v>2.3235250699269829</v>
      </c>
      <c r="S14" s="92">
        <f>AVERAGE('Contacts data'!F14:H14)</f>
        <v>2.135246106381699</v>
      </c>
      <c r="T14" s="92">
        <f>AVERAGE('Contacts data'!G14:I14)</f>
        <v>2.0587438744777717</v>
      </c>
      <c r="U14" s="92">
        <f>AVERAGE('Contacts data'!H14:J14)</f>
        <v>1.8636928424593233</v>
      </c>
      <c r="V14" s="93">
        <f>AVERAGE('Contacts data'!I14:K14)</f>
        <v>1.7982551562018294</v>
      </c>
      <c r="X14" s="73" t="s">
        <v>17</v>
      </c>
      <c r="Y14" s="92"/>
      <c r="Z14" s="92"/>
      <c r="AA14" s="192">
        <f t="shared" si="4"/>
        <v>12</v>
      </c>
      <c r="AB14" s="192">
        <f t="shared" si="5"/>
        <v>11</v>
      </c>
      <c r="AC14" s="192">
        <f t="shared" si="6"/>
        <v>10</v>
      </c>
      <c r="AD14" s="192">
        <f t="shared" si="0"/>
        <v>11</v>
      </c>
      <c r="AE14" s="192">
        <f t="shared" si="1"/>
        <v>10</v>
      </c>
      <c r="AF14" s="192">
        <f t="shared" si="2"/>
        <v>10</v>
      </c>
      <c r="AG14" s="193">
        <f t="shared" si="3"/>
        <v>10</v>
      </c>
      <c r="AI14" s="73" t="s">
        <v>17</v>
      </c>
      <c r="AJ14" s="92"/>
      <c r="AK14" s="92" t="s">
        <v>186</v>
      </c>
      <c r="AL14" s="192" t="s">
        <v>186</v>
      </c>
      <c r="AM14" s="192" t="s">
        <v>186</v>
      </c>
      <c r="AN14" s="192" t="s">
        <v>186</v>
      </c>
      <c r="AO14" s="192" t="s">
        <v>186</v>
      </c>
      <c r="AP14" s="192" t="s">
        <v>186</v>
      </c>
      <c r="AQ14" s="192">
        <f t="shared" si="7"/>
        <v>-2</v>
      </c>
      <c r="AR14" s="193">
        <f t="shared" si="8"/>
        <v>-1</v>
      </c>
      <c r="AW14" s="57"/>
      <c r="BB14" s="54"/>
      <c r="BX14" s="189">
        <f>SUM(I40:Z40)</f>
        <v>0.99846153014596206</v>
      </c>
    </row>
    <row r="15" spans="2:76 16371:16384">
      <c r="B15" s="73" t="str">
        <f>'Contacts data'!B15</f>
        <v>PRT</v>
      </c>
      <c r="C15" s="146">
        <f>'Contacts data'!C15</f>
        <v>0.29977780288479644</v>
      </c>
      <c r="D15" s="146">
        <f>'Contacts data'!D15</f>
        <v>0.45478376618372962</v>
      </c>
      <c r="E15" s="146">
        <f>'Contacts data'!E15</f>
        <v>0.60889653744864791</v>
      </c>
      <c r="F15" s="146">
        <f>'Contacts data'!F15</f>
        <v>0.52884377023541052</v>
      </c>
      <c r="G15" s="146">
        <f>'Contacts data'!G15</f>
        <v>0.36083499891601012</v>
      </c>
      <c r="H15" s="146">
        <f>'Contacts data'!H15</f>
        <v>0.52234269221915963</v>
      </c>
      <c r="I15" s="146">
        <f>'Contacts data'!I15</f>
        <v>0.5184126926716941</v>
      </c>
      <c r="J15" s="146">
        <f>'Contacts data'!J15</f>
        <v>0.42675378849969198</v>
      </c>
      <c r="K15" s="179">
        <f>'Contacts data'!K15</f>
        <v>0.84</v>
      </c>
      <c r="M15" s="73" t="s">
        <v>16</v>
      </c>
      <c r="N15" s="92"/>
      <c r="O15" s="92"/>
      <c r="P15" s="92">
        <f>AVERAGE('Contacts data'!C15:E15)</f>
        <v>0.45448603550572469</v>
      </c>
      <c r="Q15" s="92">
        <f>AVERAGE('Contacts data'!D15:F15)</f>
        <v>0.53084135795592935</v>
      </c>
      <c r="R15" s="92">
        <f>AVERAGE('Contacts data'!E15:G15)</f>
        <v>0.49952510220002289</v>
      </c>
      <c r="S15" s="92">
        <f>AVERAGE('Contacts data'!F15:H15)</f>
        <v>0.47067382045686007</v>
      </c>
      <c r="T15" s="92">
        <f>AVERAGE('Contacts data'!G15:I15)</f>
        <v>0.46719679460228791</v>
      </c>
      <c r="U15" s="92">
        <f>AVERAGE('Contacts data'!H15:J15)</f>
        <v>0.4891697244635152</v>
      </c>
      <c r="V15" s="93">
        <f>AVERAGE('Contacts data'!I15:K15)</f>
        <v>0.5950554937237954</v>
      </c>
      <c r="X15" s="73" t="s">
        <v>16</v>
      </c>
      <c r="Y15" s="92"/>
      <c r="Z15" s="92"/>
      <c r="AA15" s="192">
        <f t="shared" si="4"/>
        <v>1</v>
      </c>
      <c r="AB15" s="192">
        <f t="shared" si="5"/>
        <v>1</v>
      </c>
      <c r="AC15" s="192">
        <f t="shared" si="6"/>
        <v>1</v>
      </c>
      <c r="AD15" s="192">
        <f t="shared" si="0"/>
        <v>2</v>
      </c>
      <c r="AE15" s="192">
        <f t="shared" si="1"/>
        <v>1</v>
      </c>
      <c r="AF15" s="192">
        <f t="shared" si="2"/>
        <v>1</v>
      </c>
      <c r="AG15" s="193">
        <f t="shared" si="3"/>
        <v>2</v>
      </c>
      <c r="AI15" s="73" t="s">
        <v>16</v>
      </c>
      <c r="AJ15" s="92"/>
      <c r="AK15" s="92" t="s">
        <v>186</v>
      </c>
      <c r="AL15" s="192" t="s">
        <v>186</v>
      </c>
      <c r="AM15" s="192" t="s">
        <v>186</v>
      </c>
      <c r="AN15" s="192" t="s">
        <v>186</v>
      </c>
      <c r="AO15" s="192" t="s">
        <v>186</v>
      </c>
      <c r="AP15" s="192" t="s">
        <v>186</v>
      </c>
      <c r="AQ15" s="192">
        <f t="shared" si="7"/>
        <v>0</v>
      </c>
      <c r="AR15" s="193">
        <f t="shared" si="8"/>
        <v>1</v>
      </c>
      <c r="AW15" s="57"/>
      <c r="BB15" s="54"/>
      <c r="BX15" s="189">
        <f>SUM(I41:Z41)</f>
        <v>0.99952072260057212</v>
      </c>
    </row>
    <row r="16" spans="2:76 16371:16384">
      <c r="B16" s="73" t="str">
        <f>'Contacts data'!B16</f>
        <v>SBW</v>
      </c>
      <c r="C16" s="146">
        <f>'Contacts data'!C16</f>
        <v>1.4238765567052387</v>
      </c>
      <c r="D16" s="146">
        <f>'Contacts data'!D16</f>
        <v>0.73422472437250774</v>
      </c>
      <c r="E16" s="146">
        <f>'Contacts data'!E16</f>
        <v>0.84212995543044822</v>
      </c>
      <c r="F16" s="146">
        <f>'Contacts data'!F16</f>
        <v>1.2760966455547735</v>
      </c>
      <c r="G16" s="146">
        <f>'Contacts data'!G16</f>
        <v>1.1470795214637579</v>
      </c>
      <c r="H16" s="146">
        <f>'Contacts data'!H16</f>
        <v>1.081398076471968</v>
      </c>
      <c r="I16" s="146">
        <f>'Contacts data'!I16</f>
        <v>1.2057236687778561</v>
      </c>
      <c r="J16" s="146">
        <f>'Contacts data'!J16</f>
        <v>0.97453703703703709</v>
      </c>
      <c r="K16" s="179">
        <f>'Contacts data'!K16</f>
        <v>0.59</v>
      </c>
      <c r="M16" s="73" t="s">
        <v>15</v>
      </c>
      <c r="N16" s="92"/>
      <c r="O16" s="92"/>
      <c r="P16" s="92">
        <f>AVERAGE('Contacts data'!C16:E16)</f>
        <v>1.0000770788360649</v>
      </c>
      <c r="Q16" s="92">
        <f>AVERAGE('Contacts data'!D16:F16)</f>
        <v>0.9508171084525765</v>
      </c>
      <c r="R16" s="92">
        <f>AVERAGE('Contacts data'!E16:G16)</f>
        <v>1.08843537414966</v>
      </c>
      <c r="S16" s="92">
        <f>AVERAGE('Contacts data'!F16:H16)</f>
        <v>1.1681914144968331</v>
      </c>
      <c r="T16" s="92">
        <f>AVERAGE('Contacts data'!G16:I16)</f>
        <v>1.1447337555711938</v>
      </c>
      <c r="U16" s="92">
        <f>AVERAGE('Contacts data'!H16:J16)</f>
        <v>1.0872195940956204</v>
      </c>
      <c r="V16" s="93">
        <f>AVERAGE('Contacts data'!I16:K16)</f>
        <v>0.92342023527163108</v>
      </c>
      <c r="X16" s="73" t="s">
        <v>15</v>
      </c>
      <c r="Y16" s="92"/>
      <c r="Z16" s="92"/>
      <c r="AA16" s="192">
        <f t="shared" si="4"/>
        <v>4</v>
      </c>
      <c r="AB16" s="192">
        <f t="shared" si="5"/>
        <v>4</v>
      </c>
      <c r="AC16" s="192">
        <f t="shared" si="6"/>
        <v>4</v>
      </c>
      <c r="AD16" s="192">
        <f t="shared" si="0"/>
        <v>4</v>
      </c>
      <c r="AE16" s="192">
        <f t="shared" si="1"/>
        <v>4</v>
      </c>
      <c r="AF16" s="192">
        <f t="shared" si="2"/>
        <v>4</v>
      </c>
      <c r="AG16" s="193">
        <f t="shared" si="3"/>
        <v>4</v>
      </c>
      <c r="AI16" s="73" t="s">
        <v>15</v>
      </c>
      <c r="AJ16" s="92"/>
      <c r="AK16" s="92" t="s">
        <v>186</v>
      </c>
      <c r="AL16" s="192" t="s">
        <v>186</v>
      </c>
      <c r="AM16" s="192" t="s">
        <v>186</v>
      </c>
      <c r="AN16" s="192" t="s">
        <v>186</v>
      </c>
      <c r="AO16" s="192" t="s">
        <v>186</v>
      </c>
      <c r="AP16" s="192" t="s">
        <v>186</v>
      </c>
      <c r="AQ16" s="192">
        <f t="shared" si="7"/>
        <v>0</v>
      </c>
      <c r="AR16" s="193">
        <f t="shared" si="8"/>
        <v>0</v>
      </c>
      <c r="AW16" s="57"/>
      <c r="BB16" s="54"/>
      <c r="BX16" s="189">
        <f>SUM(I42:Z42)</f>
        <v>0.99952072260057212</v>
      </c>
    </row>
    <row r="17" spans="2:98 16372:16383">
      <c r="B17" s="73" t="str">
        <f>'Contacts data'!B17</f>
        <v>SVT</v>
      </c>
      <c r="C17" s="146">
        <f>'Contacts data'!C17</f>
        <v>1.8249193204749068</v>
      </c>
      <c r="D17" s="146">
        <f>'Contacts data'!D17</f>
        <v>1.7881520847674837</v>
      </c>
      <c r="E17" s="146">
        <f>'Contacts data'!E17</f>
        <v>1.6382970667398418</v>
      </c>
      <c r="F17" s="146">
        <f>'Contacts data'!F17</f>
        <v>1.5314310837016825</v>
      </c>
      <c r="G17" s="146">
        <f>'Contacts data'!G17</f>
        <v>1.5402435758732225</v>
      </c>
      <c r="H17" s="146">
        <f>'Contacts data'!H17</f>
        <v>1.4721205042581795</v>
      </c>
      <c r="I17" s="146">
        <f>'Contacts data'!I17</f>
        <v>1.6697810143224692</v>
      </c>
      <c r="J17" s="146">
        <f>'Contacts data'!J17</f>
        <v>1.7952534552571575</v>
      </c>
      <c r="K17" s="179">
        <f>'Contacts data'!K17</f>
        <v>1.92</v>
      </c>
      <c r="M17" s="73" t="s">
        <v>14</v>
      </c>
      <c r="N17" s="92"/>
      <c r="O17" s="92"/>
      <c r="P17" s="92">
        <f>AVERAGE('Contacts data'!C17:E17)</f>
        <v>1.7504561573274107</v>
      </c>
      <c r="Q17" s="92">
        <f>AVERAGE('Contacts data'!D17:F17)</f>
        <v>1.6526267450696694</v>
      </c>
      <c r="R17" s="92">
        <f>AVERAGE('Contacts data'!E17:G17)</f>
        <v>1.5699905754382488</v>
      </c>
      <c r="S17" s="92">
        <f>AVERAGE('Contacts data'!F17:H17)</f>
        <v>1.5145983879443614</v>
      </c>
      <c r="T17" s="92">
        <f>AVERAGE('Contacts data'!G17:I17)</f>
        <v>1.5607150314846236</v>
      </c>
      <c r="U17" s="92">
        <f>AVERAGE('Contacts data'!H17:J17)</f>
        <v>1.6457183246126021</v>
      </c>
      <c r="V17" s="93">
        <f>AVERAGE('Contacts data'!I17:K17)</f>
        <v>1.7950114898598757</v>
      </c>
      <c r="X17" s="73" t="s">
        <v>14</v>
      </c>
      <c r="Y17" s="92"/>
      <c r="Z17" s="92"/>
      <c r="AA17" s="192">
        <f t="shared" si="4"/>
        <v>6</v>
      </c>
      <c r="AB17" s="192">
        <f t="shared" si="5"/>
        <v>6</v>
      </c>
      <c r="AC17" s="192">
        <f t="shared" si="6"/>
        <v>7</v>
      </c>
      <c r="AD17" s="192">
        <f t="shared" si="0"/>
        <v>7</v>
      </c>
      <c r="AE17" s="192">
        <f t="shared" si="1"/>
        <v>7</v>
      </c>
      <c r="AF17" s="192">
        <f t="shared" si="2"/>
        <v>7</v>
      </c>
      <c r="AG17" s="193">
        <f t="shared" si="3"/>
        <v>9</v>
      </c>
      <c r="AI17" s="73" t="s">
        <v>14</v>
      </c>
      <c r="AJ17" s="92"/>
      <c r="AK17" s="92" t="s">
        <v>186</v>
      </c>
      <c r="AL17" s="192" t="s">
        <v>186</v>
      </c>
      <c r="AM17" s="192" t="s">
        <v>186</v>
      </c>
      <c r="AN17" s="192" t="s">
        <v>186</v>
      </c>
      <c r="AO17" s="192" t="s">
        <v>186</v>
      </c>
      <c r="AP17" s="192" t="s">
        <v>186</v>
      </c>
      <c r="AQ17" s="192">
        <f t="shared" si="7"/>
        <v>1</v>
      </c>
      <c r="AR17" s="193">
        <f t="shared" si="8"/>
        <v>3</v>
      </c>
      <c r="AW17" s="57"/>
      <c r="BB17" s="54"/>
      <c r="BX17" s="189">
        <f t="shared" ref="BX17:BX24" si="9">SUM(I43:Z43)</f>
        <v>0.99846153014596206</v>
      </c>
    </row>
    <row r="18" spans="2:98 16372:16383">
      <c r="B18" s="73" t="str">
        <f>'Contacts data'!B18</f>
        <v>SEW</v>
      </c>
      <c r="C18" s="146">
        <f>'Contacts data'!C18</f>
        <v>2.9717723580419309</v>
      </c>
      <c r="D18" s="146">
        <f>'Contacts data'!D18</f>
        <v>2.0185889736617666</v>
      </c>
      <c r="E18" s="146">
        <f>'Contacts data'!E18</f>
        <v>2.0605293178385953</v>
      </c>
      <c r="F18" s="146">
        <f>'Contacts data'!F18</f>
        <v>1.7802453117692321</v>
      </c>
      <c r="G18" s="146">
        <f>'Contacts data'!G18</f>
        <v>1.8029849690678308</v>
      </c>
      <c r="H18" s="146">
        <f>'Contacts data'!H18</f>
        <v>2.2951099865033977</v>
      </c>
      <c r="I18" s="146">
        <f>'Contacts data'!I18</f>
        <v>2.3772770855746472</v>
      </c>
      <c r="J18" s="146">
        <f>'Contacts data'!J18</f>
        <v>2.3988842311572305</v>
      </c>
      <c r="K18" s="179">
        <f>'Contacts data'!K18</f>
        <v>2.37</v>
      </c>
      <c r="M18" s="73" t="s">
        <v>13</v>
      </c>
      <c r="N18" s="92"/>
      <c r="O18" s="92"/>
      <c r="P18" s="92">
        <f>AVERAGE('Contacts data'!C18:E18)</f>
        <v>2.3502968831807642</v>
      </c>
      <c r="Q18" s="92">
        <f>AVERAGE('Contacts data'!D18:F18)</f>
        <v>1.9531212010898649</v>
      </c>
      <c r="R18" s="92">
        <f>AVERAGE('Contacts data'!E18:G18)</f>
        <v>1.8812531995585526</v>
      </c>
      <c r="S18" s="92">
        <f>AVERAGE('Contacts data'!F18:H18)</f>
        <v>1.9594467557801536</v>
      </c>
      <c r="T18" s="92">
        <f>AVERAGE('Contacts data'!G18:I18)</f>
        <v>2.1584573470486252</v>
      </c>
      <c r="U18" s="92">
        <f>AVERAGE('Contacts data'!H18:J18)</f>
        <v>2.3570904344117589</v>
      </c>
      <c r="V18" s="93">
        <f>AVERAGE('Contacts data'!I18:K18)</f>
        <v>2.3820537722439594</v>
      </c>
      <c r="X18" s="73" t="s">
        <v>13</v>
      </c>
      <c r="Y18" s="92"/>
      <c r="Z18" s="92"/>
      <c r="AA18" s="192">
        <f t="shared" si="4"/>
        <v>10</v>
      </c>
      <c r="AB18" s="192">
        <f t="shared" si="5"/>
        <v>8</v>
      </c>
      <c r="AC18" s="192">
        <f t="shared" si="6"/>
        <v>9</v>
      </c>
      <c r="AD18" s="192">
        <f t="shared" si="0"/>
        <v>10</v>
      </c>
      <c r="AE18" s="192">
        <f t="shared" si="1"/>
        <v>11</v>
      </c>
      <c r="AF18" s="192">
        <f t="shared" si="2"/>
        <v>14</v>
      </c>
      <c r="AG18" s="193">
        <f t="shared" si="3"/>
        <v>14</v>
      </c>
      <c r="AI18" s="73" t="s">
        <v>13</v>
      </c>
      <c r="AJ18" s="92"/>
      <c r="AK18" s="92" t="s">
        <v>186</v>
      </c>
      <c r="AL18" s="192" t="s">
        <v>186</v>
      </c>
      <c r="AM18" s="192" t="s">
        <v>186</v>
      </c>
      <c r="AN18" s="192" t="s">
        <v>186</v>
      </c>
      <c r="AO18" s="192" t="s">
        <v>186</v>
      </c>
      <c r="AP18" s="192" t="s">
        <v>186</v>
      </c>
      <c r="AQ18" s="192">
        <f t="shared" si="7"/>
        <v>4</v>
      </c>
      <c r="AR18" s="193">
        <f t="shared" si="8"/>
        <v>6</v>
      </c>
      <c r="AW18" s="57"/>
      <c r="BB18" s="54"/>
      <c r="BX18" s="189">
        <f t="shared" si="9"/>
        <v>0.99488660331709511</v>
      </c>
    </row>
    <row r="19" spans="2:98 16372:16383">
      <c r="B19" s="73" t="str">
        <f>'Contacts data'!B19</f>
        <v>SSC</v>
      </c>
      <c r="C19" s="146">
        <f>'Contacts data'!C19</f>
        <v>1.8098936963154066</v>
      </c>
      <c r="D19" s="146">
        <f>'Contacts data'!D19</f>
        <v>2.1097358901752381</v>
      </c>
      <c r="E19" s="146">
        <f>'Contacts data'!E19</f>
        <v>1.8765670649026895</v>
      </c>
      <c r="F19" s="146">
        <f>'Contacts data'!F19</f>
        <v>1.9274426629131922</v>
      </c>
      <c r="G19" s="146">
        <f>'Contacts data'!G19</f>
        <v>1.8316429584697065</v>
      </c>
      <c r="H19" s="146">
        <f>'Contacts data'!H19</f>
        <v>1.8647402669844373</v>
      </c>
      <c r="I19" s="146">
        <f>'Contacts data'!I19</f>
        <v>1.7625679778498544</v>
      </c>
      <c r="J19" s="146">
        <f>'Contacts data'!J19</f>
        <v>1.7760060191252851</v>
      </c>
      <c r="K19" s="179">
        <f>'Contacts data'!K19</f>
        <v>1.55</v>
      </c>
      <c r="M19" s="73" t="s">
        <v>12</v>
      </c>
      <c r="N19" s="92"/>
      <c r="O19" s="92"/>
      <c r="P19" s="92">
        <f>AVERAGE('Contacts data'!C19:E19)</f>
        <v>1.9320655504644446</v>
      </c>
      <c r="Q19" s="92">
        <f>AVERAGE('Contacts data'!D19:F19)</f>
        <v>1.9712485393303734</v>
      </c>
      <c r="R19" s="92">
        <f>AVERAGE('Contacts data'!E19:G19)</f>
        <v>1.8785508954285295</v>
      </c>
      <c r="S19" s="92">
        <f>AVERAGE('Contacts data'!F19:H19)</f>
        <v>1.8746086294557787</v>
      </c>
      <c r="T19" s="92">
        <f>AVERAGE('Contacts data'!G19:I19)</f>
        <v>1.8196504011013328</v>
      </c>
      <c r="U19" s="92">
        <f>AVERAGE('Contacts data'!H19:J19)</f>
        <v>1.8011047546531922</v>
      </c>
      <c r="V19" s="93">
        <f>AVERAGE('Contacts data'!I19:K19)</f>
        <v>1.6961913323250464</v>
      </c>
      <c r="X19" s="73" t="s">
        <v>12</v>
      </c>
      <c r="Y19" s="92"/>
      <c r="Z19" s="92"/>
      <c r="AA19" s="192">
        <f t="shared" si="4"/>
        <v>7</v>
      </c>
      <c r="AB19" s="192">
        <f t="shared" si="5"/>
        <v>9</v>
      </c>
      <c r="AC19" s="192">
        <f t="shared" si="6"/>
        <v>8</v>
      </c>
      <c r="AD19" s="192">
        <f t="shared" si="0"/>
        <v>9</v>
      </c>
      <c r="AE19" s="192">
        <f t="shared" si="1"/>
        <v>9</v>
      </c>
      <c r="AF19" s="192">
        <f t="shared" si="2"/>
        <v>9</v>
      </c>
      <c r="AG19" s="193">
        <f t="shared" si="3"/>
        <v>8</v>
      </c>
      <c r="AI19" s="73" t="s">
        <v>12</v>
      </c>
      <c r="AJ19" s="92"/>
      <c r="AK19" s="92" t="s">
        <v>186</v>
      </c>
      <c r="AL19" s="192" t="s">
        <v>186</v>
      </c>
      <c r="AM19" s="192" t="s">
        <v>186</v>
      </c>
      <c r="AN19" s="192" t="s">
        <v>186</v>
      </c>
      <c r="AO19" s="192" t="s">
        <v>186</v>
      </c>
      <c r="AP19" s="192" t="s">
        <v>186</v>
      </c>
      <c r="AQ19" s="192">
        <f t="shared" si="7"/>
        <v>2</v>
      </c>
      <c r="AR19" s="193">
        <f t="shared" si="8"/>
        <v>-1</v>
      </c>
      <c r="AW19" s="57"/>
      <c r="BB19" s="54"/>
      <c r="BX19" s="189">
        <f t="shared" si="9"/>
        <v>0.9851158957724182</v>
      </c>
    </row>
    <row r="20" spans="2:98 16372:16383">
      <c r="B20" s="73" t="str">
        <f>'Contacts data'!B20</f>
        <v>SWT</v>
      </c>
      <c r="C20" s="146">
        <f>'Contacts data'!C20</f>
        <v>15.492966575562297</v>
      </c>
      <c r="D20" s="146">
        <f>'Contacts data'!D20</f>
        <v>13.767027844062316</v>
      </c>
      <c r="E20" s="146">
        <f>'Contacts data'!E20</f>
        <v>12.188894435501945</v>
      </c>
      <c r="F20" s="146">
        <f>'Contacts data'!F20</f>
        <v>8.6867625623064875</v>
      </c>
      <c r="G20" s="146">
        <f>'Contacts data'!G20</f>
        <v>6.5613903465462791</v>
      </c>
      <c r="H20" s="146">
        <f>'Contacts data'!H20</f>
        <v>6.8746351903495677</v>
      </c>
      <c r="I20" s="146">
        <f>'Contacts data'!I20</f>
        <v>5.5759982911311736</v>
      </c>
      <c r="J20" s="146">
        <f>'Contacts data'!J20</f>
        <v>5.9946522176744574</v>
      </c>
      <c r="K20" s="179">
        <f>'Contacts data'!K20</f>
        <v>4.0999999999999996</v>
      </c>
      <c r="M20" s="73" t="s">
        <v>11</v>
      </c>
      <c r="N20" s="92"/>
      <c r="O20" s="92"/>
      <c r="P20" s="92">
        <f>AVERAGE('Contacts data'!C20:E20)</f>
        <v>13.816296285042185</v>
      </c>
      <c r="Q20" s="92">
        <f>AVERAGE('Contacts data'!D20:F20)</f>
        <v>11.547561613956915</v>
      </c>
      <c r="R20" s="92">
        <f>AVERAGE('Contacts data'!E20:G20)</f>
        <v>9.1456824481182384</v>
      </c>
      <c r="S20" s="92">
        <f>AVERAGE('Contacts data'!F20:H20)</f>
        <v>7.3742626997341114</v>
      </c>
      <c r="T20" s="92">
        <f>AVERAGE('Contacts data'!G20:I20)</f>
        <v>6.3373412760090071</v>
      </c>
      <c r="U20" s="92">
        <f>AVERAGE('Contacts data'!H20:J20)</f>
        <v>6.1484285663850669</v>
      </c>
      <c r="V20" s="93">
        <f>AVERAGE('Contacts data'!I20:K20)</f>
        <v>5.2235501696018769</v>
      </c>
      <c r="X20" s="73" t="s">
        <v>11</v>
      </c>
      <c r="Y20" s="92"/>
      <c r="Z20" s="92"/>
      <c r="AA20" s="192">
        <f t="shared" si="4"/>
        <v>17</v>
      </c>
      <c r="AB20" s="192">
        <f t="shared" si="5"/>
        <v>17</v>
      </c>
      <c r="AC20" s="192">
        <f t="shared" si="6"/>
        <v>17</v>
      </c>
      <c r="AD20" s="192">
        <f t="shared" si="0"/>
        <v>18</v>
      </c>
      <c r="AE20" s="192">
        <f t="shared" si="1"/>
        <v>18</v>
      </c>
      <c r="AF20" s="192">
        <f t="shared" si="2"/>
        <v>18</v>
      </c>
      <c r="AG20" s="193">
        <f t="shared" si="3"/>
        <v>18</v>
      </c>
      <c r="AI20" s="73" t="s">
        <v>11</v>
      </c>
      <c r="AJ20" s="92"/>
      <c r="AK20" s="92" t="s">
        <v>186</v>
      </c>
      <c r="AL20" s="192" t="s">
        <v>186</v>
      </c>
      <c r="AM20" s="192" t="s">
        <v>186</v>
      </c>
      <c r="AN20" s="192" t="s">
        <v>186</v>
      </c>
      <c r="AO20" s="192" t="s">
        <v>186</v>
      </c>
      <c r="AP20" s="192" t="s">
        <v>186</v>
      </c>
      <c r="AQ20" s="192">
        <f t="shared" si="7"/>
        <v>1</v>
      </c>
      <c r="AR20" s="193">
        <f t="shared" si="8"/>
        <v>1</v>
      </c>
      <c r="AW20" s="57"/>
      <c r="BB20" s="54"/>
      <c r="BX20" s="189">
        <f t="shared" si="9"/>
        <v>0.96230401317233338</v>
      </c>
    </row>
    <row r="21" spans="2:98 16372:16383">
      <c r="B21" s="73" t="str">
        <f>'Contacts data'!B21</f>
        <v>SRN</v>
      </c>
      <c r="C21" s="146">
        <f>'Contacts data'!C21</f>
        <v>1.5759799162251382</v>
      </c>
      <c r="D21" s="146">
        <f>'Contacts data'!D21</f>
        <v>1.7327839357692914</v>
      </c>
      <c r="E21" s="146">
        <f>'Contacts data'!E21</f>
        <v>1.3706945925133047</v>
      </c>
      <c r="F21" s="146">
        <f>'Contacts data'!F21</f>
        <v>1.5772627753151318</v>
      </c>
      <c r="G21" s="146">
        <f>'Contacts data'!G21</f>
        <v>1.3556053068697878</v>
      </c>
      <c r="H21" s="146">
        <f>'Contacts data'!H21</f>
        <v>2.083415741382082</v>
      </c>
      <c r="I21" s="146">
        <f>'Contacts data'!I21</f>
        <v>1.5397434206485849</v>
      </c>
      <c r="J21" s="146">
        <f>'Contacts data'!J21</f>
        <v>1.4603462692113713</v>
      </c>
      <c r="K21" s="179">
        <f>'Contacts data'!K21</f>
        <v>1.42</v>
      </c>
      <c r="M21" s="73" t="s">
        <v>10</v>
      </c>
      <c r="N21" s="92"/>
      <c r="O21" s="92"/>
      <c r="P21" s="92">
        <f>AVERAGE('Contacts data'!C21:E21)</f>
        <v>1.5598194815025781</v>
      </c>
      <c r="Q21" s="92">
        <f>AVERAGE('Contacts data'!D21:F21)</f>
        <v>1.5602471011992425</v>
      </c>
      <c r="R21" s="92">
        <f>AVERAGE('Contacts data'!E21:G21)</f>
        <v>1.434520891566075</v>
      </c>
      <c r="S21" s="92">
        <f>AVERAGE('Contacts data'!F21:H21)</f>
        <v>1.6720946078556669</v>
      </c>
      <c r="T21" s="92">
        <f>AVERAGE('Contacts data'!G21:I21)</f>
        <v>1.6595881563001516</v>
      </c>
      <c r="U21" s="92">
        <f>AVERAGE('Contacts data'!H21:J21)</f>
        <v>1.6945018104140128</v>
      </c>
      <c r="V21" s="93">
        <f>AVERAGE('Contacts data'!I21:K21)</f>
        <v>1.4733632299533188</v>
      </c>
      <c r="X21" s="73" t="s">
        <v>10</v>
      </c>
      <c r="Y21" s="92"/>
      <c r="Z21" s="92"/>
      <c r="AA21" s="192">
        <f t="shared" si="4"/>
        <v>5</v>
      </c>
      <c r="AB21" s="192">
        <f t="shared" si="5"/>
        <v>5</v>
      </c>
      <c r="AC21" s="192">
        <f t="shared" si="6"/>
        <v>5</v>
      </c>
      <c r="AD21" s="192">
        <f t="shared" si="0"/>
        <v>8</v>
      </c>
      <c r="AE21" s="192">
        <f t="shared" si="1"/>
        <v>8</v>
      </c>
      <c r="AF21" s="192">
        <f t="shared" si="2"/>
        <v>8</v>
      </c>
      <c r="AG21" s="193">
        <f t="shared" si="3"/>
        <v>6</v>
      </c>
      <c r="AI21" s="73" t="s">
        <v>10</v>
      </c>
      <c r="AJ21" s="92"/>
      <c r="AK21" s="92" t="s">
        <v>186</v>
      </c>
      <c r="AL21" s="192" t="s">
        <v>186</v>
      </c>
      <c r="AM21" s="192" t="s">
        <v>186</v>
      </c>
      <c r="AN21" s="192" t="s">
        <v>186</v>
      </c>
      <c r="AO21" s="192" t="s">
        <v>186</v>
      </c>
      <c r="AP21" s="192" t="s">
        <v>186</v>
      </c>
      <c r="AQ21" s="192">
        <f t="shared" si="7"/>
        <v>3</v>
      </c>
      <c r="AR21" s="193">
        <f t="shared" si="8"/>
        <v>1</v>
      </c>
      <c r="AW21" s="57"/>
      <c r="BB21" s="54"/>
      <c r="BX21" s="189">
        <f t="shared" si="9"/>
        <v>0.91666149313006651</v>
      </c>
    </row>
    <row r="22" spans="2:98 16372:16383">
      <c r="B22" s="73" t="str">
        <f>'Contacts data'!B22</f>
        <v>SES</v>
      </c>
      <c r="C22" s="146">
        <f>'Contacts data'!C22</f>
        <v>0.85629768021173902</v>
      </c>
      <c r="D22" s="146">
        <f>'Contacts data'!D22</f>
        <v>0.60355929310639089</v>
      </c>
      <c r="E22" s="146">
        <f>'Contacts data'!E22</f>
        <v>0.74459008764445822</v>
      </c>
      <c r="F22" s="146">
        <f>'Contacts data'!F22</f>
        <v>0.55644530757396149</v>
      </c>
      <c r="G22" s="146">
        <f>'Contacts data'!G22</f>
        <v>0.43204609314605158</v>
      </c>
      <c r="H22" s="146">
        <f>'Contacts data'!H22</f>
        <v>0.40325919292962437</v>
      </c>
      <c r="I22" s="146">
        <f>'Contacts data'!I22</f>
        <v>0.57310794144212296</v>
      </c>
      <c r="J22" s="146">
        <f>'Contacts data'!J22</f>
        <v>0.51150895140664965</v>
      </c>
      <c r="K22" s="179">
        <f>'Contacts data'!K22</f>
        <v>0.85</v>
      </c>
      <c r="M22" s="73" t="s">
        <v>9</v>
      </c>
      <c r="N22" s="92"/>
      <c r="O22" s="92"/>
      <c r="P22" s="92">
        <f>AVERAGE('Contacts data'!C22:E22)</f>
        <v>0.7348156869875293</v>
      </c>
      <c r="Q22" s="92">
        <f>AVERAGE('Contacts data'!D22:F22)</f>
        <v>0.63486489610827024</v>
      </c>
      <c r="R22" s="92">
        <f>AVERAGE('Contacts data'!E22:G22)</f>
        <v>0.57769382945482384</v>
      </c>
      <c r="S22" s="92">
        <f>AVERAGE('Contacts data'!F22:H22)</f>
        <v>0.46391686454987918</v>
      </c>
      <c r="T22" s="92">
        <f>AVERAGE('Contacts data'!G22:I22)</f>
        <v>0.46947107583926634</v>
      </c>
      <c r="U22" s="92">
        <f>AVERAGE('Contacts data'!H22:J22)</f>
        <v>0.49595869525946562</v>
      </c>
      <c r="V22" s="93">
        <f>AVERAGE('Contacts data'!I22:K22)</f>
        <v>0.64487229761625764</v>
      </c>
      <c r="X22" s="73" t="s">
        <v>9</v>
      </c>
      <c r="Y22" s="92"/>
      <c r="Z22" s="92"/>
      <c r="AA22" s="192">
        <f t="shared" si="4"/>
        <v>2</v>
      </c>
      <c r="AB22" s="192">
        <f t="shared" si="5"/>
        <v>2</v>
      </c>
      <c r="AC22" s="192">
        <f t="shared" si="6"/>
        <v>2</v>
      </c>
      <c r="AD22" s="192">
        <f t="shared" si="0"/>
        <v>1</v>
      </c>
      <c r="AE22" s="192">
        <f t="shared" si="1"/>
        <v>2</v>
      </c>
      <c r="AF22" s="192">
        <f t="shared" si="2"/>
        <v>2</v>
      </c>
      <c r="AG22" s="193">
        <f t="shared" si="3"/>
        <v>3</v>
      </c>
      <c r="AI22" s="73" t="s">
        <v>9</v>
      </c>
      <c r="AJ22" s="92"/>
      <c r="AK22" s="92" t="s">
        <v>186</v>
      </c>
      <c r="AL22" s="192" t="s">
        <v>186</v>
      </c>
      <c r="AM22" s="192" t="s">
        <v>186</v>
      </c>
      <c r="AN22" s="192" t="s">
        <v>186</v>
      </c>
      <c r="AO22" s="192" t="s">
        <v>186</v>
      </c>
      <c r="AP22" s="192" t="s">
        <v>186</v>
      </c>
      <c r="AQ22" s="192">
        <f t="shared" si="7"/>
        <v>0</v>
      </c>
      <c r="AR22" s="193">
        <f t="shared" si="8"/>
        <v>1</v>
      </c>
      <c r="AW22" s="57"/>
      <c r="BB22" s="54"/>
      <c r="BX22" s="189">
        <f t="shared" si="9"/>
        <v>0.83838371933371569</v>
      </c>
    </row>
    <row r="23" spans="2:98 16372:16383">
      <c r="B23" s="73" t="str">
        <f>'Contacts data'!B23</f>
        <v>TMS</v>
      </c>
      <c r="C23" s="146">
        <f>'Contacts data'!C23</f>
        <v>0.99798386488090673</v>
      </c>
      <c r="D23" s="146">
        <f>'Contacts data'!D23</f>
        <v>0.8961547012685751</v>
      </c>
      <c r="E23" s="146">
        <f>'Contacts data'!E23</f>
        <v>0.95263311867457168</v>
      </c>
      <c r="F23" s="146">
        <f>'Contacts data'!F23</f>
        <v>0.78580360927806248</v>
      </c>
      <c r="G23" s="146">
        <f>'Contacts data'!G23</f>
        <v>0.67313458346248889</v>
      </c>
      <c r="H23" s="146">
        <f>'Contacts data'!H23</f>
        <v>0.56431007418390344</v>
      </c>
      <c r="I23" s="146">
        <f>'Contacts data'!I23</f>
        <v>0.63011203613174371</v>
      </c>
      <c r="J23" s="146">
        <f>'Contacts data'!J23</f>
        <v>0.56186885109509543</v>
      </c>
      <c r="K23" s="179">
        <f>'Contacts data'!K23</f>
        <v>0.56999999999999995</v>
      </c>
      <c r="M23" s="73" t="s">
        <v>8</v>
      </c>
      <c r="N23" s="92"/>
      <c r="O23" s="92"/>
      <c r="P23" s="92">
        <f>AVERAGE('Contacts data'!C23:E23)</f>
        <v>0.9489238949413511</v>
      </c>
      <c r="Q23" s="92">
        <f>AVERAGE('Contacts data'!D23:F23)</f>
        <v>0.87819714307373642</v>
      </c>
      <c r="R23" s="92">
        <f>AVERAGE('Contacts data'!E23:G23)</f>
        <v>0.80385710380504116</v>
      </c>
      <c r="S23" s="92">
        <f>AVERAGE('Contacts data'!F23:H23)</f>
        <v>0.6744160889748182</v>
      </c>
      <c r="T23" s="92">
        <f>AVERAGE('Contacts data'!G23:I23)</f>
        <v>0.62251889792604542</v>
      </c>
      <c r="U23" s="92">
        <f>AVERAGE('Contacts data'!H23:J23)</f>
        <v>0.58543032047024746</v>
      </c>
      <c r="V23" s="93">
        <f>AVERAGE('Contacts data'!I23:K23)</f>
        <v>0.58732696240894633</v>
      </c>
      <c r="X23" s="73" t="s">
        <v>8</v>
      </c>
      <c r="Y23" s="92"/>
      <c r="Z23" s="92"/>
      <c r="AA23" s="192">
        <f t="shared" si="4"/>
        <v>3</v>
      </c>
      <c r="AB23" s="192">
        <f t="shared" si="5"/>
        <v>3</v>
      </c>
      <c r="AC23" s="192">
        <f t="shared" si="6"/>
        <v>3</v>
      </c>
      <c r="AD23" s="192">
        <f t="shared" si="0"/>
        <v>3</v>
      </c>
      <c r="AE23" s="192">
        <f t="shared" si="1"/>
        <v>3</v>
      </c>
      <c r="AF23" s="192">
        <f t="shared" si="2"/>
        <v>3</v>
      </c>
      <c r="AG23" s="193">
        <f t="shared" si="3"/>
        <v>1</v>
      </c>
      <c r="AI23" s="73" t="s">
        <v>8</v>
      </c>
      <c r="AJ23" s="92"/>
      <c r="AK23" s="92" t="s">
        <v>186</v>
      </c>
      <c r="AL23" s="192" t="s">
        <v>186</v>
      </c>
      <c r="AM23" s="192" t="s">
        <v>186</v>
      </c>
      <c r="AN23" s="192" t="s">
        <v>186</v>
      </c>
      <c r="AO23" s="192" t="s">
        <v>186</v>
      </c>
      <c r="AP23" s="192" t="s">
        <v>186</v>
      </c>
      <c r="AQ23" s="192">
        <f t="shared" si="7"/>
        <v>0</v>
      </c>
      <c r="AR23" s="193">
        <f t="shared" si="8"/>
        <v>-2</v>
      </c>
      <c r="AW23" s="57"/>
      <c r="BB23" s="54"/>
      <c r="BX23" s="189">
        <f t="shared" si="9"/>
        <v>0.72331080601646591</v>
      </c>
    </row>
    <row r="24" spans="2:98 16372:16383" ht="14.4" thickBot="1">
      <c r="B24" s="73" t="str">
        <f>'Contacts data'!B24</f>
        <v>UU</v>
      </c>
      <c r="C24" s="146">
        <f>'Contacts data'!C24</f>
        <v>3.5860474066339987</v>
      </c>
      <c r="D24" s="146">
        <f>'Contacts data'!D24</f>
        <v>3.6851685648002066</v>
      </c>
      <c r="E24" s="146">
        <f>'Contacts data'!E24</f>
        <v>2.9268573614679125</v>
      </c>
      <c r="F24" s="146">
        <f>'Contacts data'!F24</f>
        <v>2.8326496445979537</v>
      </c>
      <c r="G24" s="146">
        <f>'Contacts data'!G24</f>
        <v>2.3250122010379308</v>
      </c>
      <c r="H24" s="146">
        <f>'Contacts data'!H24</f>
        <v>2.296329755098129</v>
      </c>
      <c r="I24" s="146">
        <f>'Contacts data'!I24</f>
        <v>2.2132791228332875</v>
      </c>
      <c r="J24" s="146">
        <f>'Contacts data'!J24</f>
        <v>2.0336728405152567</v>
      </c>
      <c r="K24" s="179">
        <f>'Contacts data'!K24</f>
        <v>1.99</v>
      </c>
      <c r="M24" s="73" t="s">
        <v>7</v>
      </c>
      <c r="N24" s="92"/>
      <c r="O24" s="92"/>
      <c r="P24" s="92">
        <f>AVERAGE('Contacts data'!C24:E24)</f>
        <v>3.3993577776340396</v>
      </c>
      <c r="Q24" s="92">
        <f>AVERAGE('Contacts data'!D24:F24)</f>
        <v>3.1482251902886911</v>
      </c>
      <c r="R24" s="92">
        <f>AVERAGE('Contacts data'!E24:G24)</f>
        <v>2.6948397357012657</v>
      </c>
      <c r="S24" s="92">
        <f>AVERAGE('Contacts data'!F24:H24)</f>
        <v>2.4846638669113377</v>
      </c>
      <c r="T24" s="92">
        <f>AVERAGE('Contacts data'!G24:I24)</f>
        <v>2.2782070263231158</v>
      </c>
      <c r="U24" s="92">
        <f>AVERAGE('Contacts data'!H24:J24)</f>
        <v>2.1810939061488912</v>
      </c>
      <c r="V24" s="93">
        <f>AVERAGE('Contacts data'!I24:K24)</f>
        <v>2.078983987782848</v>
      </c>
      <c r="X24" s="73" t="s">
        <v>7</v>
      </c>
      <c r="Y24" s="92"/>
      <c r="Z24" s="92"/>
      <c r="AA24" s="192">
        <f t="shared" si="4"/>
        <v>15</v>
      </c>
      <c r="AB24" s="192">
        <f t="shared" si="5"/>
        <v>14</v>
      </c>
      <c r="AC24" s="192">
        <f t="shared" si="6"/>
        <v>12</v>
      </c>
      <c r="AD24" s="192">
        <f t="shared" si="0"/>
        <v>13</v>
      </c>
      <c r="AE24" s="192">
        <f t="shared" si="1"/>
        <v>13</v>
      </c>
      <c r="AF24" s="192">
        <f t="shared" si="2"/>
        <v>12</v>
      </c>
      <c r="AG24" s="193">
        <f t="shared" si="3"/>
        <v>12</v>
      </c>
      <c r="AI24" s="73" t="s">
        <v>7</v>
      </c>
      <c r="AJ24" s="92"/>
      <c r="AK24" s="92" t="s">
        <v>186</v>
      </c>
      <c r="AL24" s="192" t="s">
        <v>186</v>
      </c>
      <c r="AM24" s="192" t="s">
        <v>186</v>
      </c>
      <c r="AN24" s="192" t="s">
        <v>186</v>
      </c>
      <c r="AO24" s="192" t="s">
        <v>186</v>
      </c>
      <c r="AP24" s="192" t="s">
        <v>186</v>
      </c>
      <c r="AQ24" s="192">
        <f t="shared" si="7"/>
        <v>-3</v>
      </c>
      <c r="AR24" s="193">
        <f t="shared" si="8"/>
        <v>-2</v>
      </c>
      <c r="AW24" s="57"/>
      <c r="BB24" s="54"/>
      <c r="BX24" s="190">
        <f t="shared" si="9"/>
        <v>0.57830884328136789</v>
      </c>
    </row>
    <row r="25" spans="2:98 16372:16383">
      <c r="B25" s="73" t="str">
        <f>'Contacts data'!B25</f>
        <v>WSX</v>
      </c>
      <c r="C25" s="146">
        <f>'Contacts data'!C25</f>
        <v>2.5368730565302275</v>
      </c>
      <c r="D25" s="146">
        <f>'Contacts data'!D25</f>
        <v>2.8170133402321418</v>
      </c>
      <c r="E25" s="146">
        <f>'Contacts data'!E25</f>
        <v>2.9757876786487656</v>
      </c>
      <c r="F25" s="146">
        <f>'Contacts data'!F25</f>
        <v>3.1350483676244236</v>
      </c>
      <c r="G25" s="146">
        <f>'Contacts data'!G25</f>
        <v>2.3689944534413265</v>
      </c>
      <c r="H25" s="146">
        <f>'Contacts data'!H25</f>
        <v>2.2639131277874736</v>
      </c>
      <c r="I25" s="146">
        <f>'Contacts data'!I25</f>
        <v>2.3145449736428079</v>
      </c>
      <c r="J25" s="146">
        <f>'Contacts data'!J25</f>
        <v>2.2446021418585338</v>
      </c>
      <c r="K25" s="179">
        <f>'Contacts data'!K25</f>
        <v>2.36</v>
      </c>
      <c r="M25" s="73" t="s">
        <v>6</v>
      </c>
      <c r="N25" s="92"/>
      <c r="O25" s="92"/>
      <c r="P25" s="92">
        <f>AVERAGE('Contacts data'!C25:E25)</f>
        <v>2.7765580251370454</v>
      </c>
      <c r="Q25" s="92">
        <f>AVERAGE('Contacts data'!D25:F25)</f>
        <v>2.9759497955017769</v>
      </c>
      <c r="R25" s="92">
        <f>AVERAGE('Contacts data'!E25:G25)</f>
        <v>2.8266101665715051</v>
      </c>
      <c r="S25" s="92">
        <f>AVERAGE('Contacts data'!F25:H25)</f>
        <v>2.5893186496177414</v>
      </c>
      <c r="T25" s="92">
        <f>AVERAGE('Contacts data'!G25:I25)</f>
        <v>2.3158175182905358</v>
      </c>
      <c r="U25" s="92">
        <f>AVERAGE('Contacts data'!H25:J25)</f>
        <v>2.2743534144296049</v>
      </c>
      <c r="V25" s="93">
        <f>AVERAGE('Contacts data'!I25:K25)</f>
        <v>2.3063823718337804</v>
      </c>
      <c r="X25" s="73" t="s">
        <v>6</v>
      </c>
      <c r="Y25" s="92"/>
      <c r="Z25" s="92"/>
      <c r="AA25" s="192">
        <f t="shared" si="4"/>
        <v>11</v>
      </c>
      <c r="AB25" s="192">
        <f t="shared" si="5"/>
        <v>12</v>
      </c>
      <c r="AC25" s="192">
        <f t="shared" si="6"/>
        <v>13</v>
      </c>
      <c r="AD25" s="192">
        <f t="shared" si="0"/>
        <v>14</v>
      </c>
      <c r="AE25" s="192">
        <f t="shared" si="1"/>
        <v>14</v>
      </c>
      <c r="AF25" s="192">
        <f t="shared" si="2"/>
        <v>13</v>
      </c>
      <c r="AG25" s="193">
        <f t="shared" si="3"/>
        <v>13</v>
      </c>
      <c r="AI25" s="73" t="s">
        <v>6</v>
      </c>
      <c r="AJ25" s="92"/>
      <c r="AK25" s="92" t="s">
        <v>186</v>
      </c>
      <c r="AL25" s="192" t="s">
        <v>186</v>
      </c>
      <c r="AM25" s="192" t="s">
        <v>186</v>
      </c>
      <c r="AN25" s="192" t="s">
        <v>186</v>
      </c>
      <c r="AO25" s="192" t="s">
        <v>186</v>
      </c>
      <c r="AP25" s="192" t="s">
        <v>186</v>
      </c>
      <c r="AQ25" s="192">
        <f t="shared" si="7"/>
        <v>2</v>
      </c>
      <c r="AR25" s="193">
        <f t="shared" si="8"/>
        <v>1</v>
      </c>
      <c r="AW25" s="57"/>
      <c r="BB25" s="54"/>
    </row>
    <row r="26" spans="2:98 16372:16383" ht="14.4" thickBot="1">
      <c r="B26" s="74" t="str">
        <f>'Contacts data'!B26</f>
        <v>YKY</v>
      </c>
      <c r="C26" s="149">
        <f>'Contacts data'!C26</f>
        <v>3.1495008279769992</v>
      </c>
      <c r="D26" s="149">
        <f>'Contacts data'!D26</f>
        <v>3.4027828305092722</v>
      </c>
      <c r="E26" s="149">
        <f>'Contacts data'!E26</f>
        <v>3.5718356065165175</v>
      </c>
      <c r="F26" s="149">
        <f>'Contacts data'!F26</f>
        <v>3.0271237531221873</v>
      </c>
      <c r="G26" s="149">
        <f>'Contacts data'!G26</f>
        <v>2.8185516125561989</v>
      </c>
      <c r="H26" s="149">
        <f>'Contacts data'!H26</f>
        <v>2.4815439297609525</v>
      </c>
      <c r="I26" s="149">
        <f>'Contacts data'!I26</f>
        <v>2.3597079390101667</v>
      </c>
      <c r="J26" s="149">
        <f>'Contacts data'!J26</f>
        <v>2.6392002939782393</v>
      </c>
      <c r="K26" s="191">
        <f>'Contacts data'!K26</f>
        <v>2.2200000000000002</v>
      </c>
      <c r="M26" s="74" t="s">
        <v>5</v>
      </c>
      <c r="N26" s="185"/>
      <c r="O26" s="185"/>
      <c r="P26" s="185">
        <f>AVERAGE('Contacts data'!C26:E26)</f>
        <v>3.3747064216675962</v>
      </c>
      <c r="Q26" s="185">
        <f>AVERAGE('Contacts data'!D26:F26)</f>
        <v>3.3339140633826587</v>
      </c>
      <c r="R26" s="185">
        <f>AVERAGE('Contacts data'!E26:G26)</f>
        <v>3.1391703240649682</v>
      </c>
      <c r="S26" s="185">
        <f>AVERAGE('Contacts data'!F26:H26)</f>
        <v>2.7757397651464459</v>
      </c>
      <c r="T26" s="185">
        <f>AVERAGE('Contacts data'!G26:I26)</f>
        <v>2.553267827109106</v>
      </c>
      <c r="U26" s="185">
        <f>AVERAGE('Contacts data'!H26:J26)</f>
        <v>2.493484054249786</v>
      </c>
      <c r="V26" s="184">
        <f>AVERAGE('Contacts data'!I26:K26)</f>
        <v>2.4063027443294689</v>
      </c>
      <c r="X26" s="74" t="s">
        <v>5</v>
      </c>
      <c r="Y26" s="185"/>
      <c r="Z26" s="185"/>
      <c r="AA26" s="194">
        <f t="shared" si="4"/>
        <v>14</v>
      </c>
      <c r="AB26" s="194">
        <f t="shared" si="5"/>
        <v>15</v>
      </c>
      <c r="AC26" s="194">
        <f t="shared" si="6"/>
        <v>15</v>
      </c>
      <c r="AD26" s="194">
        <f t="shared" si="0"/>
        <v>15</v>
      </c>
      <c r="AE26" s="194">
        <f t="shared" si="1"/>
        <v>15</v>
      </c>
      <c r="AF26" s="194">
        <f t="shared" si="2"/>
        <v>15</v>
      </c>
      <c r="AG26" s="195">
        <f t="shared" si="3"/>
        <v>15</v>
      </c>
      <c r="AI26" s="74" t="s">
        <v>5</v>
      </c>
      <c r="AJ26" s="185"/>
      <c r="AK26" s="185" t="s">
        <v>186</v>
      </c>
      <c r="AL26" s="194" t="s">
        <v>186</v>
      </c>
      <c r="AM26" s="194" t="s">
        <v>186</v>
      </c>
      <c r="AN26" s="194" t="s">
        <v>186</v>
      </c>
      <c r="AO26" s="194" t="s">
        <v>186</v>
      </c>
      <c r="AP26" s="194" t="s">
        <v>186</v>
      </c>
      <c r="AQ26" s="194">
        <f t="shared" si="7"/>
        <v>1</v>
      </c>
      <c r="AR26" s="195">
        <f t="shared" si="8"/>
        <v>0</v>
      </c>
      <c r="AW26" s="57"/>
      <c r="BB26" s="54"/>
    </row>
    <row r="27" spans="2:98 16372:16383">
      <c r="AW27" s="57"/>
      <c r="BB27" s="54"/>
      <c r="CS27" s="50"/>
      <c r="CT27" s="50"/>
    </row>
    <row r="28" spans="2:98 16372:16383" s="89" customFormat="1" ht="15" thickBot="1">
      <c r="B28" s="88" t="s">
        <v>244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ER28"/>
      <c r="XES28"/>
      <c r="XET28"/>
      <c r="XEU28"/>
      <c r="XEV28"/>
      <c r="XEW28"/>
      <c r="XEX28"/>
      <c r="XEY28"/>
      <c r="XEZ28"/>
      <c r="XFA28"/>
      <c r="XFB28"/>
      <c r="XFC28"/>
    </row>
    <row r="29" spans="2:98 16372:16383" ht="14.4" thickBot="1">
      <c r="AW29" s="57"/>
      <c r="BB29" s="54"/>
      <c r="BX29" s="91" t="s">
        <v>183</v>
      </c>
    </row>
    <row r="30" spans="2:98 16372:16383" ht="14.4" thickBot="1">
      <c r="B30" s="279" t="s">
        <v>114</v>
      </c>
      <c r="C30" s="271"/>
      <c r="D30" s="271"/>
      <c r="E30" s="280"/>
      <c r="G30" s="290" t="s">
        <v>240</v>
      </c>
      <c r="H30" s="291"/>
      <c r="I30" s="291"/>
      <c r="J30" s="291"/>
      <c r="K30" s="291"/>
      <c r="L30" s="292"/>
      <c r="AW30" s="57"/>
      <c r="BB30" s="54"/>
      <c r="BX30" s="189">
        <f t="shared" ref="BX30:BX47" si="10">SUM(I55:Z55)</f>
        <v>0.99999999999999944</v>
      </c>
    </row>
    <row r="31" spans="2:98 16372:16383" ht="26.4">
      <c r="B31" s="273" t="s">
        <v>192</v>
      </c>
      <c r="C31" s="281" t="s">
        <v>191</v>
      </c>
      <c r="D31" s="274" t="s">
        <v>190</v>
      </c>
      <c r="E31" s="275" t="s">
        <v>189</v>
      </c>
      <c r="G31" s="188"/>
      <c r="H31" s="288"/>
      <c r="I31" s="288" t="s">
        <v>177</v>
      </c>
      <c r="J31" s="288"/>
      <c r="K31" s="289"/>
      <c r="L31" s="188"/>
      <c r="M31" s="187"/>
      <c r="N31" s="286"/>
      <c r="O31" s="186"/>
      <c r="P31" s="187"/>
      <c r="Q31" s="286"/>
      <c r="R31" s="186"/>
      <c r="S31" s="286"/>
      <c r="T31" s="186"/>
      <c r="U31" s="187"/>
      <c r="V31" s="286"/>
      <c r="W31" s="186"/>
      <c r="X31" s="187"/>
      <c r="Y31" s="286"/>
      <c r="Z31" s="287"/>
      <c r="BB31" s="54"/>
      <c r="BX31" s="189">
        <f t="shared" si="10"/>
        <v>0.99999999999999978</v>
      </c>
    </row>
    <row r="32" spans="2:98 16372:16383">
      <c r="B32" s="73">
        <v>17</v>
      </c>
      <c r="C32" s="314">
        <f t="shared" ref="C32:C66" si="11">COUNTIF($AK$9:$AR$26,B32)</f>
        <v>0</v>
      </c>
      <c r="D32" s="84">
        <f t="shared" ref="D32:D66" si="12">C32 / $C$68</f>
        <v>0</v>
      </c>
      <c r="E32" s="138">
        <f t="shared" ref="E32:E66" si="13">_xlfn.NORM.DIST(B32, 0, $C$70, FALSE)</f>
        <v>3.3334954202167355E-11</v>
      </c>
      <c r="G32" s="188"/>
      <c r="H32" s="282"/>
      <c r="I32" s="274">
        <v>1</v>
      </c>
      <c r="J32" s="274">
        <f t="shared" ref="J32:Z32" si="14">I32 + 1</f>
        <v>2</v>
      </c>
      <c r="K32" s="274">
        <f t="shared" si="14"/>
        <v>3</v>
      </c>
      <c r="L32" s="274">
        <f t="shared" si="14"/>
        <v>4</v>
      </c>
      <c r="M32" s="274">
        <f t="shared" si="14"/>
        <v>5</v>
      </c>
      <c r="N32" s="274">
        <f t="shared" si="14"/>
        <v>6</v>
      </c>
      <c r="O32" s="274">
        <f t="shared" si="14"/>
        <v>7</v>
      </c>
      <c r="P32" s="274">
        <f t="shared" si="14"/>
        <v>8</v>
      </c>
      <c r="Q32" s="274">
        <f t="shared" si="14"/>
        <v>9</v>
      </c>
      <c r="R32" s="274">
        <f t="shared" si="14"/>
        <v>10</v>
      </c>
      <c r="S32" s="274">
        <f t="shared" si="14"/>
        <v>11</v>
      </c>
      <c r="T32" s="274">
        <f t="shared" si="14"/>
        <v>12</v>
      </c>
      <c r="U32" s="274">
        <f t="shared" si="14"/>
        <v>13</v>
      </c>
      <c r="V32" s="274">
        <f t="shared" si="14"/>
        <v>14</v>
      </c>
      <c r="W32" s="274">
        <f t="shared" si="14"/>
        <v>15</v>
      </c>
      <c r="X32" s="274">
        <f t="shared" si="14"/>
        <v>16</v>
      </c>
      <c r="Y32" s="274">
        <f t="shared" si="14"/>
        <v>17</v>
      </c>
      <c r="Z32" s="275">
        <f t="shared" si="14"/>
        <v>18</v>
      </c>
      <c r="BB32" s="54"/>
      <c r="BX32" s="189">
        <f t="shared" si="10"/>
        <v>0.99999999999999978</v>
      </c>
    </row>
    <row r="33" spans="2:76" ht="26.4">
      <c r="B33" s="73">
        <v>16</v>
      </c>
      <c r="C33" s="314">
        <f t="shared" si="11"/>
        <v>0</v>
      </c>
      <c r="D33" s="84">
        <f t="shared" si="12"/>
        <v>0</v>
      </c>
      <c r="E33" s="138">
        <f t="shared" si="13"/>
        <v>4.2394385444299689E-10</v>
      </c>
      <c r="G33" s="188" t="s">
        <v>176</v>
      </c>
      <c r="H33" s="274">
        <v>1</v>
      </c>
      <c r="I33" s="143">
        <f t="shared" ref="I33:R42" si="15">INDEX($E$32:$E$66, MATCH(I$32 - $H33, $B$32:$B$66,0))</f>
        <v>0.15661768656750233</v>
      </c>
      <c r="J33" s="143">
        <f t="shared" si="15"/>
        <v>0.145001962768433</v>
      </c>
      <c r="K33" s="143">
        <f t="shared" si="15"/>
        <v>0.11507291374119354</v>
      </c>
      <c r="L33" s="143">
        <f t="shared" si="15"/>
        <v>7.8277778417851079E-2</v>
      </c>
      <c r="M33" s="143">
        <f t="shared" si="15"/>
        <v>4.5642563226356084E-2</v>
      </c>
      <c r="N33" s="143">
        <f t="shared" si="15"/>
        <v>2.2812228484268803E-2</v>
      </c>
      <c r="O33" s="143">
        <f t="shared" si="15"/>
        <v>9.7730822175739578E-3</v>
      </c>
      <c r="P33" s="143">
        <f t="shared" si="15"/>
        <v>3.588901546453931E-3</v>
      </c>
      <c r="Q33" s="143">
        <f t="shared" si="15"/>
        <v>1.1296858512790525E-3</v>
      </c>
      <c r="R33" s="143">
        <f t="shared" si="15"/>
        <v>3.0480352625082338E-4</v>
      </c>
      <c r="S33" s="143">
        <f t="shared" ref="S33:Z42" si="16">INDEX($E$32:$E$66, MATCH(S$32 - $H33, $B$32:$B$66,0))</f>
        <v>7.0493396668975503E-5</v>
      </c>
      <c r="T33" s="143">
        <f t="shared" si="16"/>
        <v>1.3974717586986711E-5</v>
      </c>
      <c r="U33" s="143">
        <f t="shared" si="16"/>
        <v>2.3746728971897681E-6</v>
      </c>
      <c r="V33" s="143">
        <f t="shared" si="16"/>
        <v>3.4588418392162717E-7</v>
      </c>
      <c r="W33" s="143">
        <f t="shared" si="16"/>
        <v>4.3184089221081499E-8</v>
      </c>
      <c r="X33" s="143">
        <f t="shared" si="16"/>
        <v>4.6215002189024215E-9</v>
      </c>
      <c r="Y33" s="143">
        <f t="shared" si="16"/>
        <v>4.2394385444299689E-10</v>
      </c>
      <c r="Z33" s="283">
        <f t="shared" si="16"/>
        <v>3.3334954202167355E-11</v>
      </c>
      <c r="BB33" s="54"/>
      <c r="BX33" s="189">
        <f t="shared" si="10"/>
        <v>0.99999999999999989</v>
      </c>
    </row>
    <row r="34" spans="2:76">
      <c r="B34" s="73">
        <v>15</v>
      </c>
      <c r="C34" s="314">
        <f t="shared" si="11"/>
        <v>0</v>
      </c>
      <c r="D34" s="84">
        <f t="shared" si="12"/>
        <v>0</v>
      </c>
      <c r="E34" s="138">
        <f t="shared" si="13"/>
        <v>4.6215002189024215E-9</v>
      </c>
      <c r="G34" s="188"/>
      <c r="H34" s="274">
        <f t="shared" ref="H34:H50" si="17">H33 + 1</f>
        <v>2</v>
      </c>
      <c r="I34" s="143">
        <f t="shared" si="15"/>
        <v>0.145001962768433</v>
      </c>
      <c r="J34" s="143">
        <f t="shared" si="15"/>
        <v>0.15661768656750233</v>
      </c>
      <c r="K34" s="143">
        <f t="shared" si="15"/>
        <v>0.145001962768433</v>
      </c>
      <c r="L34" s="143">
        <f t="shared" si="15"/>
        <v>0.11507291374119354</v>
      </c>
      <c r="M34" s="143">
        <f t="shared" si="15"/>
        <v>7.8277778417851079E-2</v>
      </c>
      <c r="N34" s="143">
        <f t="shared" si="15"/>
        <v>4.5642563226356084E-2</v>
      </c>
      <c r="O34" s="143">
        <f t="shared" si="15"/>
        <v>2.2812228484268803E-2</v>
      </c>
      <c r="P34" s="143">
        <f t="shared" si="15"/>
        <v>9.7730822175739578E-3</v>
      </c>
      <c r="Q34" s="143">
        <f t="shared" si="15"/>
        <v>3.588901546453931E-3</v>
      </c>
      <c r="R34" s="143">
        <f t="shared" si="15"/>
        <v>1.1296858512790525E-3</v>
      </c>
      <c r="S34" s="143">
        <f t="shared" si="16"/>
        <v>3.0480352625082338E-4</v>
      </c>
      <c r="T34" s="143">
        <f t="shared" si="16"/>
        <v>7.0493396668975503E-5</v>
      </c>
      <c r="U34" s="143">
        <f t="shared" si="16"/>
        <v>1.3974717586986711E-5</v>
      </c>
      <c r="V34" s="143">
        <f t="shared" si="16"/>
        <v>2.3746728971897681E-6</v>
      </c>
      <c r="W34" s="143">
        <f t="shared" si="16"/>
        <v>3.4588418392162717E-7</v>
      </c>
      <c r="X34" s="143">
        <f t="shared" si="16"/>
        <v>4.3184089221081499E-8</v>
      </c>
      <c r="Y34" s="143">
        <f t="shared" si="16"/>
        <v>4.6215002189024215E-9</v>
      </c>
      <c r="Z34" s="283">
        <f t="shared" si="16"/>
        <v>4.2394385444299689E-10</v>
      </c>
      <c r="BB34" s="54"/>
      <c r="BX34" s="189">
        <f t="shared" si="10"/>
        <v>0.99999999999999978</v>
      </c>
    </row>
    <row r="35" spans="2:76">
      <c r="B35" s="73">
        <v>14</v>
      </c>
      <c r="C35" s="314">
        <f t="shared" si="11"/>
        <v>0</v>
      </c>
      <c r="D35" s="84">
        <f t="shared" si="12"/>
        <v>0</v>
      </c>
      <c r="E35" s="138">
        <f t="shared" si="13"/>
        <v>4.3184089221081499E-8</v>
      </c>
      <c r="G35" s="188"/>
      <c r="H35" s="274">
        <f t="shared" si="17"/>
        <v>3</v>
      </c>
      <c r="I35" s="143">
        <f t="shared" si="15"/>
        <v>0.11507291374119354</v>
      </c>
      <c r="J35" s="143">
        <f t="shared" si="15"/>
        <v>0.145001962768433</v>
      </c>
      <c r="K35" s="143">
        <f t="shared" si="15"/>
        <v>0.15661768656750233</v>
      </c>
      <c r="L35" s="143">
        <f t="shared" si="15"/>
        <v>0.145001962768433</v>
      </c>
      <c r="M35" s="143">
        <f t="shared" si="15"/>
        <v>0.11507291374119354</v>
      </c>
      <c r="N35" s="143">
        <f t="shared" si="15"/>
        <v>7.8277778417851079E-2</v>
      </c>
      <c r="O35" s="143">
        <f t="shared" si="15"/>
        <v>4.5642563226356084E-2</v>
      </c>
      <c r="P35" s="143">
        <f t="shared" si="15"/>
        <v>2.2812228484268803E-2</v>
      </c>
      <c r="Q35" s="143">
        <f t="shared" si="15"/>
        <v>9.7730822175739578E-3</v>
      </c>
      <c r="R35" s="143">
        <f t="shared" si="15"/>
        <v>3.588901546453931E-3</v>
      </c>
      <c r="S35" s="143">
        <f t="shared" si="16"/>
        <v>1.1296858512790525E-3</v>
      </c>
      <c r="T35" s="143">
        <f t="shared" si="16"/>
        <v>3.0480352625082338E-4</v>
      </c>
      <c r="U35" s="143">
        <f t="shared" si="16"/>
        <v>7.0493396668975503E-5</v>
      </c>
      <c r="V35" s="143">
        <f t="shared" si="16"/>
        <v>1.3974717586986711E-5</v>
      </c>
      <c r="W35" s="143">
        <f t="shared" si="16"/>
        <v>2.3746728971897681E-6</v>
      </c>
      <c r="X35" s="143">
        <f t="shared" si="16"/>
        <v>3.4588418392162717E-7</v>
      </c>
      <c r="Y35" s="143">
        <f t="shared" si="16"/>
        <v>4.3184089221081499E-8</v>
      </c>
      <c r="Z35" s="283">
        <f t="shared" si="16"/>
        <v>4.6215002189024215E-9</v>
      </c>
      <c r="BB35" s="54"/>
      <c r="BX35" s="189">
        <f t="shared" si="10"/>
        <v>0.99999999999999989</v>
      </c>
    </row>
    <row r="36" spans="2:76">
      <c r="B36" s="73">
        <v>13</v>
      </c>
      <c r="C36" s="314">
        <f t="shared" si="11"/>
        <v>0</v>
      </c>
      <c r="D36" s="84">
        <f t="shared" si="12"/>
        <v>0</v>
      </c>
      <c r="E36" s="138">
        <f t="shared" si="13"/>
        <v>3.4588418392162717E-7</v>
      </c>
      <c r="G36" s="188"/>
      <c r="H36" s="274">
        <f t="shared" si="17"/>
        <v>4</v>
      </c>
      <c r="I36" s="143">
        <f t="shared" si="15"/>
        <v>7.8277778417851079E-2</v>
      </c>
      <c r="J36" s="143">
        <f t="shared" si="15"/>
        <v>0.11507291374119354</v>
      </c>
      <c r="K36" s="143">
        <f t="shared" si="15"/>
        <v>0.145001962768433</v>
      </c>
      <c r="L36" s="143">
        <f t="shared" si="15"/>
        <v>0.15661768656750233</v>
      </c>
      <c r="M36" s="143">
        <f t="shared" si="15"/>
        <v>0.145001962768433</v>
      </c>
      <c r="N36" s="143">
        <f t="shared" si="15"/>
        <v>0.11507291374119354</v>
      </c>
      <c r="O36" s="143">
        <f t="shared" si="15"/>
        <v>7.8277778417851079E-2</v>
      </c>
      <c r="P36" s="143">
        <f t="shared" si="15"/>
        <v>4.5642563226356084E-2</v>
      </c>
      <c r="Q36" s="143">
        <f t="shared" si="15"/>
        <v>2.2812228484268803E-2</v>
      </c>
      <c r="R36" s="143">
        <f t="shared" si="15"/>
        <v>9.7730822175739578E-3</v>
      </c>
      <c r="S36" s="143">
        <f t="shared" si="16"/>
        <v>3.588901546453931E-3</v>
      </c>
      <c r="T36" s="143">
        <f t="shared" si="16"/>
        <v>1.1296858512790525E-3</v>
      </c>
      <c r="U36" s="143">
        <f t="shared" si="16"/>
        <v>3.0480352625082338E-4</v>
      </c>
      <c r="V36" s="143">
        <f t="shared" si="16"/>
        <v>7.0493396668975503E-5</v>
      </c>
      <c r="W36" s="143">
        <f t="shared" si="16"/>
        <v>1.3974717586986711E-5</v>
      </c>
      <c r="X36" s="143">
        <f t="shared" si="16"/>
        <v>2.3746728971897681E-6</v>
      </c>
      <c r="Y36" s="143">
        <f t="shared" si="16"/>
        <v>3.4588418392162717E-7</v>
      </c>
      <c r="Z36" s="283">
        <f t="shared" si="16"/>
        <v>4.3184089221081499E-8</v>
      </c>
      <c r="BB36" s="54"/>
      <c r="BX36" s="189">
        <f t="shared" si="10"/>
        <v>0.99999999999999978</v>
      </c>
    </row>
    <row r="37" spans="2:76">
      <c r="B37" s="73">
        <v>12</v>
      </c>
      <c r="C37" s="314">
        <f t="shared" si="11"/>
        <v>0</v>
      </c>
      <c r="D37" s="84">
        <f t="shared" si="12"/>
        <v>0</v>
      </c>
      <c r="E37" s="138">
        <f t="shared" si="13"/>
        <v>2.3746728971897681E-6</v>
      </c>
      <c r="G37" s="188"/>
      <c r="H37" s="274">
        <f t="shared" si="17"/>
        <v>5</v>
      </c>
      <c r="I37" s="143">
        <f t="shared" si="15"/>
        <v>4.5642563226356084E-2</v>
      </c>
      <c r="J37" s="143">
        <f t="shared" si="15"/>
        <v>7.8277778417851079E-2</v>
      </c>
      <c r="K37" s="143">
        <f t="shared" si="15"/>
        <v>0.11507291374119354</v>
      </c>
      <c r="L37" s="143">
        <f t="shared" si="15"/>
        <v>0.145001962768433</v>
      </c>
      <c r="M37" s="143">
        <f t="shared" si="15"/>
        <v>0.15661768656750233</v>
      </c>
      <c r="N37" s="143">
        <f t="shared" si="15"/>
        <v>0.145001962768433</v>
      </c>
      <c r="O37" s="143">
        <f t="shared" si="15"/>
        <v>0.11507291374119354</v>
      </c>
      <c r="P37" s="143">
        <f t="shared" si="15"/>
        <v>7.8277778417851079E-2</v>
      </c>
      <c r="Q37" s="143">
        <f t="shared" si="15"/>
        <v>4.5642563226356084E-2</v>
      </c>
      <c r="R37" s="143">
        <f t="shared" si="15"/>
        <v>2.2812228484268803E-2</v>
      </c>
      <c r="S37" s="143">
        <f t="shared" si="16"/>
        <v>9.7730822175739578E-3</v>
      </c>
      <c r="T37" s="143">
        <f t="shared" si="16"/>
        <v>3.588901546453931E-3</v>
      </c>
      <c r="U37" s="143">
        <f t="shared" si="16"/>
        <v>1.1296858512790525E-3</v>
      </c>
      <c r="V37" s="143">
        <f t="shared" si="16"/>
        <v>3.0480352625082338E-4</v>
      </c>
      <c r="W37" s="143">
        <f t="shared" si="16"/>
        <v>7.0493396668975503E-5</v>
      </c>
      <c r="X37" s="143">
        <f t="shared" si="16"/>
        <v>1.3974717586986711E-5</v>
      </c>
      <c r="Y37" s="143">
        <f t="shared" si="16"/>
        <v>2.3746728971897681E-6</v>
      </c>
      <c r="Z37" s="283">
        <f t="shared" si="16"/>
        <v>3.4588418392162717E-7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BB37" s="54"/>
      <c r="BX37" s="189">
        <f t="shared" si="10"/>
        <v>0.99999999999999978</v>
      </c>
    </row>
    <row r="38" spans="2:76">
      <c r="B38" s="73">
        <v>11</v>
      </c>
      <c r="C38" s="314">
        <f t="shared" si="11"/>
        <v>0</v>
      </c>
      <c r="D38" s="84">
        <f t="shared" si="12"/>
        <v>0</v>
      </c>
      <c r="E38" s="138">
        <f t="shared" si="13"/>
        <v>1.3974717586986711E-5</v>
      </c>
      <c r="G38" s="188"/>
      <c r="H38" s="274">
        <f t="shared" si="17"/>
        <v>6</v>
      </c>
      <c r="I38" s="143">
        <f t="shared" si="15"/>
        <v>2.2812228484268803E-2</v>
      </c>
      <c r="J38" s="143">
        <f t="shared" si="15"/>
        <v>4.5642563226356084E-2</v>
      </c>
      <c r="K38" s="143">
        <f t="shared" si="15"/>
        <v>7.8277778417851079E-2</v>
      </c>
      <c r="L38" s="143">
        <f t="shared" si="15"/>
        <v>0.11507291374119354</v>
      </c>
      <c r="M38" s="143">
        <f t="shared" si="15"/>
        <v>0.145001962768433</v>
      </c>
      <c r="N38" s="143">
        <f t="shared" si="15"/>
        <v>0.15661768656750233</v>
      </c>
      <c r="O38" s="143">
        <f t="shared" si="15"/>
        <v>0.145001962768433</v>
      </c>
      <c r="P38" s="143">
        <f t="shared" si="15"/>
        <v>0.11507291374119354</v>
      </c>
      <c r="Q38" s="143">
        <f t="shared" si="15"/>
        <v>7.8277778417851079E-2</v>
      </c>
      <c r="R38" s="143">
        <f t="shared" si="15"/>
        <v>4.5642563226356084E-2</v>
      </c>
      <c r="S38" s="143">
        <f t="shared" si="16"/>
        <v>2.2812228484268803E-2</v>
      </c>
      <c r="T38" s="143">
        <f t="shared" si="16"/>
        <v>9.7730822175739578E-3</v>
      </c>
      <c r="U38" s="143">
        <f t="shared" si="16"/>
        <v>3.588901546453931E-3</v>
      </c>
      <c r="V38" s="143">
        <f t="shared" si="16"/>
        <v>1.1296858512790525E-3</v>
      </c>
      <c r="W38" s="143">
        <f t="shared" si="16"/>
        <v>3.0480352625082338E-4</v>
      </c>
      <c r="X38" s="143">
        <f t="shared" si="16"/>
        <v>7.0493396668975503E-5</v>
      </c>
      <c r="Y38" s="143">
        <f t="shared" si="16"/>
        <v>1.3974717586986711E-5</v>
      </c>
      <c r="Z38" s="283">
        <f t="shared" si="16"/>
        <v>2.3746728971897681E-6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BB38" s="54"/>
      <c r="BX38" s="189">
        <f t="shared" si="10"/>
        <v>0.99999999999999989</v>
      </c>
    </row>
    <row r="39" spans="2:76">
      <c r="B39" s="73">
        <v>10</v>
      </c>
      <c r="C39" s="314">
        <f t="shared" si="11"/>
        <v>0</v>
      </c>
      <c r="D39" s="84">
        <f t="shared" si="12"/>
        <v>0</v>
      </c>
      <c r="E39" s="138">
        <f t="shared" si="13"/>
        <v>7.0493396668975503E-5</v>
      </c>
      <c r="G39" s="188"/>
      <c r="H39" s="274">
        <f t="shared" si="17"/>
        <v>7</v>
      </c>
      <c r="I39" s="143">
        <f t="shared" si="15"/>
        <v>9.7730822175739578E-3</v>
      </c>
      <c r="J39" s="143">
        <f t="shared" si="15"/>
        <v>2.2812228484268803E-2</v>
      </c>
      <c r="K39" s="143">
        <f t="shared" si="15"/>
        <v>4.5642563226356084E-2</v>
      </c>
      <c r="L39" s="143">
        <f t="shared" si="15"/>
        <v>7.8277778417851079E-2</v>
      </c>
      <c r="M39" s="143">
        <f t="shared" si="15"/>
        <v>0.11507291374119354</v>
      </c>
      <c r="N39" s="143">
        <f t="shared" si="15"/>
        <v>0.145001962768433</v>
      </c>
      <c r="O39" s="143">
        <f t="shared" si="15"/>
        <v>0.15661768656750233</v>
      </c>
      <c r="P39" s="143">
        <f t="shared" si="15"/>
        <v>0.145001962768433</v>
      </c>
      <c r="Q39" s="143">
        <f t="shared" si="15"/>
        <v>0.11507291374119354</v>
      </c>
      <c r="R39" s="143">
        <f t="shared" si="15"/>
        <v>7.8277778417851079E-2</v>
      </c>
      <c r="S39" s="143">
        <f t="shared" si="16"/>
        <v>4.5642563226356084E-2</v>
      </c>
      <c r="T39" s="143">
        <f t="shared" si="16"/>
        <v>2.2812228484268803E-2</v>
      </c>
      <c r="U39" s="143">
        <f t="shared" si="16"/>
        <v>9.7730822175739578E-3</v>
      </c>
      <c r="V39" s="143">
        <f t="shared" si="16"/>
        <v>3.588901546453931E-3</v>
      </c>
      <c r="W39" s="143">
        <f t="shared" si="16"/>
        <v>1.1296858512790525E-3</v>
      </c>
      <c r="X39" s="143">
        <f t="shared" si="16"/>
        <v>3.0480352625082338E-4</v>
      </c>
      <c r="Y39" s="143">
        <f t="shared" si="16"/>
        <v>7.0493396668975503E-5</v>
      </c>
      <c r="Z39" s="283">
        <f t="shared" si="16"/>
        <v>1.3974717586986711E-5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BB39" s="54"/>
      <c r="BX39" s="189">
        <f t="shared" si="10"/>
        <v>0.99999999999999989</v>
      </c>
    </row>
    <row r="40" spans="2:76">
      <c r="B40" s="73">
        <v>9</v>
      </c>
      <c r="C40" s="314">
        <f t="shared" si="11"/>
        <v>0</v>
      </c>
      <c r="D40" s="84">
        <f t="shared" si="12"/>
        <v>0</v>
      </c>
      <c r="E40" s="138">
        <f t="shared" si="13"/>
        <v>3.0480352625082338E-4</v>
      </c>
      <c r="G40" s="188"/>
      <c r="H40" s="274">
        <f t="shared" si="17"/>
        <v>8</v>
      </c>
      <c r="I40" s="143">
        <f t="shared" si="15"/>
        <v>3.588901546453931E-3</v>
      </c>
      <c r="J40" s="143">
        <f t="shared" si="15"/>
        <v>9.7730822175739578E-3</v>
      </c>
      <c r="K40" s="143">
        <f t="shared" si="15"/>
        <v>2.2812228484268803E-2</v>
      </c>
      <c r="L40" s="143">
        <f t="shared" si="15"/>
        <v>4.5642563226356084E-2</v>
      </c>
      <c r="M40" s="143">
        <f t="shared" si="15"/>
        <v>7.8277778417851079E-2</v>
      </c>
      <c r="N40" s="143">
        <f t="shared" si="15"/>
        <v>0.11507291374119354</v>
      </c>
      <c r="O40" s="143">
        <f t="shared" si="15"/>
        <v>0.145001962768433</v>
      </c>
      <c r="P40" s="143">
        <f t="shared" si="15"/>
        <v>0.15661768656750233</v>
      </c>
      <c r="Q40" s="143">
        <f t="shared" si="15"/>
        <v>0.145001962768433</v>
      </c>
      <c r="R40" s="143">
        <f t="shared" si="15"/>
        <v>0.11507291374119354</v>
      </c>
      <c r="S40" s="143">
        <f t="shared" si="16"/>
        <v>7.8277778417851079E-2</v>
      </c>
      <c r="T40" s="143">
        <f t="shared" si="16"/>
        <v>4.5642563226356084E-2</v>
      </c>
      <c r="U40" s="143">
        <f t="shared" si="16"/>
        <v>2.2812228484268803E-2</v>
      </c>
      <c r="V40" s="143">
        <f t="shared" si="16"/>
        <v>9.7730822175739578E-3</v>
      </c>
      <c r="W40" s="143">
        <f t="shared" si="16"/>
        <v>3.588901546453931E-3</v>
      </c>
      <c r="X40" s="143">
        <f t="shared" si="16"/>
        <v>1.1296858512790525E-3</v>
      </c>
      <c r="Y40" s="143">
        <f t="shared" si="16"/>
        <v>3.0480352625082338E-4</v>
      </c>
      <c r="Z40" s="283">
        <f t="shared" si="16"/>
        <v>7.0493396668975503E-5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BB40" s="54"/>
      <c r="BX40" s="189">
        <f t="shared" si="10"/>
        <v>0.99999999999999989</v>
      </c>
    </row>
    <row r="41" spans="2:76">
      <c r="B41" s="73">
        <v>8</v>
      </c>
      <c r="C41" s="314">
        <f t="shared" si="11"/>
        <v>1</v>
      </c>
      <c r="D41" s="84">
        <f t="shared" si="12"/>
        <v>2.9411764705882353E-2</v>
      </c>
      <c r="E41" s="138">
        <f t="shared" si="13"/>
        <v>1.1296858512790525E-3</v>
      </c>
      <c r="G41" s="188"/>
      <c r="H41" s="274">
        <f t="shared" si="17"/>
        <v>9</v>
      </c>
      <c r="I41" s="143">
        <f t="shared" si="15"/>
        <v>1.1296858512790525E-3</v>
      </c>
      <c r="J41" s="143">
        <f t="shared" si="15"/>
        <v>3.588901546453931E-3</v>
      </c>
      <c r="K41" s="143">
        <f t="shared" si="15"/>
        <v>9.7730822175739578E-3</v>
      </c>
      <c r="L41" s="143">
        <f t="shared" si="15"/>
        <v>2.2812228484268803E-2</v>
      </c>
      <c r="M41" s="143">
        <f t="shared" si="15"/>
        <v>4.5642563226356084E-2</v>
      </c>
      <c r="N41" s="143">
        <f t="shared" si="15"/>
        <v>7.8277778417851079E-2</v>
      </c>
      <c r="O41" s="143">
        <f t="shared" si="15"/>
        <v>0.11507291374119354</v>
      </c>
      <c r="P41" s="143">
        <f t="shared" si="15"/>
        <v>0.145001962768433</v>
      </c>
      <c r="Q41" s="143">
        <f t="shared" si="15"/>
        <v>0.15661768656750233</v>
      </c>
      <c r="R41" s="143">
        <f t="shared" si="15"/>
        <v>0.145001962768433</v>
      </c>
      <c r="S41" s="143">
        <f t="shared" si="16"/>
        <v>0.11507291374119354</v>
      </c>
      <c r="T41" s="143">
        <f t="shared" si="16"/>
        <v>7.8277778417851079E-2</v>
      </c>
      <c r="U41" s="143">
        <f t="shared" si="16"/>
        <v>4.5642563226356084E-2</v>
      </c>
      <c r="V41" s="143">
        <f t="shared" si="16"/>
        <v>2.2812228484268803E-2</v>
      </c>
      <c r="W41" s="143">
        <f t="shared" si="16"/>
        <v>9.7730822175739578E-3</v>
      </c>
      <c r="X41" s="143">
        <f t="shared" si="16"/>
        <v>3.588901546453931E-3</v>
      </c>
      <c r="Y41" s="143">
        <f t="shared" si="16"/>
        <v>1.1296858512790525E-3</v>
      </c>
      <c r="Z41" s="283">
        <f t="shared" si="16"/>
        <v>3.0480352625082338E-4</v>
      </c>
      <c r="BB41" s="54"/>
      <c r="BX41" s="189">
        <f t="shared" si="10"/>
        <v>0.99999999999999989</v>
      </c>
    </row>
    <row r="42" spans="2:76">
      <c r="B42" s="73">
        <v>7</v>
      </c>
      <c r="C42" s="314">
        <f t="shared" si="11"/>
        <v>1</v>
      </c>
      <c r="D42" s="84">
        <f t="shared" si="12"/>
        <v>2.9411764705882353E-2</v>
      </c>
      <c r="E42" s="138">
        <f t="shared" si="13"/>
        <v>3.588901546453931E-3</v>
      </c>
      <c r="G42" s="188"/>
      <c r="H42" s="274">
        <f t="shared" si="17"/>
        <v>10</v>
      </c>
      <c r="I42" s="143">
        <f t="shared" si="15"/>
        <v>3.0480352625082338E-4</v>
      </c>
      <c r="J42" s="143">
        <f t="shared" si="15"/>
        <v>1.1296858512790525E-3</v>
      </c>
      <c r="K42" s="143">
        <f t="shared" si="15"/>
        <v>3.588901546453931E-3</v>
      </c>
      <c r="L42" s="143">
        <f t="shared" si="15"/>
        <v>9.7730822175739578E-3</v>
      </c>
      <c r="M42" s="143">
        <f t="shared" si="15"/>
        <v>2.2812228484268803E-2</v>
      </c>
      <c r="N42" s="143">
        <f t="shared" si="15"/>
        <v>4.5642563226356084E-2</v>
      </c>
      <c r="O42" s="143">
        <f t="shared" si="15"/>
        <v>7.8277778417851079E-2</v>
      </c>
      <c r="P42" s="143">
        <f t="shared" si="15"/>
        <v>0.11507291374119354</v>
      </c>
      <c r="Q42" s="143">
        <f t="shared" si="15"/>
        <v>0.145001962768433</v>
      </c>
      <c r="R42" s="143">
        <f t="shared" si="15"/>
        <v>0.15661768656750233</v>
      </c>
      <c r="S42" s="143">
        <f t="shared" si="16"/>
        <v>0.145001962768433</v>
      </c>
      <c r="T42" s="143">
        <f t="shared" si="16"/>
        <v>0.11507291374119354</v>
      </c>
      <c r="U42" s="143">
        <f t="shared" si="16"/>
        <v>7.8277778417851079E-2</v>
      </c>
      <c r="V42" s="143">
        <f t="shared" si="16"/>
        <v>4.5642563226356084E-2</v>
      </c>
      <c r="W42" s="143">
        <f t="shared" si="16"/>
        <v>2.2812228484268803E-2</v>
      </c>
      <c r="X42" s="143">
        <f t="shared" si="16"/>
        <v>9.7730822175739578E-3</v>
      </c>
      <c r="Y42" s="143">
        <f t="shared" si="16"/>
        <v>3.588901546453931E-3</v>
      </c>
      <c r="Z42" s="283">
        <f t="shared" si="16"/>
        <v>1.1296858512790525E-3</v>
      </c>
      <c r="BB42" s="54"/>
      <c r="BX42" s="189">
        <f t="shared" si="10"/>
        <v>1</v>
      </c>
    </row>
    <row r="43" spans="2:76">
      <c r="B43" s="73">
        <v>6</v>
      </c>
      <c r="C43" s="314">
        <f t="shared" si="11"/>
        <v>1</v>
      </c>
      <c r="D43" s="84">
        <f t="shared" si="12"/>
        <v>2.9411764705882353E-2</v>
      </c>
      <c r="E43" s="138">
        <f t="shared" si="13"/>
        <v>9.7730822175739578E-3</v>
      </c>
      <c r="G43" s="188"/>
      <c r="H43" s="274">
        <f t="shared" si="17"/>
        <v>11</v>
      </c>
      <c r="I43" s="143">
        <f t="shared" ref="I43:R50" si="18">INDEX($E$32:$E$66, MATCH(I$32 - $H43, $B$32:$B$66,0))</f>
        <v>7.0493396668975503E-5</v>
      </c>
      <c r="J43" s="143">
        <f t="shared" si="18"/>
        <v>3.0480352625082338E-4</v>
      </c>
      <c r="K43" s="143">
        <f t="shared" si="18"/>
        <v>1.1296858512790525E-3</v>
      </c>
      <c r="L43" s="143">
        <f t="shared" si="18"/>
        <v>3.588901546453931E-3</v>
      </c>
      <c r="M43" s="143">
        <f t="shared" si="18"/>
        <v>9.7730822175739578E-3</v>
      </c>
      <c r="N43" s="143">
        <f t="shared" si="18"/>
        <v>2.2812228484268803E-2</v>
      </c>
      <c r="O43" s="143">
        <f t="shared" si="18"/>
        <v>4.5642563226356084E-2</v>
      </c>
      <c r="P43" s="143">
        <f t="shared" si="18"/>
        <v>7.8277778417851079E-2</v>
      </c>
      <c r="Q43" s="143">
        <f t="shared" si="18"/>
        <v>0.11507291374119354</v>
      </c>
      <c r="R43" s="143">
        <f t="shared" si="18"/>
        <v>0.145001962768433</v>
      </c>
      <c r="S43" s="143">
        <f t="shared" ref="S43:Z50" si="19">INDEX($E$32:$E$66, MATCH(S$32 - $H43, $B$32:$B$66,0))</f>
        <v>0.15661768656750233</v>
      </c>
      <c r="T43" s="143">
        <f t="shared" si="19"/>
        <v>0.145001962768433</v>
      </c>
      <c r="U43" s="143">
        <f t="shared" si="19"/>
        <v>0.11507291374119354</v>
      </c>
      <c r="V43" s="143">
        <f t="shared" si="19"/>
        <v>7.8277778417851079E-2</v>
      </c>
      <c r="W43" s="143">
        <f t="shared" si="19"/>
        <v>4.5642563226356084E-2</v>
      </c>
      <c r="X43" s="143">
        <f t="shared" si="19"/>
        <v>2.2812228484268803E-2</v>
      </c>
      <c r="Y43" s="143">
        <f t="shared" si="19"/>
        <v>9.7730822175739578E-3</v>
      </c>
      <c r="Z43" s="283">
        <f t="shared" si="19"/>
        <v>3.588901546453931E-3</v>
      </c>
      <c r="BB43" s="54"/>
      <c r="BX43" s="189">
        <f t="shared" si="10"/>
        <v>1</v>
      </c>
    </row>
    <row r="44" spans="2:76">
      <c r="B44" s="73">
        <v>5</v>
      </c>
      <c r="C44" s="314">
        <f t="shared" si="11"/>
        <v>0</v>
      </c>
      <c r="D44" s="84">
        <f t="shared" si="12"/>
        <v>0</v>
      </c>
      <c r="E44" s="138">
        <f t="shared" si="13"/>
        <v>2.2812228484268803E-2</v>
      </c>
      <c r="G44" s="188"/>
      <c r="H44" s="274">
        <f t="shared" si="17"/>
        <v>12</v>
      </c>
      <c r="I44" s="143">
        <f t="shared" si="18"/>
        <v>1.3974717586986711E-5</v>
      </c>
      <c r="J44" s="143">
        <f t="shared" si="18"/>
        <v>7.0493396668975503E-5</v>
      </c>
      <c r="K44" s="143">
        <f t="shared" si="18"/>
        <v>3.0480352625082338E-4</v>
      </c>
      <c r="L44" s="143">
        <f t="shared" si="18"/>
        <v>1.1296858512790525E-3</v>
      </c>
      <c r="M44" s="143">
        <f t="shared" si="18"/>
        <v>3.588901546453931E-3</v>
      </c>
      <c r="N44" s="143">
        <f t="shared" si="18"/>
        <v>9.7730822175739578E-3</v>
      </c>
      <c r="O44" s="143">
        <f t="shared" si="18"/>
        <v>2.2812228484268803E-2</v>
      </c>
      <c r="P44" s="143">
        <f t="shared" si="18"/>
        <v>4.5642563226356084E-2</v>
      </c>
      <c r="Q44" s="143">
        <f t="shared" si="18"/>
        <v>7.8277778417851079E-2</v>
      </c>
      <c r="R44" s="143">
        <f t="shared" si="18"/>
        <v>0.11507291374119354</v>
      </c>
      <c r="S44" s="143">
        <f t="shared" si="19"/>
        <v>0.145001962768433</v>
      </c>
      <c r="T44" s="143">
        <f t="shared" si="19"/>
        <v>0.15661768656750233</v>
      </c>
      <c r="U44" s="143">
        <f t="shared" si="19"/>
        <v>0.145001962768433</v>
      </c>
      <c r="V44" s="143">
        <f t="shared" si="19"/>
        <v>0.11507291374119354</v>
      </c>
      <c r="W44" s="143">
        <f t="shared" si="19"/>
        <v>7.8277778417851079E-2</v>
      </c>
      <c r="X44" s="143">
        <f t="shared" si="19"/>
        <v>4.5642563226356084E-2</v>
      </c>
      <c r="Y44" s="143">
        <f t="shared" si="19"/>
        <v>2.2812228484268803E-2</v>
      </c>
      <c r="Z44" s="283">
        <f t="shared" si="19"/>
        <v>9.7730822175739578E-3</v>
      </c>
      <c r="BX44" s="189">
        <f t="shared" si="10"/>
        <v>0.99999999999999989</v>
      </c>
    </row>
    <row r="45" spans="2:76">
      <c r="B45" s="73">
        <v>4</v>
      </c>
      <c r="C45" s="314">
        <f t="shared" si="11"/>
        <v>1</v>
      </c>
      <c r="D45" s="84">
        <f t="shared" si="12"/>
        <v>2.9411764705882353E-2</v>
      </c>
      <c r="E45" s="138">
        <f t="shared" si="13"/>
        <v>4.5642563226356084E-2</v>
      </c>
      <c r="G45" s="188"/>
      <c r="H45" s="274">
        <f t="shared" si="17"/>
        <v>13</v>
      </c>
      <c r="I45" s="143">
        <f t="shared" si="18"/>
        <v>2.3746728971897681E-6</v>
      </c>
      <c r="J45" s="143">
        <f t="shared" si="18"/>
        <v>1.3974717586986711E-5</v>
      </c>
      <c r="K45" s="143">
        <f t="shared" si="18"/>
        <v>7.0493396668975503E-5</v>
      </c>
      <c r="L45" s="143">
        <f t="shared" si="18"/>
        <v>3.0480352625082338E-4</v>
      </c>
      <c r="M45" s="143">
        <f t="shared" si="18"/>
        <v>1.1296858512790525E-3</v>
      </c>
      <c r="N45" s="143">
        <f t="shared" si="18"/>
        <v>3.588901546453931E-3</v>
      </c>
      <c r="O45" s="143">
        <f t="shared" si="18"/>
        <v>9.7730822175739578E-3</v>
      </c>
      <c r="P45" s="143">
        <f t="shared" si="18"/>
        <v>2.2812228484268803E-2</v>
      </c>
      <c r="Q45" s="143">
        <f t="shared" si="18"/>
        <v>4.5642563226356084E-2</v>
      </c>
      <c r="R45" s="143">
        <f t="shared" si="18"/>
        <v>7.8277778417851079E-2</v>
      </c>
      <c r="S45" s="143">
        <f t="shared" si="19"/>
        <v>0.11507291374119354</v>
      </c>
      <c r="T45" s="143">
        <f t="shared" si="19"/>
        <v>0.145001962768433</v>
      </c>
      <c r="U45" s="143">
        <f t="shared" si="19"/>
        <v>0.15661768656750233</v>
      </c>
      <c r="V45" s="143">
        <f t="shared" si="19"/>
        <v>0.145001962768433</v>
      </c>
      <c r="W45" s="143">
        <f t="shared" si="19"/>
        <v>0.11507291374119354</v>
      </c>
      <c r="X45" s="143">
        <f t="shared" si="19"/>
        <v>7.8277778417851079E-2</v>
      </c>
      <c r="Y45" s="143">
        <f t="shared" si="19"/>
        <v>4.5642563226356084E-2</v>
      </c>
      <c r="Z45" s="283">
        <f t="shared" si="19"/>
        <v>2.2812228484268803E-2</v>
      </c>
      <c r="BX45" s="189">
        <f t="shared" si="10"/>
        <v>0.99999999999999989</v>
      </c>
    </row>
    <row r="46" spans="2:76">
      <c r="B46" s="73">
        <v>3</v>
      </c>
      <c r="C46" s="314">
        <f t="shared" si="11"/>
        <v>2</v>
      </c>
      <c r="D46" s="84">
        <f t="shared" si="12"/>
        <v>5.8823529411764705E-2</v>
      </c>
      <c r="E46" s="138">
        <f t="shared" si="13"/>
        <v>7.8277778417851079E-2</v>
      </c>
      <c r="G46" s="188"/>
      <c r="H46" s="274">
        <f t="shared" si="17"/>
        <v>14</v>
      </c>
      <c r="I46" s="143">
        <f t="shared" si="18"/>
        <v>3.4588418392162717E-7</v>
      </c>
      <c r="J46" s="143">
        <f t="shared" si="18"/>
        <v>2.3746728971897681E-6</v>
      </c>
      <c r="K46" s="143">
        <f t="shared" si="18"/>
        <v>1.3974717586986711E-5</v>
      </c>
      <c r="L46" s="143">
        <f t="shared" si="18"/>
        <v>7.0493396668975503E-5</v>
      </c>
      <c r="M46" s="143">
        <f t="shared" si="18"/>
        <v>3.0480352625082338E-4</v>
      </c>
      <c r="N46" s="143">
        <f t="shared" si="18"/>
        <v>1.1296858512790525E-3</v>
      </c>
      <c r="O46" s="143">
        <f t="shared" si="18"/>
        <v>3.588901546453931E-3</v>
      </c>
      <c r="P46" s="143">
        <f t="shared" si="18"/>
        <v>9.7730822175739578E-3</v>
      </c>
      <c r="Q46" s="143">
        <f t="shared" si="18"/>
        <v>2.2812228484268803E-2</v>
      </c>
      <c r="R46" s="143">
        <f t="shared" si="18"/>
        <v>4.5642563226356084E-2</v>
      </c>
      <c r="S46" s="143">
        <f t="shared" si="19"/>
        <v>7.8277778417851079E-2</v>
      </c>
      <c r="T46" s="143">
        <f t="shared" si="19"/>
        <v>0.11507291374119354</v>
      </c>
      <c r="U46" s="143">
        <f t="shared" si="19"/>
        <v>0.145001962768433</v>
      </c>
      <c r="V46" s="143">
        <f t="shared" si="19"/>
        <v>0.15661768656750233</v>
      </c>
      <c r="W46" s="143">
        <f t="shared" si="19"/>
        <v>0.145001962768433</v>
      </c>
      <c r="X46" s="143">
        <f t="shared" si="19"/>
        <v>0.11507291374119354</v>
      </c>
      <c r="Y46" s="143">
        <f t="shared" si="19"/>
        <v>7.8277778417851079E-2</v>
      </c>
      <c r="Z46" s="283">
        <f t="shared" si="19"/>
        <v>4.5642563226356084E-2</v>
      </c>
      <c r="BX46" s="189">
        <f t="shared" si="10"/>
        <v>1</v>
      </c>
    </row>
    <row r="47" spans="2:76" ht="14.4" thickBot="1">
      <c r="B47" s="73">
        <v>2</v>
      </c>
      <c r="C47" s="314">
        <f t="shared" si="11"/>
        <v>2</v>
      </c>
      <c r="D47" s="84">
        <f t="shared" si="12"/>
        <v>5.8823529411764705E-2</v>
      </c>
      <c r="E47" s="138">
        <f t="shared" si="13"/>
        <v>0.11507291374119354</v>
      </c>
      <c r="G47" s="188"/>
      <c r="H47" s="274">
        <f t="shared" si="17"/>
        <v>15</v>
      </c>
      <c r="I47" s="143">
        <f t="shared" si="18"/>
        <v>4.3184089221081499E-8</v>
      </c>
      <c r="J47" s="143">
        <f t="shared" si="18"/>
        <v>3.4588418392162717E-7</v>
      </c>
      <c r="K47" s="143">
        <f t="shared" si="18"/>
        <v>2.3746728971897681E-6</v>
      </c>
      <c r="L47" s="143">
        <f t="shared" si="18"/>
        <v>1.3974717586986711E-5</v>
      </c>
      <c r="M47" s="143">
        <f t="shared" si="18"/>
        <v>7.0493396668975503E-5</v>
      </c>
      <c r="N47" s="143">
        <f t="shared" si="18"/>
        <v>3.0480352625082338E-4</v>
      </c>
      <c r="O47" s="143">
        <f t="shared" si="18"/>
        <v>1.1296858512790525E-3</v>
      </c>
      <c r="P47" s="143">
        <f t="shared" si="18"/>
        <v>3.588901546453931E-3</v>
      </c>
      <c r="Q47" s="143">
        <f t="shared" si="18"/>
        <v>9.7730822175739578E-3</v>
      </c>
      <c r="R47" s="143">
        <f t="shared" si="18"/>
        <v>2.2812228484268803E-2</v>
      </c>
      <c r="S47" s="143">
        <f t="shared" si="19"/>
        <v>4.5642563226356084E-2</v>
      </c>
      <c r="T47" s="143">
        <f t="shared" si="19"/>
        <v>7.8277778417851079E-2</v>
      </c>
      <c r="U47" s="143">
        <f t="shared" si="19"/>
        <v>0.11507291374119354</v>
      </c>
      <c r="V47" s="143">
        <f t="shared" si="19"/>
        <v>0.145001962768433</v>
      </c>
      <c r="W47" s="143">
        <f t="shared" si="19"/>
        <v>0.15661768656750233</v>
      </c>
      <c r="X47" s="143">
        <f t="shared" si="19"/>
        <v>0.145001962768433</v>
      </c>
      <c r="Y47" s="143">
        <f t="shared" si="19"/>
        <v>0.11507291374119354</v>
      </c>
      <c r="Z47" s="283">
        <f t="shared" si="19"/>
        <v>7.8277778417851079E-2</v>
      </c>
      <c r="BX47" s="190">
        <f t="shared" si="10"/>
        <v>1</v>
      </c>
    </row>
    <row r="48" spans="2:76">
      <c r="B48" s="73">
        <v>1</v>
      </c>
      <c r="C48" s="314">
        <f t="shared" si="11"/>
        <v>8</v>
      </c>
      <c r="D48" s="84">
        <f t="shared" si="12"/>
        <v>0.23529411764705882</v>
      </c>
      <c r="E48" s="138">
        <f t="shared" si="13"/>
        <v>0.145001962768433</v>
      </c>
      <c r="G48" s="188"/>
      <c r="H48" s="274">
        <f t="shared" si="17"/>
        <v>16</v>
      </c>
      <c r="I48" s="143">
        <f t="shared" si="18"/>
        <v>4.6215002189024215E-9</v>
      </c>
      <c r="J48" s="143">
        <f t="shared" si="18"/>
        <v>4.3184089221081499E-8</v>
      </c>
      <c r="K48" s="143">
        <f t="shared" si="18"/>
        <v>3.4588418392162717E-7</v>
      </c>
      <c r="L48" s="143">
        <f t="shared" si="18"/>
        <v>2.3746728971897681E-6</v>
      </c>
      <c r="M48" s="143">
        <f t="shared" si="18"/>
        <v>1.3974717586986711E-5</v>
      </c>
      <c r="N48" s="143">
        <f t="shared" si="18"/>
        <v>7.0493396668975503E-5</v>
      </c>
      <c r="O48" s="143">
        <f t="shared" si="18"/>
        <v>3.0480352625082338E-4</v>
      </c>
      <c r="P48" s="143">
        <f t="shared" si="18"/>
        <v>1.1296858512790525E-3</v>
      </c>
      <c r="Q48" s="143">
        <f t="shared" si="18"/>
        <v>3.588901546453931E-3</v>
      </c>
      <c r="R48" s="143">
        <f t="shared" si="18"/>
        <v>9.7730822175739578E-3</v>
      </c>
      <c r="S48" s="143">
        <f t="shared" si="19"/>
        <v>2.2812228484268803E-2</v>
      </c>
      <c r="T48" s="143">
        <f t="shared" si="19"/>
        <v>4.5642563226356084E-2</v>
      </c>
      <c r="U48" s="143">
        <f t="shared" si="19"/>
        <v>7.8277778417851079E-2</v>
      </c>
      <c r="V48" s="143">
        <f t="shared" si="19"/>
        <v>0.11507291374119354</v>
      </c>
      <c r="W48" s="143">
        <f t="shared" si="19"/>
        <v>0.145001962768433</v>
      </c>
      <c r="X48" s="143">
        <f t="shared" si="19"/>
        <v>0.15661768656750233</v>
      </c>
      <c r="Y48" s="143">
        <f t="shared" si="19"/>
        <v>0.145001962768433</v>
      </c>
      <c r="Z48" s="283">
        <f t="shared" si="19"/>
        <v>0.11507291374119354</v>
      </c>
    </row>
    <row r="49" spans="2:98">
      <c r="B49" s="73">
        <v>0</v>
      </c>
      <c r="C49" s="314">
        <f t="shared" si="11"/>
        <v>9</v>
      </c>
      <c r="D49" s="84">
        <f t="shared" si="12"/>
        <v>0.26470588235294118</v>
      </c>
      <c r="E49" s="138">
        <f t="shared" si="13"/>
        <v>0.15661768656750233</v>
      </c>
      <c r="G49" s="188"/>
      <c r="H49" s="274">
        <f t="shared" si="17"/>
        <v>17</v>
      </c>
      <c r="I49" s="143">
        <f t="shared" si="18"/>
        <v>4.2394385444299689E-10</v>
      </c>
      <c r="J49" s="143">
        <f t="shared" si="18"/>
        <v>4.6215002189024215E-9</v>
      </c>
      <c r="K49" s="143">
        <f t="shared" si="18"/>
        <v>4.3184089221081499E-8</v>
      </c>
      <c r="L49" s="143">
        <f t="shared" si="18"/>
        <v>3.4588418392162717E-7</v>
      </c>
      <c r="M49" s="143">
        <f t="shared" si="18"/>
        <v>2.3746728971897681E-6</v>
      </c>
      <c r="N49" s="143">
        <f t="shared" si="18"/>
        <v>1.3974717586986711E-5</v>
      </c>
      <c r="O49" s="143">
        <f t="shared" si="18"/>
        <v>7.0493396668975503E-5</v>
      </c>
      <c r="P49" s="143">
        <f t="shared" si="18"/>
        <v>3.0480352625082338E-4</v>
      </c>
      <c r="Q49" s="143">
        <f t="shared" si="18"/>
        <v>1.1296858512790525E-3</v>
      </c>
      <c r="R49" s="143">
        <f t="shared" si="18"/>
        <v>3.588901546453931E-3</v>
      </c>
      <c r="S49" s="143">
        <f t="shared" si="19"/>
        <v>9.7730822175739578E-3</v>
      </c>
      <c r="T49" s="143">
        <f t="shared" si="19"/>
        <v>2.2812228484268803E-2</v>
      </c>
      <c r="U49" s="143">
        <f t="shared" si="19"/>
        <v>4.5642563226356084E-2</v>
      </c>
      <c r="V49" s="143">
        <f t="shared" si="19"/>
        <v>7.8277778417851079E-2</v>
      </c>
      <c r="W49" s="143">
        <f t="shared" si="19"/>
        <v>0.11507291374119354</v>
      </c>
      <c r="X49" s="143">
        <f t="shared" si="19"/>
        <v>0.145001962768433</v>
      </c>
      <c r="Y49" s="143">
        <f t="shared" si="19"/>
        <v>0.15661768656750233</v>
      </c>
      <c r="Z49" s="283">
        <f t="shared" si="19"/>
        <v>0.145001962768433</v>
      </c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</row>
    <row r="50" spans="2:98" ht="14.4" thickBot="1">
      <c r="B50" s="73">
        <v>-1</v>
      </c>
      <c r="C50" s="314">
        <f t="shared" si="11"/>
        <v>2</v>
      </c>
      <c r="D50" s="84">
        <f t="shared" si="12"/>
        <v>5.8823529411764705E-2</v>
      </c>
      <c r="E50" s="138">
        <f t="shared" si="13"/>
        <v>0.145001962768433</v>
      </c>
      <c r="G50" s="285"/>
      <c r="H50" s="284">
        <f t="shared" si="17"/>
        <v>18</v>
      </c>
      <c r="I50" s="82">
        <f t="shared" si="18"/>
        <v>3.3334954202167355E-11</v>
      </c>
      <c r="J50" s="82">
        <f t="shared" si="18"/>
        <v>4.2394385444299689E-10</v>
      </c>
      <c r="K50" s="82">
        <f t="shared" si="18"/>
        <v>4.6215002189024215E-9</v>
      </c>
      <c r="L50" s="82">
        <f t="shared" si="18"/>
        <v>4.3184089221081499E-8</v>
      </c>
      <c r="M50" s="82">
        <f t="shared" si="18"/>
        <v>3.4588418392162717E-7</v>
      </c>
      <c r="N50" s="82">
        <f t="shared" si="18"/>
        <v>2.3746728971897681E-6</v>
      </c>
      <c r="O50" s="82">
        <f t="shared" si="18"/>
        <v>1.3974717586986711E-5</v>
      </c>
      <c r="P50" s="82">
        <f t="shared" si="18"/>
        <v>7.0493396668975503E-5</v>
      </c>
      <c r="Q50" s="82">
        <f t="shared" si="18"/>
        <v>3.0480352625082338E-4</v>
      </c>
      <c r="R50" s="82">
        <f t="shared" si="18"/>
        <v>1.1296858512790525E-3</v>
      </c>
      <c r="S50" s="82">
        <f t="shared" si="19"/>
        <v>3.588901546453931E-3</v>
      </c>
      <c r="T50" s="82">
        <f t="shared" si="19"/>
        <v>9.7730822175739578E-3</v>
      </c>
      <c r="U50" s="82">
        <f t="shared" si="19"/>
        <v>2.2812228484268803E-2</v>
      </c>
      <c r="V50" s="82">
        <f t="shared" si="19"/>
        <v>4.5642563226356084E-2</v>
      </c>
      <c r="W50" s="82">
        <f t="shared" si="19"/>
        <v>7.8277778417851079E-2</v>
      </c>
      <c r="X50" s="82">
        <f t="shared" si="19"/>
        <v>0.11507291374119354</v>
      </c>
      <c r="Y50" s="82">
        <f t="shared" si="19"/>
        <v>0.145001962768433</v>
      </c>
      <c r="Z50" s="83">
        <f t="shared" si="19"/>
        <v>0.15661768656750233</v>
      </c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</row>
    <row r="51" spans="2:98" ht="14.4" thickBot="1">
      <c r="B51" s="73">
        <v>-2</v>
      </c>
      <c r="C51" s="314">
        <f t="shared" si="11"/>
        <v>6</v>
      </c>
      <c r="D51" s="84">
        <f t="shared" si="12"/>
        <v>0.17647058823529413</v>
      </c>
      <c r="E51" s="138">
        <f t="shared" si="13"/>
        <v>0.11507291374119354</v>
      </c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</row>
    <row r="52" spans="2:98" ht="14.4" thickBot="1">
      <c r="B52" s="73">
        <v>-3</v>
      </c>
      <c r="C52" s="314">
        <f t="shared" si="11"/>
        <v>1</v>
      </c>
      <c r="D52" s="84">
        <f t="shared" si="12"/>
        <v>2.9411764705882353E-2</v>
      </c>
      <c r="E52" s="138">
        <f t="shared" si="13"/>
        <v>7.8277778417851079E-2</v>
      </c>
      <c r="G52" s="290" t="s">
        <v>241</v>
      </c>
      <c r="H52" s="291"/>
      <c r="I52" s="291"/>
      <c r="J52" s="291"/>
      <c r="K52" s="291"/>
      <c r="L52" s="292"/>
    </row>
    <row r="53" spans="2:98">
      <c r="B53" s="73">
        <v>-4</v>
      </c>
      <c r="C53" s="314">
        <f t="shared" si="11"/>
        <v>0</v>
      </c>
      <c r="D53" s="84">
        <f t="shared" si="12"/>
        <v>0</v>
      </c>
      <c r="E53" s="138">
        <f t="shared" si="13"/>
        <v>4.5642563226356084E-2</v>
      </c>
      <c r="G53" s="188"/>
      <c r="H53" s="288"/>
      <c r="I53" s="288" t="s">
        <v>177</v>
      </c>
      <c r="J53" s="288"/>
      <c r="K53" s="289"/>
      <c r="L53" s="188"/>
      <c r="M53" s="187"/>
      <c r="N53" s="286"/>
      <c r="O53" s="186"/>
      <c r="P53" s="187"/>
      <c r="Q53" s="286"/>
      <c r="R53" s="186"/>
      <c r="S53" s="286"/>
      <c r="T53" s="186"/>
      <c r="U53" s="187"/>
      <c r="V53" s="286"/>
      <c r="W53" s="186"/>
      <c r="X53" s="187"/>
      <c r="Y53" s="286"/>
      <c r="Z53" s="287"/>
    </row>
    <row r="54" spans="2:98">
      <c r="B54" s="73">
        <v>-5</v>
      </c>
      <c r="C54" s="314">
        <f t="shared" si="11"/>
        <v>0</v>
      </c>
      <c r="D54" s="84">
        <f t="shared" si="12"/>
        <v>0</v>
      </c>
      <c r="E54" s="138">
        <f t="shared" si="13"/>
        <v>2.2812228484268803E-2</v>
      </c>
      <c r="G54" s="188"/>
      <c r="H54" s="282"/>
      <c r="I54" s="274">
        <f t="shared" ref="I54:Z54" si="20">I32</f>
        <v>1</v>
      </c>
      <c r="J54" s="274">
        <f t="shared" si="20"/>
        <v>2</v>
      </c>
      <c r="K54" s="274">
        <f t="shared" si="20"/>
        <v>3</v>
      </c>
      <c r="L54" s="274">
        <f t="shared" si="20"/>
        <v>4</v>
      </c>
      <c r="M54" s="274">
        <f t="shared" si="20"/>
        <v>5</v>
      </c>
      <c r="N54" s="274">
        <f t="shared" si="20"/>
        <v>6</v>
      </c>
      <c r="O54" s="274">
        <f t="shared" si="20"/>
        <v>7</v>
      </c>
      <c r="P54" s="274">
        <f t="shared" si="20"/>
        <v>8</v>
      </c>
      <c r="Q54" s="274">
        <f t="shared" si="20"/>
        <v>9</v>
      </c>
      <c r="R54" s="274">
        <f t="shared" si="20"/>
        <v>10</v>
      </c>
      <c r="S54" s="274">
        <f t="shared" si="20"/>
        <v>11</v>
      </c>
      <c r="T54" s="274">
        <f t="shared" si="20"/>
        <v>12</v>
      </c>
      <c r="U54" s="274">
        <f t="shared" si="20"/>
        <v>13</v>
      </c>
      <c r="V54" s="274">
        <f t="shared" si="20"/>
        <v>14</v>
      </c>
      <c r="W54" s="274">
        <f t="shared" si="20"/>
        <v>15</v>
      </c>
      <c r="X54" s="274">
        <f t="shared" si="20"/>
        <v>16</v>
      </c>
      <c r="Y54" s="274">
        <f t="shared" si="20"/>
        <v>17</v>
      </c>
      <c r="Z54" s="275">
        <f t="shared" si="20"/>
        <v>18</v>
      </c>
    </row>
    <row r="55" spans="2:98" ht="26.4">
      <c r="B55" s="73">
        <v>-6</v>
      </c>
      <c r="C55" s="314">
        <f t="shared" si="11"/>
        <v>0</v>
      </c>
      <c r="D55" s="84">
        <f t="shared" si="12"/>
        <v>0</v>
      </c>
      <c r="E55" s="138">
        <f t="shared" si="13"/>
        <v>9.7730822175739578E-3</v>
      </c>
      <c r="G55" s="188" t="s">
        <v>176</v>
      </c>
      <c r="H55" s="274">
        <f t="shared" ref="H55:H72" si="21">H33</f>
        <v>1</v>
      </c>
      <c r="I55" s="143">
        <f t="shared" ref="I55:Z55" si="22">I33 / $BX7</f>
        <v>0.27082014806974375</v>
      </c>
      <c r="J55" s="143">
        <f t="shared" si="22"/>
        <v>0.25073447251071052</v>
      </c>
      <c r="K55" s="143">
        <f t="shared" si="22"/>
        <v>0.19898176394512856</v>
      </c>
      <c r="L55" s="143">
        <f t="shared" si="22"/>
        <v>0.13535635729465426</v>
      </c>
      <c r="M55" s="143">
        <f t="shared" si="22"/>
        <v>7.8924200721843932E-2</v>
      </c>
      <c r="N55" s="143">
        <f t="shared" si="22"/>
        <v>3.9446445872815109E-2</v>
      </c>
      <c r="O55" s="143">
        <f t="shared" si="22"/>
        <v>1.68994168619673E-2</v>
      </c>
      <c r="P55" s="143">
        <f t="shared" si="22"/>
        <v>6.2058562447190541E-3</v>
      </c>
      <c r="Q55" s="143">
        <f t="shared" si="22"/>
        <v>1.9534300130517276E-3</v>
      </c>
      <c r="R55" s="143">
        <f t="shared" si="22"/>
        <v>5.2706011639273083E-4</v>
      </c>
      <c r="S55" s="143">
        <f t="shared" si="22"/>
        <v>1.2189576121470085E-4</v>
      </c>
      <c r="T55" s="143">
        <f t="shared" si="22"/>
        <v>2.4164800087948E-5</v>
      </c>
      <c r="U55" s="143">
        <f t="shared" si="22"/>
        <v>4.1062365287649666E-6</v>
      </c>
      <c r="V55" s="143">
        <f t="shared" si="22"/>
        <v>5.9809596194146738E-7</v>
      </c>
      <c r="W55" s="143">
        <f t="shared" si="22"/>
        <v>7.4673057005408588E-8</v>
      </c>
      <c r="X55" s="143">
        <f t="shared" si="22"/>
        <v>7.9914050642554234E-9</v>
      </c>
      <c r="Y55" s="143">
        <f t="shared" si="22"/>
        <v>7.3307517145597737E-10</v>
      </c>
      <c r="Z55" s="283">
        <f t="shared" si="22"/>
        <v>5.764213117168035E-11</v>
      </c>
    </row>
    <row r="56" spans="2:98">
      <c r="B56" s="73">
        <v>-7</v>
      </c>
      <c r="C56" s="314">
        <f t="shared" si="11"/>
        <v>0</v>
      </c>
      <c r="D56" s="84">
        <f t="shared" si="12"/>
        <v>0</v>
      </c>
      <c r="E56" s="138">
        <f t="shared" si="13"/>
        <v>3.588901546453931E-3</v>
      </c>
      <c r="G56" s="188"/>
      <c r="H56" s="274">
        <f t="shared" si="21"/>
        <v>2</v>
      </c>
      <c r="I56" s="143">
        <f t="shared" ref="I56:Z56" si="23">I34 / $BX8</f>
        <v>0.20046978637995355</v>
      </c>
      <c r="J56" s="143">
        <f t="shared" si="23"/>
        <v>0.21652889085129601</v>
      </c>
      <c r="K56" s="143">
        <f t="shared" si="23"/>
        <v>0.20046978637995355</v>
      </c>
      <c r="L56" s="143">
        <f t="shared" si="23"/>
        <v>0.1590919322427127</v>
      </c>
      <c r="M56" s="143">
        <f t="shared" si="23"/>
        <v>0.10822149726886438</v>
      </c>
      <c r="N56" s="143">
        <f t="shared" si="23"/>
        <v>6.3102283066564652E-2</v>
      </c>
      <c r="O56" s="143">
        <f t="shared" si="23"/>
        <v>3.1538625297061418E-2</v>
      </c>
      <c r="P56" s="143">
        <f t="shared" si="23"/>
        <v>1.3511594374481769E-2</v>
      </c>
      <c r="Q56" s="143">
        <f t="shared" si="23"/>
        <v>4.9617695693215313E-3</v>
      </c>
      <c r="R56" s="143">
        <f t="shared" si="23"/>
        <v>1.5618263157170852E-3</v>
      </c>
      <c r="S56" s="143">
        <f t="shared" si="23"/>
        <v>4.21400487474377E-4</v>
      </c>
      <c r="T56" s="143">
        <f t="shared" si="23"/>
        <v>9.7459344008985702E-5</v>
      </c>
      <c r="U56" s="143">
        <f t="shared" si="23"/>
        <v>1.9320487777516455E-5</v>
      </c>
      <c r="V56" s="143">
        <f t="shared" si="23"/>
        <v>3.2830601692071345E-6</v>
      </c>
      <c r="W56" s="143">
        <f t="shared" si="23"/>
        <v>4.7819579224391279E-7</v>
      </c>
      <c r="X56" s="143">
        <f t="shared" si="23"/>
        <v>5.9703365222637663E-8</v>
      </c>
      <c r="Y56" s="143">
        <f t="shared" si="23"/>
        <v>6.3893697985167574E-9</v>
      </c>
      <c r="Z56" s="283">
        <f t="shared" si="23"/>
        <v>5.8611574846753472E-10</v>
      </c>
    </row>
    <row r="57" spans="2:98">
      <c r="B57" s="73">
        <v>-8</v>
      </c>
      <c r="C57" s="314">
        <f t="shared" si="11"/>
        <v>0</v>
      </c>
      <c r="D57" s="84">
        <f t="shared" si="12"/>
        <v>0</v>
      </c>
      <c r="E57" s="138">
        <f t="shared" si="13"/>
        <v>1.1296858512790525E-3</v>
      </c>
      <c r="G57" s="188"/>
      <c r="H57" s="274">
        <f t="shared" si="21"/>
        <v>3</v>
      </c>
      <c r="I57" s="143">
        <f t="shared" ref="I57:Z57" si="24">I35 / $BX9</f>
        <v>0.1372556635911833</v>
      </c>
      <c r="J57" s="143">
        <f t="shared" si="24"/>
        <v>0.17295417292176143</v>
      </c>
      <c r="K57" s="143">
        <f t="shared" si="24"/>
        <v>0.1868090743603302</v>
      </c>
      <c r="L57" s="143">
        <f t="shared" si="24"/>
        <v>0.17295417292176143</v>
      </c>
      <c r="M57" s="143">
        <f t="shared" si="24"/>
        <v>0.1372556635911833</v>
      </c>
      <c r="N57" s="143">
        <f t="shared" si="24"/>
        <v>9.3367483901119125E-2</v>
      </c>
      <c r="O57" s="143">
        <f t="shared" si="24"/>
        <v>5.4441137362053443E-2</v>
      </c>
      <c r="P57" s="143">
        <f t="shared" si="24"/>
        <v>2.7209770369107648E-2</v>
      </c>
      <c r="Q57" s="143">
        <f t="shared" si="24"/>
        <v>1.1657051529269756E-2</v>
      </c>
      <c r="R57" s="143">
        <f t="shared" si="24"/>
        <v>4.2807385970067731E-3</v>
      </c>
      <c r="S57" s="143">
        <f t="shared" si="24"/>
        <v>1.3474568091289294E-3</v>
      </c>
      <c r="T57" s="143">
        <f t="shared" si="24"/>
        <v>3.6356088414152206E-4</v>
      </c>
      <c r="U57" s="143">
        <f t="shared" si="24"/>
        <v>8.4082497123153039E-5</v>
      </c>
      <c r="V57" s="143">
        <f t="shared" si="24"/>
        <v>1.6668641416477844E-5</v>
      </c>
      <c r="W57" s="143">
        <f t="shared" si="24"/>
        <v>2.8324415687329653E-6</v>
      </c>
      <c r="X57" s="143">
        <f t="shared" si="24"/>
        <v>4.1256071169477128E-7</v>
      </c>
      <c r="Y57" s="143">
        <f t="shared" si="24"/>
        <v>5.1508740240567837E-8</v>
      </c>
      <c r="Z57" s="283">
        <f t="shared" si="24"/>
        <v>5.5123926101227744E-9</v>
      </c>
    </row>
    <row r="58" spans="2:98">
      <c r="B58" s="73">
        <v>-9</v>
      </c>
      <c r="C58" s="314">
        <f t="shared" si="11"/>
        <v>0</v>
      </c>
      <c r="D58" s="84">
        <f t="shared" si="12"/>
        <v>0</v>
      </c>
      <c r="E58" s="138">
        <f t="shared" si="13"/>
        <v>3.0480352625082338E-4</v>
      </c>
      <c r="G58" s="188"/>
      <c r="H58" s="274">
        <f t="shared" si="21"/>
        <v>4</v>
      </c>
      <c r="I58" s="143">
        <f t="shared" ref="I58:Z58" si="25">I36 / $BX10</f>
        <v>8.5394422046202526E-2</v>
      </c>
      <c r="J58" s="143">
        <f t="shared" si="25"/>
        <v>0.12553479621824329</v>
      </c>
      <c r="K58" s="143">
        <f t="shared" si="25"/>
        <v>0.15818485215660569</v>
      </c>
      <c r="L58" s="143">
        <f t="shared" si="25"/>
        <v>0.17085662236417254</v>
      </c>
      <c r="M58" s="143">
        <f t="shared" si="25"/>
        <v>0.15818485215660569</v>
      </c>
      <c r="N58" s="143">
        <f t="shared" si="25"/>
        <v>0.12553479621824329</v>
      </c>
      <c r="O58" s="143">
        <f t="shared" si="25"/>
        <v>8.5394422046202526E-2</v>
      </c>
      <c r="P58" s="143">
        <f t="shared" si="25"/>
        <v>4.9792168175956948E-2</v>
      </c>
      <c r="Q58" s="143">
        <f t="shared" si="25"/>
        <v>2.4886207891610362E-2</v>
      </c>
      <c r="R58" s="143">
        <f t="shared" si="25"/>
        <v>1.0661604409935913E-2</v>
      </c>
      <c r="S58" s="143">
        <f t="shared" si="25"/>
        <v>3.9151874201665583E-3</v>
      </c>
      <c r="T58" s="143">
        <f t="shared" si="25"/>
        <v>1.2323915204745701E-3</v>
      </c>
      <c r="U58" s="143">
        <f t="shared" si="25"/>
        <v>3.325148143946026E-4</v>
      </c>
      <c r="V58" s="143">
        <f t="shared" si="25"/>
        <v>7.6902321301035694E-5</v>
      </c>
      <c r="W58" s="143">
        <f t="shared" si="25"/>
        <v>1.524523250046003E-5</v>
      </c>
      <c r="X58" s="143">
        <f t="shared" si="25"/>
        <v>2.5905668722715964E-6</v>
      </c>
      <c r="Y58" s="143">
        <f t="shared" si="25"/>
        <v>3.7733033024061923E-7</v>
      </c>
      <c r="Z58" s="283">
        <f t="shared" si="25"/>
        <v>4.711018139708639E-8</v>
      </c>
    </row>
    <row r="59" spans="2:98">
      <c r="B59" s="73">
        <v>-10</v>
      </c>
      <c r="C59" s="314">
        <f t="shared" si="11"/>
        <v>0</v>
      </c>
      <c r="D59" s="84">
        <f t="shared" si="12"/>
        <v>0</v>
      </c>
      <c r="E59" s="138">
        <f t="shared" si="13"/>
        <v>7.0493396668975503E-5</v>
      </c>
      <c r="G59" s="188"/>
      <c r="H59" s="274">
        <f t="shared" si="21"/>
        <v>5</v>
      </c>
      <c r="I59" s="143">
        <f t="shared" ref="I59:Z59" si="26">I37 / $BX11</f>
        <v>4.7430502836510791E-2</v>
      </c>
      <c r="J59" s="143">
        <f t="shared" si="26"/>
        <v>8.1344125501254402E-2</v>
      </c>
      <c r="K59" s="143">
        <f t="shared" si="26"/>
        <v>0.11958062334359794</v>
      </c>
      <c r="L59" s="143">
        <f t="shared" si="26"/>
        <v>0.15068207217635848</v>
      </c>
      <c r="M59" s="143">
        <f t="shared" si="26"/>
        <v>0.16275281451980658</v>
      </c>
      <c r="N59" s="143">
        <f t="shared" si="26"/>
        <v>0.15068207217635848</v>
      </c>
      <c r="O59" s="143">
        <f t="shared" si="26"/>
        <v>0.11958062334359794</v>
      </c>
      <c r="P59" s="143">
        <f t="shared" si="26"/>
        <v>8.1344125501254402E-2</v>
      </c>
      <c r="Q59" s="143">
        <f t="shared" si="26"/>
        <v>4.7430502836510791E-2</v>
      </c>
      <c r="R59" s="143">
        <f t="shared" si="26"/>
        <v>2.3705843654403931E-2</v>
      </c>
      <c r="S59" s="143">
        <f t="shared" si="26"/>
        <v>1.0155919630175907E-2</v>
      </c>
      <c r="T59" s="143">
        <f t="shared" si="26"/>
        <v>3.7294882878257463E-3</v>
      </c>
      <c r="U59" s="143">
        <f t="shared" si="26"/>
        <v>1.1739386262714707E-3</v>
      </c>
      <c r="V59" s="143">
        <f t="shared" si="26"/>
        <v>3.167434844691205E-4</v>
      </c>
      <c r="W59" s="143">
        <f t="shared" si="26"/>
        <v>7.3254808983479978E-5</v>
      </c>
      <c r="X59" s="143">
        <f t="shared" si="26"/>
        <v>1.4522144141244538E-5</v>
      </c>
      <c r="Y59" s="143">
        <f t="shared" si="26"/>
        <v>2.467695099141711E-6</v>
      </c>
      <c r="Z59" s="283">
        <f t="shared" si="26"/>
        <v>3.5943337987481167E-7</v>
      </c>
    </row>
    <row r="60" spans="2:98">
      <c r="B60" s="73">
        <v>-11</v>
      </c>
      <c r="C60" s="314">
        <f t="shared" si="11"/>
        <v>0</v>
      </c>
      <c r="D60" s="84">
        <f t="shared" si="12"/>
        <v>0</v>
      </c>
      <c r="E60" s="138">
        <f t="shared" si="13"/>
        <v>1.3974717586986711E-5</v>
      </c>
      <c r="G60" s="188"/>
      <c r="H60" s="274">
        <f t="shared" si="21"/>
        <v>6</v>
      </c>
      <c r="I60" s="143">
        <f t="shared" ref="I60:Z60" si="27">I38 / $BX12</f>
        <v>2.3156898170221877E-2</v>
      </c>
      <c r="J60" s="143">
        <f t="shared" si="27"/>
        <v>4.6332176165493968E-2</v>
      </c>
      <c r="K60" s="143">
        <f t="shared" si="27"/>
        <v>7.9460476431023719E-2</v>
      </c>
      <c r="L60" s="143">
        <f t="shared" si="27"/>
        <v>0.11681154901166846</v>
      </c>
      <c r="M60" s="143">
        <f t="shared" si="27"/>
        <v>0.14719279568089658</v>
      </c>
      <c r="N60" s="143">
        <f t="shared" si="27"/>
        <v>0.15898402131121855</v>
      </c>
      <c r="O60" s="143">
        <f t="shared" si="27"/>
        <v>0.14719279568089658</v>
      </c>
      <c r="P60" s="143">
        <f t="shared" si="27"/>
        <v>0.11681154901166846</v>
      </c>
      <c r="Q60" s="143">
        <f t="shared" si="27"/>
        <v>7.9460476431023719E-2</v>
      </c>
      <c r="R60" s="143">
        <f t="shared" si="27"/>
        <v>4.6332176165493968E-2</v>
      </c>
      <c r="S60" s="143">
        <f t="shared" si="27"/>
        <v>2.3156898170221877E-2</v>
      </c>
      <c r="T60" s="143">
        <f t="shared" si="27"/>
        <v>9.9207435993213695E-3</v>
      </c>
      <c r="U60" s="143">
        <f t="shared" si="27"/>
        <v>3.6431262167787E-3</v>
      </c>
      <c r="V60" s="143">
        <f t="shared" si="27"/>
        <v>1.1467542612265721E-3</v>
      </c>
      <c r="W60" s="143">
        <f t="shared" si="27"/>
        <v>3.0940879906503826E-4</v>
      </c>
      <c r="X60" s="143">
        <f t="shared" si="27"/>
        <v>7.1558480551877013E-5</v>
      </c>
      <c r="Y60" s="143">
        <f t="shared" si="27"/>
        <v>1.4185861427024573E-5</v>
      </c>
      <c r="Z60" s="283">
        <f t="shared" si="27"/>
        <v>2.4105518014485122E-6</v>
      </c>
    </row>
    <row r="61" spans="2:98">
      <c r="B61" s="73">
        <v>-12</v>
      </c>
      <c r="C61" s="314">
        <f t="shared" si="11"/>
        <v>0</v>
      </c>
      <c r="D61" s="84">
        <f t="shared" si="12"/>
        <v>0</v>
      </c>
      <c r="E61" s="138">
        <f t="shared" si="13"/>
        <v>2.3746728971897681E-6</v>
      </c>
      <c r="G61" s="188"/>
      <c r="H61" s="274">
        <f t="shared" si="21"/>
        <v>7</v>
      </c>
      <c r="I61" s="143">
        <f t="shared" ref="I61:Z61" si="28">I39 / $BX13</f>
        <v>9.8233127122117191E-3</v>
      </c>
      <c r="J61" s="143">
        <f t="shared" si="28"/>
        <v>2.2929475990740602E-2</v>
      </c>
      <c r="K61" s="143">
        <f t="shared" si="28"/>
        <v>4.5877151299632754E-2</v>
      </c>
      <c r="L61" s="143">
        <f t="shared" si="28"/>
        <v>7.8680100985239629E-2</v>
      </c>
      <c r="M61" s="143">
        <f t="shared" si="28"/>
        <v>0.11566435145223976</v>
      </c>
      <c r="N61" s="143">
        <f t="shared" si="28"/>
        <v>0.14574722615117702</v>
      </c>
      <c r="O61" s="143">
        <f t="shared" si="28"/>
        <v>0.15742265102908856</v>
      </c>
      <c r="P61" s="143">
        <f t="shared" si="28"/>
        <v>0.14574722615117702</v>
      </c>
      <c r="Q61" s="143">
        <f t="shared" si="28"/>
        <v>0.11566435145223976</v>
      </c>
      <c r="R61" s="143">
        <f t="shared" si="28"/>
        <v>7.8680100985239629E-2</v>
      </c>
      <c r="S61" s="143">
        <f t="shared" si="28"/>
        <v>4.5877151299632754E-2</v>
      </c>
      <c r="T61" s="143">
        <f t="shared" si="28"/>
        <v>2.2929475990740602E-2</v>
      </c>
      <c r="U61" s="143">
        <f t="shared" si="28"/>
        <v>9.8233127122117191E-3</v>
      </c>
      <c r="V61" s="143">
        <f t="shared" si="28"/>
        <v>3.6073473443988661E-3</v>
      </c>
      <c r="W61" s="143">
        <f t="shared" si="28"/>
        <v>1.1354920726769436E-3</v>
      </c>
      <c r="X61" s="143">
        <f t="shared" si="28"/>
        <v>3.0637011819695286E-4</v>
      </c>
      <c r="Y61" s="143">
        <f t="shared" si="28"/>
        <v>7.085571002156464E-5</v>
      </c>
      <c r="Z61" s="283">
        <f t="shared" si="28"/>
        <v>1.4046543134054666E-5</v>
      </c>
    </row>
    <row r="62" spans="2:98">
      <c r="B62" s="73">
        <v>-13</v>
      </c>
      <c r="C62" s="314">
        <f t="shared" si="11"/>
        <v>0</v>
      </c>
      <c r="D62" s="84">
        <f t="shared" si="12"/>
        <v>0</v>
      </c>
      <c r="E62" s="138">
        <f t="shared" si="13"/>
        <v>3.4588418392162717E-7</v>
      </c>
      <c r="G62" s="188"/>
      <c r="H62" s="274">
        <f t="shared" si="21"/>
        <v>8</v>
      </c>
      <c r="I62" s="143">
        <f t="shared" ref="I62:Z62" si="29">I40 / $BX14</f>
        <v>3.5944314709143378E-3</v>
      </c>
      <c r="J62" s="143">
        <f t="shared" si="29"/>
        <v>9.7881409773947527E-3</v>
      </c>
      <c r="K62" s="143">
        <f t="shared" si="29"/>
        <v>2.2847378487315332E-2</v>
      </c>
      <c r="L62" s="143">
        <f t="shared" si="29"/>
        <v>4.5712891131302509E-2</v>
      </c>
      <c r="M62" s="143">
        <f t="shared" si="29"/>
        <v>7.8398391980518151E-2</v>
      </c>
      <c r="N62" s="143">
        <f t="shared" si="29"/>
        <v>0.11525022273454179</v>
      </c>
      <c r="O62" s="143">
        <f t="shared" si="29"/>
        <v>0.14522538764937254</v>
      </c>
      <c r="P62" s="143">
        <f t="shared" si="29"/>
        <v>0.15685900942483669</v>
      </c>
      <c r="Q62" s="143">
        <f t="shared" si="29"/>
        <v>0.14522538764937254</v>
      </c>
      <c r="R62" s="143">
        <f t="shared" si="29"/>
        <v>0.11525022273454179</v>
      </c>
      <c r="S62" s="143">
        <f t="shared" si="29"/>
        <v>7.8398391980518151E-2</v>
      </c>
      <c r="T62" s="143">
        <f t="shared" si="29"/>
        <v>4.5712891131302509E-2</v>
      </c>
      <c r="U62" s="143">
        <f t="shared" si="29"/>
        <v>2.2847378487315332E-2</v>
      </c>
      <c r="V62" s="143">
        <f t="shared" si="29"/>
        <v>9.7881409773947527E-3</v>
      </c>
      <c r="W62" s="143">
        <f t="shared" si="29"/>
        <v>3.5944314709143378E-3</v>
      </c>
      <c r="X62" s="143">
        <f t="shared" si="29"/>
        <v>1.131426516867312E-3</v>
      </c>
      <c r="Y62" s="143">
        <f t="shared" si="29"/>
        <v>3.052731798352462E-4</v>
      </c>
      <c r="Z62" s="283">
        <f t="shared" si="29"/>
        <v>7.0602015741828616E-5</v>
      </c>
    </row>
    <row r="63" spans="2:98">
      <c r="B63" s="73">
        <v>-14</v>
      </c>
      <c r="C63" s="314">
        <f t="shared" si="11"/>
        <v>0</v>
      </c>
      <c r="D63" s="84">
        <f t="shared" si="12"/>
        <v>0</v>
      </c>
      <c r="E63" s="138">
        <f t="shared" si="13"/>
        <v>4.3184089221081499E-8</v>
      </c>
      <c r="G63" s="188"/>
      <c r="H63" s="274">
        <f t="shared" si="21"/>
        <v>9</v>
      </c>
      <c r="I63" s="143">
        <f t="shared" ref="I63:Z63" si="30">I41 / $BX15</f>
        <v>1.1302275437970054E-3</v>
      </c>
      <c r="J63" s="143">
        <f t="shared" si="30"/>
        <v>3.5906224506444032E-3</v>
      </c>
      <c r="K63" s="143">
        <f t="shared" si="30"/>
        <v>9.7777684810237513E-3</v>
      </c>
      <c r="L63" s="143">
        <f t="shared" si="30"/>
        <v>2.2823167112449166E-2</v>
      </c>
      <c r="M63" s="143">
        <f t="shared" si="30"/>
        <v>4.5664449164798095E-2</v>
      </c>
      <c r="N63" s="143">
        <f t="shared" si="30"/>
        <v>7.8315313177486162E-2</v>
      </c>
      <c r="O63" s="143">
        <f t="shared" si="30"/>
        <v>0.11512809203374456</v>
      </c>
      <c r="P63" s="143">
        <f t="shared" si="30"/>
        <v>0.14507149225597257</v>
      </c>
      <c r="Q63" s="143">
        <f t="shared" si="30"/>
        <v>0.15669278587842725</v>
      </c>
      <c r="R63" s="143">
        <f t="shared" si="30"/>
        <v>0.14507149225597257</v>
      </c>
      <c r="S63" s="143">
        <f t="shared" si="30"/>
        <v>0.11512809203374456</v>
      </c>
      <c r="T63" s="143">
        <f t="shared" si="30"/>
        <v>7.8315313177486162E-2</v>
      </c>
      <c r="U63" s="143">
        <f t="shared" si="30"/>
        <v>4.5664449164798095E-2</v>
      </c>
      <c r="V63" s="143">
        <f t="shared" si="30"/>
        <v>2.2823167112449166E-2</v>
      </c>
      <c r="W63" s="143">
        <f t="shared" si="30"/>
        <v>9.7777684810237513E-3</v>
      </c>
      <c r="X63" s="143">
        <f t="shared" si="30"/>
        <v>3.5906224506444032E-3</v>
      </c>
      <c r="Y63" s="143">
        <f t="shared" si="30"/>
        <v>1.1302275437970054E-3</v>
      </c>
      <c r="Z63" s="283">
        <f t="shared" si="30"/>
        <v>3.0494968174124467E-4</v>
      </c>
    </row>
    <row r="64" spans="2:98">
      <c r="B64" s="73">
        <v>-15</v>
      </c>
      <c r="C64" s="314">
        <f t="shared" si="11"/>
        <v>0</v>
      </c>
      <c r="D64" s="84">
        <f t="shared" si="12"/>
        <v>0</v>
      </c>
      <c r="E64" s="138">
        <f t="shared" si="13"/>
        <v>4.6215002189024215E-9</v>
      </c>
      <c r="G64" s="188"/>
      <c r="H64" s="274">
        <f t="shared" si="21"/>
        <v>10</v>
      </c>
      <c r="I64" s="143">
        <f t="shared" ref="I64:Z64" si="31">I42 / $BX16</f>
        <v>3.0494968174124467E-4</v>
      </c>
      <c r="J64" s="143">
        <f t="shared" si="31"/>
        <v>1.1302275437970054E-3</v>
      </c>
      <c r="K64" s="143">
        <f t="shared" si="31"/>
        <v>3.5906224506444032E-3</v>
      </c>
      <c r="L64" s="143">
        <f t="shared" si="31"/>
        <v>9.7777684810237513E-3</v>
      </c>
      <c r="M64" s="143">
        <f t="shared" si="31"/>
        <v>2.2823167112449166E-2</v>
      </c>
      <c r="N64" s="143">
        <f t="shared" si="31"/>
        <v>4.5664449164798095E-2</v>
      </c>
      <c r="O64" s="143">
        <f t="shared" si="31"/>
        <v>7.8315313177486162E-2</v>
      </c>
      <c r="P64" s="143">
        <f t="shared" si="31"/>
        <v>0.11512809203374456</v>
      </c>
      <c r="Q64" s="143">
        <f t="shared" si="31"/>
        <v>0.14507149225597257</v>
      </c>
      <c r="R64" s="143">
        <f t="shared" si="31"/>
        <v>0.15669278587842725</v>
      </c>
      <c r="S64" s="143">
        <f t="shared" si="31"/>
        <v>0.14507149225597257</v>
      </c>
      <c r="T64" s="143">
        <f t="shared" si="31"/>
        <v>0.11512809203374456</v>
      </c>
      <c r="U64" s="143">
        <f t="shared" si="31"/>
        <v>7.8315313177486162E-2</v>
      </c>
      <c r="V64" s="143">
        <f t="shared" si="31"/>
        <v>4.5664449164798095E-2</v>
      </c>
      <c r="W64" s="143">
        <f t="shared" si="31"/>
        <v>2.2823167112449166E-2</v>
      </c>
      <c r="X64" s="143">
        <f t="shared" si="31"/>
        <v>9.7777684810237513E-3</v>
      </c>
      <c r="Y64" s="143">
        <f t="shared" si="31"/>
        <v>3.5906224506444032E-3</v>
      </c>
      <c r="Z64" s="283">
        <f t="shared" si="31"/>
        <v>1.1302275437970054E-3</v>
      </c>
    </row>
    <row r="65" spans="2:26">
      <c r="B65" s="73">
        <v>-16</v>
      </c>
      <c r="C65" s="314">
        <f t="shared" si="11"/>
        <v>0</v>
      </c>
      <c r="D65" s="84">
        <f t="shared" si="12"/>
        <v>0</v>
      </c>
      <c r="E65" s="138">
        <f t="shared" si="13"/>
        <v>4.2394385444299689E-10</v>
      </c>
      <c r="G65" s="188"/>
      <c r="H65" s="274">
        <f t="shared" si="21"/>
        <v>11</v>
      </c>
      <c r="I65" s="143">
        <f t="shared" ref="I65:Z65" si="32">I43 / $BX17</f>
        <v>7.0602015741828616E-5</v>
      </c>
      <c r="J65" s="143">
        <f t="shared" si="32"/>
        <v>3.052731798352462E-4</v>
      </c>
      <c r="K65" s="143">
        <f t="shared" si="32"/>
        <v>1.131426516867312E-3</v>
      </c>
      <c r="L65" s="143">
        <f t="shared" si="32"/>
        <v>3.5944314709143378E-3</v>
      </c>
      <c r="M65" s="143">
        <f t="shared" si="32"/>
        <v>9.7881409773947527E-3</v>
      </c>
      <c r="N65" s="143">
        <f t="shared" si="32"/>
        <v>2.2847378487315332E-2</v>
      </c>
      <c r="O65" s="143">
        <f t="shared" si="32"/>
        <v>4.5712891131302509E-2</v>
      </c>
      <c r="P65" s="143">
        <f t="shared" si="32"/>
        <v>7.8398391980518151E-2</v>
      </c>
      <c r="Q65" s="143">
        <f t="shared" si="32"/>
        <v>0.11525022273454179</v>
      </c>
      <c r="R65" s="143">
        <f t="shared" si="32"/>
        <v>0.14522538764937254</v>
      </c>
      <c r="S65" s="143">
        <f t="shared" si="32"/>
        <v>0.15685900942483669</v>
      </c>
      <c r="T65" s="143">
        <f t="shared" si="32"/>
        <v>0.14522538764937254</v>
      </c>
      <c r="U65" s="143">
        <f t="shared" si="32"/>
        <v>0.11525022273454179</v>
      </c>
      <c r="V65" s="143">
        <f t="shared" si="32"/>
        <v>7.8398391980518151E-2</v>
      </c>
      <c r="W65" s="143">
        <f t="shared" si="32"/>
        <v>4.5712891131302509E-2</v>
      </c>
      <c r="X65" s="143">
        <f t="shared" si="32"/>
        <v>2.2847378487315332E-2</v>
      </c>
      <c r="Y65" s="143">
        <f t="shared" si="32"/>
        <v>9.7881409773947527E-3</v>
      </c>
      <c r="Z65" s="283">
        <f t="shared" si="32"/>
        <v>3.5944314709143378E-3</v>
      </c>
    </row>
    <row r="66" spans="2:26" ht="14.4" thickBot="1">
      <c r="B66" s="74">
        <v>-17</v>
      </c>
      <c r="C66" s="315">
        <f t="shared" si="11"/>
        <v>0</v>
      </c>
      <c r="D66" s="79">
        <f t="shared" si="12"/>
        <v>0</v>
      </c>
      <c r="E66" s="80">
        <f t="shared" si="13"/>
        <v>3.3334954202167355E-11</v>
      </c>
      <c r="G66" s="188"/>
      <c r="H66" s="274">
        <f t="shared" si="21"/>
        <v>12</v>
      </c>
      <c r="I66" s="143">
        <f t="shared" ref="I66:Z66" si="33">I44 / $BX18</f>
        <v>1.4046543134054666E-5</v>
      </c>
      <c r="J66" s="143">
        <f t="shared" si="33"/>
        <v>7.085571002156464E-5</v>
      </c>
      <c r="K66" s="143">
        <f t="shared" si="33"/>
        <v>3.0637011819695286E-4</v>
      </c>
      <c r="L66" s="143">
        <f t="shared" si="33"/>
        <v>1.1354920726769436E-3</v>
      </c>
      <c r="M66" s="143">
        <f t="shared" si="33"/>
        <v>3.6073473443988661E-3</v>
      </c>
      <c r="N66" s="143">
        <f t="shared" si="33"/>
        <v>9.8233127122117191E-3</v>
      </c>
      <c r="O66" s="143">
        <f t="shared" si="33"/>
        <v>2.2929475990740602E-2</v>
      </c>
      <c r="P66" s="143">
        <f t="shared" si="33"/>
        <v>4.5877151299632754E-2</v>
      </c>
      <c r="Q66" s="143">
        <f t="shared" si="33"/>
        <v>7.8680100985239629E-2</v>
      </c>
      <c r="R66" s="143">
        <f t="shared" si="33"/>
        <v>0.11566435145223976</v>
      </c>
      <c r="S66" s="143">
        <f t="shared" si="33"/>
        <v>0.14574722615117702</v>
      </c>
      <c r="T66" s="143">
        <f t="shared" si="33"/>
        <v>0.15742265102908856</v>
      </c>
      <c r="U66" s="143">
        <f t="shared" si="33"/>
        <v>0.14574722615117702</v>
      </c>
      <c r="V66" s="143">
        <f t="shared" si="33"/>
        <v>0.11566435145223976</v>
      </c>
      <c r="W66" s="143">
        <f t="shared" si="33"/>
        <v>7.8680100985239629E-2</v>
      </c>
      <c r="X66" s="143">
        <f t="shared" si="33"/>
        <v>4.5877151299632754E-2</v>
      </c>
      <c r="Y66" s="143">
        <f t="shared" si="33"/>
        <v>2.2929475990740602E-2</v>
      </c>
      <c r="Z66" s="283">
        <f t="shared" si="33"/>
        <v>9.8233127122117191E-3</v>
      </c>
    </row>
    <row r="67" spans="2:26" ht="14.4" thickBot="1">
      <c r="G67" s="188"/>
      <c r="H67" s="274">
        <f t="shared" si="21"/>
        <v>13</v>
      </c>
      <c r="I67" s="143">
        <f t="shared" ref="I67:Z67" si="34">I45 / $BX19</f>
        <v>2.4105518014485131E-6</v>
      </c>
      <c r="J67" s="143">
        <f t="shared" si="34"/>
        <v>1.4185861427024577E-5</v>
      </c>
      <c r="K67" s="143">
        <f t="shared" si="34"/>
        <v>7.1558480551877027E-5</v>
      </c>
      <c r="L67" s="143">
        <f t="shared" si="34"/>
        <v>3.0940879906503832E-4</v>
      </c>
      <c r="M67" s="143">
        <f t="shared" si="34"/>
        <v>1.1467542612265723E-3</v>
      </c>
      <c r="N67" s="143">
        <f t="shared" si="34"/>
        <v>3.6431262167787009E-3</v>
      </c>
      <c r="O67" s="143">
        <f t="shared" si="34"/>
        <v>9.9207435993213713E-3</v>
      </c>
      <c r="P67" s="143">
        <f t="shared" si="34"/>
        <v>2.3156898170221884E-2</v>
      </c>
      <c r="Q67" s="143">
        <f t="shared" si="34"/>
        <v>4.6332176165493975E-2</v>
      </c>
      <c r="R67" s="143">
        <f t="shared" si="34"/>
        <v>7.9460476431023747E-2</v>
      </c>
      <c r="S67" s="143">
        <f t="shared" si="34"/>
        <v>0.11681154901166849</v>
      </c>
      <c r="T67" s="143">
        <f t="shared" si="34"/>
        <v>0.1471927956808966</v>
      </c>
      <c r="U67" s="143">
        <f t="shared" si="34"/>
        <v>0.15898402131121858</v>
      </c>
      <c r="V67" s="143">
        <f t="shared" si="34"/>
        <v>0.1471927956808966</v>
      </c>
      <c r="W67" s="143">
        <f t="shared" si="34"/>
        <v>0.11681154901166849</v>
      </c>
      <c r="X67" s="143">
        <f t="shared" si="34"/>
        <v>7.9460476431023747E-2</v>
      </c>
      <c r="Y67" s="143">
        <f t="shared" si="34"/>
        <v>4.6332176165493975E-2</v>
      </c>
      <c r="Z67" s="283">
        <f t="shared" si="34"/>
        <v>2.3156898170221884E-2</v>
      </c>
    </row>
    <row r="68" spans="2:26">
      <c r="B68" s="85" t="s">
        <v>183</v>
      </c>
      <c r="C68" s="197">
        <f>SUM(C32:C66)</f>
        <v>34</v>
      </c>
      <c r="G68" s="188"/>
      <c r="H68" s="274">
        <f t="shared" si="21"/>
        <v>14</v>
      </c>
      <c r="I68" s="143">
        <f t="shared" ref="I68:Z68" si="35">I46 / $BX20</f>
        <v>3.5943337987481177E-7</v>
      </c>
      <c r="J68" s="143">
        <f t="shared" si="35"/>
        <v>2.4676950991417114E-6</v>
      </c>
      <c r="K68" s="143">
        <f t="shared" si="35"/>
        <v>1.4522144141244541E-5</v>
      </c>
      <c r="L68" s="143">
        <f t="shared" si="35"/>
        <v>7.3254808983480005E-5</v>
      </c>
      <c r="M68" s="143">
        <f t="shared" si="35"/>
        <v>3.1674348446912055E-4</v>
      </c>
      <c r="N68" s="143">
        <f t="shared" si="35"/>
        <v>1.1739386262714709E-3</v>
      </c>
      <c r="O68" s="143">
        <f t="shared" si="35"/>
        <v>3.7294882878257472E-3</v>
      </c>
      <c r="P68" s="143">
        <f t="shared" si="35"/>
        <v>1.0155919630175909E-2</v>
      </c>
      <c r="Q68" s="143">
        <f t="shared" si="35"/>
        <v>2.3705843654403938E-2</v>
      </c>
      <c r="R68" s="143">
        <f t="shared" si="35"/>
        <v>4.7430502836510798E-2</v>
      </c>
      <c r="S68" s="143">
        <f t="shared" si="35"/>
        <v>8.134412550125443E-2</v>
      </c>
      <c r="T68" s="143">
        <f t="shared" si="35"/>
        <v>0.11958062334359797</v>
      </c>
      <c r="U68" s="143">
        <f t="shared" si="35"/>
        <v>0.15068207217635851</v>
      </c>
      <c r="V68" s="143">
        <f t="shared" si="35"/>
        <v>0.16275281451980664</v>
      </c>
      <c r="W68" s="143">
        <f t="shared" si="35"/>
        <v>0.15068207217635851</v>
      </c>
      <c r="X68" s="143">
        <f t="shared" si="35"/>
        <v>0.11958062334359797</v>
      </c>
      <c r="Y68" s="143">
        <f t="shared" si="35"/>
        <v>8.134412550125443E-2</v>
      </c>
      <c r="Z68" s="283">
        <f t="shared" si="35"/>
        <v>4.7430502836510798E-2</v>
      </c>
    </row>
    <row r="69" spans="2:26">
      <c r="B69" s="73" t="s">
        <v>4</v>
      </c>
      <c r="C69" s="112">
        <f>AVERAGE(AK9:AR26)</f>
        <v>0.76470588235294112</v>
      </c>
      <c r="G69" s="188"/>
      <c r="H69" s="274">
        <f t="shared" si="21"/>
        <v>15</v>
      </c>
      <c r="I69" s="143">
        <f t="shared" ref="I69:Z69" si="36">I47 / $BX21</f>
        <v>4.7110181397086396E-8</v>
      </c>
      <c r="J69" s="143">
        <f t="shared" si="36"/>
        <v>3.7733033024061928E-7</v>
      </c>
      <c r="K69" s="143">
        <f t="shared" si="36"/>
        <v>2.5905668722715968E-6</v>
      </c>
      <c r="L69" s="143">
        <f t="shared" si="36"/>
        <v>1.5245232500460032E-5</v>
      </c>
      <c r="M69" s="143">
        <f t="shared" si="36"/>
        <v>7.6902321301035694E-5</v>
      </c>
      <c r="N69" s="143">
        <f t="shared" si="36"/>
        <v>3.3251481439460265E-4</v>
      </c>
      <c r="O69" s="143">
        <f t="shared" si="36"/>
        <v>1.2323915204745703E-3</v>
      </c>
      <c r="P69" s="143">
        <f t="shared" si="36"/>
        <v>3.9151874201665592E-3</v>
      </c>
      <c r="Q69" s="143">
        <f t="shared" si="36"/>
        <v>1.0661604409935915E-2</v>
      </c>
      <c r="R69" s="143">
        <f t="shared" si="36"/>
        <v>2.4886207891610366E-2</v>
      </c>
      <c r="S69" s="143">
        <f t="shared" si="36"/>
        <v>4.9792168175956955E-2</v>
      </c>
      <c r="T69" s="143">
        <f t="shared" si="36"/>
        <v>8.5394422046202526E-2</v>
      </c>
      <c r="U69" s="143">
        <f t="shared" si="36"/>
        <v>0.12553479621824332</v>
      </c>
      <c r="V69" s="143">
        <f t="shared" si="36"/>
        <v>0.15818485215660569</v>
      </c>
      <c r="W69" s="143">
        <f t="shared" si="36"/>
        <v>0.17085662236417257</v>
      </c>
      <c r="X69" s="143">
        <f t="shared" si="36"/>
        <v>0.15818485215660569</v>
      </c>
      <c r="Y69" s="143">
        <f t="shared" si="36"/>
        <v>0.12553479621824332</v>
      </c>
      <c r="Z69" s="283">
        <f t="shared" si="36"/>
        <v>8.5394422046202526E-2</v>
      </c>
    </row>
    <row r="70" spans="2:26" ht="14.4" thickBot="1">
      <c r="B70" s="74" t="s">
        <v>184</v>
      </c>
      <c r="C70" s="115">
        <f>_xlfn.STDEV.S(AK9:AR26)</f>
        <v>2.5472364529499565</v>
      </c>
      <c r="G70" s="188"/>
      <c r="H70" s="274">
        <f t="shared" si="21"/>
        <v>16</v>
      </c>
      <c r="I70" s="143">
        <f t="shared" ref="I70:Z70" si="37">I48 / $BX22</f>
        <v>5.5123926101227752E-9</v>
      </c>
      <c r="J70" s="143">
        <f t="shared" si="37"/>
        <v>5.1508740240567844E-8</v>
      </c>
      <c r="K70" s="143">
        <f t="shared" si="37"/>
        <v>4.1256071169477133E-7</v>
      </c>
      <c r="L70" s="143">
        <f t="shared" si="37"/>
        <v>2.8324415687329658E-6</v>
      </c>
      <c r="M70" s="143">
        <f t="shared" si="37"/>
        <v>1.6668641416477844E-5</v>
      </c>
      <c r="N70" s="143">
        <f t="shared" si="37"/>
        <v>8.4082497123153053E-5</v>
      </c>
      <c r="O70" s="143">
        <f t="shared" si="37"/>
        <v>3.6356088414152206E-4</v>
      </c>
      <c r="P70" s="143">
        <f t="shared" si="37"/>
        <v>1.3474568091289296E-3</v>
      </c>
      <c r="Q70" s="143">
        <f t="shared" si="37"/>
        <v>4.280738597006774E-3</v>
      </c>
      <c r="R70" s="143">
        <f t="shared" si="37"/>
        <v>1.1657051529269758E-2</v>
      </c>
      <c r="S70" s="143">
        <f t="shared" si="37"/>
        <v>2.7209770369107652E-2</v>
      </c>
      <c r="T70" s="143">
        <f t="shared" si="37"/>
        <v>5.444113736205345E-2</v>
      </c>
      <c r="U70" s="143">
        <f t="shared" si="37"/>
        <v>9.3367483901119125E-2</v>
      </c>
      <c r="V70" s="143">
        <f t="shared" si="37"/>
        <v>0.13725566359118332</v>
      </c>
      <c r="W70" s="143">
        <f t="shared" si="37"/>
        <v>0.17295417292176146</v>
      </c>
      <c r="X70" s="143">
        <f t="shared" si="37"/>
        <v>0.18680907436033023</v>
      </c>
      <c r="Y70" s="143">
        <f t="shared" si="37"/>
        <v>0.17295417292176146</v>
      </c>
      <c r="Z70" s="283">
        <f t="shared" si="37"/>
        <v>0.13725566359118332</v>
      </c>
    </row>
    <row r="71" spans="2:26">
      <c r="G71" s="188"/>
      <c r="H71" s="274">
        <f t="shared" si="21"/>
        <v>17</v>
      </c>
      <c r="I71" s="143">
        <f t="shared" ref="I71:Z71" si="38">I49 / $BX23</f>
        <v>5.8611574846753493E-10</v>
      </c>
      <c r="J71" s="143">
        <f t="shared" si="38"/>
        <v>6.389369798516759E-9</v>
      </c>
      <c r="K71" s="143">
        <f t="shared" si="38"/>
        <v>5.9703365222637676E-8</v>
      </c>
      <c r="L71" s="143">
        <f t="shared" si="38"/>
        <v>4.78195792243913E-7</v>
      </c>
      <c r="M71" s="143">
        <f t="shared" si="38"/>
        <v>3.2830601692071353E-6</v>
      </c>
      <c r="N71" s="143">
        <f t="shared" si="38"/>
        <v>1.9320487777516462E-5</v>
      </c>
      <c r="O71" s="143">
        <f t="shared" si="38"/>
        <v>9.7459344008985743E-5</v>
      </c>
      <c r="P71" s="143">
        <f t="shared" si="38"/>
        <v>4.2140048747437716E-4</v>
      </c>
      <c r="Q71" s="143">
        <f t="shared" si="38"/>
        <v>1.5618263157170856E-3</v>
      </c>
      <c r="R71" s="143">
        <f t="shared" si="38"/>
        <v>4.961769569321533E-3</v>
      </c>
      <c r="S71" s="143">
        <f t="shared" si="38"/>
        <v>1.3511594374481774E-2</v>
      </c>
      <c r="T71" s="143">
        <f t="shared" si="38"/>
        <v>3.1538625297061425E-2</v>
      </c>
      <c r="U71" s="143">
        <f t="shared" si="38"/>
        <v>6.3102283066564679E-2</v>
      </c>
      <c r="V71" s="143">
        <f t="shared" si="38"/>
        <v>0.1082214972688644</v>
      </c>
      <c r="W71" s="143">
        <f t="shared" si="38"/>
        <v>0.15909193224271273</v>
      </c>
      <c r="X71" s="143">
        <f t="shared" si="38"/>
        <v>0.20046978637995364</v>
      </c>
      <c r="Y71" s="143">
        <f t="shared" si="38"/>
        <v>0.21652889085129606</v>
      </c>
      <c r="Z71" s="283">
        <f t="shared" si="38"/>
        <v>0.20046978637995364</v>
      </c>
    </row>
    <row r="72" spans="2:26" ht="14.4" thickBot="1">
      <c r="C72" s="196"/>
      <c r="G72" s="285"/>
      <c r="H72" s="284">
        <f t="shared" si="21"/>
        <v>18</v>
      </c>
      <c r="I72" s="82">
        <f t="shared" ref="I72:Z72" si="39">I50 / $BX24</f>
        <v>5.764213117168037E-11</v>
      </c>
      <c r="J72" s="82">
        <f t="shared" si="39"/>
        <v>7.3307517145597768E-10</v>
      </c>
      <c r="K72" s="82">
        <f t="shared" si="39"/>
        <v>7.9914050642554267E-9</v>
      </c>
      <c r="L72" s="82">
        <f t="shared" si="39"/>
        <v>7.4673057005408614E-8</v>
      </c>
      <c r="M72" s="82">
        <f t="shared" si="39"/>
        <v>5.9809596194146759E-7</v>
      </c>
      <c r="N72" s="82">
        <f t="shared" si="39"/>
        <v>4.1062365287649683E-6</v>
      </c>
      <c r="O72" s="82">
        <f t="shared" si="39"/>
        <v>2.416480008794801E-5</v>
      </c>
      <c r="P72" s="82">
        <f t="shared" si="39"/>
        <v>1.2189576121470089E-4</v>
      </c>
      <c r="Q72" s="82">
        <f t="shared" si="39"/>
        <v>5.2706011639273094E-4</v>
      </c>
      <c r="R72" s="82">
        <f t="shared" si="39"/>
        <v>1.9534300130517285E-3</v>
      </c>
      <c r="S72" s="82">
        <f t="shared" si="39"/>
        <v>6.2058562447190558E-3</v>
      </c>
      <c r="T72" s="82">
        <f t="shared" si="39"/>
        <v>1.6899416861967307E-2</v>
      </c>
      <c r="U72" s="82">
        <f t="shared" si="39"/>
        <v>3.9446445872815122E-2</v>
      </c>
      <c r="V72" s="82">
        <f t="shared" si="39"/>
        <v>7.892420072184396E-2</v>
      </c>
      <c r="W72" s="82">
        <f t="shared" si="39"/>
        <v>0.13535635729465431</v>
      </c>
      <c r="X72" s="82">
        <f t="shared" si="39"/>
        <v>0.19898176394512865</v>
      </c>
      <c r="Y72" s="82">
        <f t="shared" si="39"/>
        <v>0.25073447251071063</v>
      </c>
      <c r="Z72" s="83">
        <f t="shared" si="39"/>
        <v>0.2708201480697438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AA00"/>
    <pageSetUpPr fitToPage="1"/>
  </sheetPr>
  <dimension ref="B1:XFC177"/>
  <sheetViews>
    <sheetView showGridLines="0" zoomScale="85" zoomScaleNormal="85" workbookViewId="0">
      <pane xSplit="2" topLeftCell="C1" activePane="topRight" state="frozen"/>
      <selection activeCell="C1" sqref="C1"/>
      <selection pane="topRight" activeCell="C1" sqref="C1"/>
    </sheetView>
  </sheetViews>
  <sheetFormatPr defaultColWidth="9" defaultRowHeight="13.8" outlineLevelCol="1"/>
  <cols>
    <col min="1" max="1" width="1.3984375" style="1" customWidth="1"/>
    <col min="2" max="2" width="31.19921875" style="1" customWidth="1"/>
    <col min="3" max="3" width="13.19921875" style="1" customWidth="1"/>
    <col min="4" max="5" width="10.5" style="1" bestFit="1" customWidth="1"/>
    <col min="6" max="6" width="1.5" customWidth="1"/>
    <col min="7" max="9" width="10.5" style="1" bestFit="1" customWidth="1"/>
    <col min="10" max="10" width="1.5" customWidth="1"/>
    <col min="11" max="12" width="13" style="1" customWidth="1"/>
    <col min="13" max="13" width="2.5" style="1" customWidth="1"/>
    <col min="14" max="34" width="13" style="1" hidden="1" customWidth="1" outlineLevel="1"/>
    <col min="35" max="35" width="2.19921875" style="1" customWidth="1" collapsed="1"/>
    <col min="36" max="36" width="14.09765625" customWidth="1"/>
    <col min="37" max="37" width="14.09765625" style="1" customWidth="1"/>
    <col min="38" max="38" width="14.09765625" customWidth="1"/>
    <col min="39" max="39" width="13" style="1" customWidth="1"/>
    <col min="40" max="40" width="1.8984375" style="1" customWidth="1"/>
    <col min="41" max="42" width="18.5" style="1" bestFit="1" customWidth="1"/>
    <col min="43" max="43" width="10.19921875" style="1" customWidth="1"/>
    <col min="44" max="44" width="11.59765625" style="1" customWidth="1"/>
    <col min="45" max="45" width="1.59765625" customWidth="1"/>
    <col min="46" max="47" width="18.5" style="1" bestFit="1" customWidth="1"/>
    <col min="48" max="48" width="10.19921875" style="1" customWidth="1"/>
    <col min="49" max="49" width="1.59765625" style="1" customWidth="1"/>
    <col min="50" max="50" width="22.09765625" style="1" customWidth="1"/>
    <col min="51" max="51" width="8" style="1" customWidth="1"/>
    <col min="52" max="52" width="9.5" style="1" customWidth="1"/>
    <col min="53" max="53" width="13.3984375" style="1" customWidth="1"/>
    <col min="54" max="54" width="25.3984375" style="1" bestFit="1" customWidth="1"/>
    <col min="55" max="55" width="2.8984375" style="1" customWidth="1"/>
    <col min="56" max="56" width="20.09765625" style="1" bestFit="1" customWidth="1"/>
    <col min="57" max="57" width="19.8984375" style="1" bestFit="1" customWidth="1"/>
    <col min="58" max="58" width="2.8984375" style="1" customWidth="1"/>
    <col min="59" max="60" width="14.5" style="1" customWidth="1"/>
    <col min="61" max="61" width="5.8984375" style="1" bestFit="1" customWidth="1"/>
    <col min="62" max="63" width="9" style="1"/>
    <col min="64" max="64" width="17.8984375" style="1" customWidth="1"/>
    <col min="65" max="16384" width="9" style="1"/>
  </cols>
  <sheetData>
    <row r="1" spans="2:64 16372:16383" s="65" customFormat="1" ht="21" thickBot="1">
      <c r="B1" s="61" t="s">
        <v>151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2:64 16372:16383" s="256" customFormat="1" ht="13.2">
      <c r="B2" s="255"/>
      <c r="D2" s="35"/>
      <c r="E2" s="35"/>
      <c r="F2" s="60"/>
      <c r="G2" s="34"/>
      <c r="H2" s="34"/>
      <c r="I2" s="141"/>
      <c r="J2" s="141"/>
      <c r="K2" s="141"/>
      <c r="L2" s="141"/>
      <c r="M2" s="141"/>
      <c r="N2" s="141"/>
      <c r="O2" s="141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</row>
    <row r="3" spans="2:64 16372:16383" s="256" customFormat="1" ht="13.2">
      <c r="B3" s="1" t="s">
        <v>264</v>
      </c>
      <c r="D3" s="26"/>
      <c r="E3" s="26"/>
      <c r="F3" s="163"/>
      <c r="G3" s="30"/>
      <c r="H3" s="30"/>
      <c r="I3" s="141"/>
      <c r="J3" s="141"/>
      <c r="K3" s="141"/>
      <c r="L3" s="141"/>
      <c r="M3" s="141"/>
      <c r="N3" s="141"/>
      <c r="O3" s="141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</row>
    <row r="4" spans="2:64 16372:16383" s="256" customFormat="1" ht="13.2">
      <c r="B4" s="1" t="s">
        <v>274</v>
      </c>
      <c r="D4" s="26"/>
      <c r="E4" s="26"/>
      <c r="F4" s="163"/>
      <c r="G4" s="30"/>
      <c r="H4" s="30"/>
      <c r="I4" s="141"/>
      <c r="J4" s="141"/>
      <c r="K4" s="141"/>
      <c r="L4" s="141"/>
      <c r="M4" s="141"/>
      <c r="N4" s="141"/>
      <c r="O4" s="141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</row>
    <row r="5" spans="2:64 16372:16383" s="256" customFormat="1" ht="13.2">
      <c r="B5" s="1"/>
      <c r="D5" s="26"/>
      <c r="E5" s="26"/>
      <c r="F5" s="163"/>
      <c r="G5" s="30"/>
      <c r="H5" s="30"/>
      <c r="I5" s="141"/>
      <c r="J5" s="141"/>
      <c r="K5" s="141"/>
      <c r="L5" s="141"/>
      <c r="M5" s="141"/>
      <c r="N5" s="141"/>
      <c r="O5" s="141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</row>
    <row r="6" spans="2:64 16372:16383" s="89" customFormat="1" ht="14.4">
      <c r="B6" s="88" t="s">
        <v>248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XER6"/>
      <c r="XES6"/>
      <c r="XET6"/>
      <c r="XEU6"/>
      <c r="XEV6"/>
      <c r="XEW6"/>
      <c r="XEX6"/>
      <c r="XEY6"/>
      <c r="XEZ6"/>
      <c r="XFA6"/>
      <c r="XFB6"/>
      <c r="XFC6"/>
    </row>
    <row r="7" spans="2:64 16372:16383" s="127" customFormat="1" ht="21" thickBot="1">
      <c r="B7" s="128"/>
      <c r="D7" s="26"/>
      <c r="E7" s="26"/>
      <c r="F7" s="144"/>
      <c r="G7" s="30"/>
      <c r="H7" s="30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2:64 16372:16383">
      <c r="B8" s="119" t="s">
        <v>230</v>
      </c>
      <c r="C8" s="120"/>
      <c r="D8" s="121"/>
      <c r="H8" s="30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2:64 16372:16383">
      <c r="B9" s="73" t="s">
        <v>125</v>
      </c>
      <c r="C9" s="143">
        <f>'Summary and control'!C28</f>
        <v>0.5</v>
      </c>
      <c r="D9" s="213"/>
      <c r="H9" s="30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2:64 16372:16383" ht="15.75" customHeight="1">
      <c r="B10" s="73" t="s">
        <v>122</v>
      </c>
      <c r="C10" s="143">
        <f>'Summary and control'!C29</f>
        <v>0.8</v>
      </c>
      <c r="D10" s="213"/>
      <c r="H10" s="30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2:64 16372:16383" ht="15.75" customHeight="1">
      <c r="B11" s="73" t="s">
        <v>124</v>
      </c>
      <c r="C11" s="294" t="str">
        <f>'Summary and control'!C30</f>
        <v>Company Specific</v>
      </c>
      <c r="D11" s="295"/>
      <c r="F11" s="30"/>
      <c r="I11" s="141"/>
      <c r="J11" s="141"/>
      <c r="K11" s="141"/>
      <c r="L11" s="141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2:64 16372:16383" ht="14.4" thickBot="1">
      <c r="B12" s="74" t="s">
        <v>121</v>
      </c>
      <c r="C12" s="214" t="str">
        <f>IF(C11="Company Specific","-",IF(C11="Median",MEDIAN(BD20:BD40),IF(C11="Average",AVERAGE(BD20:BD40),0)))</f>
        <v>-</v>
      </c>
      <c r="D12" s="215" t="str">
        <f>C12</f>
        <v>-</v>
      </c>
      <c r="I12" s="141"/>
      <c r="J12" s="141"/>
      <c r="K12" s="141"/>
      <c r="L12" s="141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2:64 16372:16383" ht="15.75" customHeight="1">
      <c r="B13" s="33"/>
      <c r="C13" s="142" t="s">
        <v>119</v>
      </c>
      <c r="D13" s="142" t="s">
        <v>118</v>
      </c>
      <c r="F13" s="1"/>
      <c r="I13" s="30"/>
      <c r="J13" s="30"/>
      <c r="K13" s="141"/>
      <c r="L13" s="141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2:64 16372:16383" ht="15.75" customHeight="1">
      <c r="B14" s="33"/>
      <c r="C14" s="142"/>
      <c r="D14" s="142"/>
      <c r="F14" s="1"/>
      <c r="I14" s="30"/>
      <c r="J14" s="30"/>
      <c r="K14" s="141"/>
      <c r="L14" s="14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2:64 16372:16383" s="89" customFormat="1" ht="14.4">
      <c r="B15" s="88" t="s">
        <v>249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XER15"/>
      <c r="XES15"/>
      <c r="XET15"/>
      <c r="XEU15"/>
      <c r="XEV15"/>
      <c r="XEW15"/>
      <c r="XEX15"/>
      <c r="XEY15"/>
      <c r="XEZ15"/>
      <c r="XFA15"/>
      <c r="XFB15"/>
      <c r="XFC15"/>
    </row>
    <row r="16" spans="2:64 16372:16383" ht="15.75" customHeight="1" thickBot="1">
      <c r="B16" s="33"/>
      <c r="C16" s="30"/>
      <c r="D16" s="30"/>
      <c r="E16" s="32"/>
      <c r="F16" s="1"/>
      <c r="I16" s="30"/>
      <c r="J16" s="30"/>
      <c r="K16" s="141"/>
      <c r="L16" s="141"/>
      <c r="M16" s="30"/>
    </row>
    <row r="17" spans="2:65" ht="14.4" thickBot="1">
      <c r="B17" s="12"/>
      <c r="M17" s="31"/>
      <c r="N17" s="107" t="s">
        <v>224</v>
      </c>
      <c r="O17" s="106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</row>
    <row r="18" spans="2:65" ht="27.75" customHeight="1" thickBot="1">
      <c r="B18" s="119"/>
      <c r="C18" s="278" t="s">
        <v>66</v>
      </c>
      <c r="D18" s="271"/>
      <c r="E18" s="272"/>
      <c r="G18" s="279" t="s">
        <v>65</v>
      </c>
      <c r="H18" s="271"/>
      <c r="I18" s="272"/>
      <c r="K18" s="24"/>
      <c r="L18" s="24"/>
      <c r="M18" s="24"/>
      <c r="N18" s="273" t="s">
        <v>222</v>
      </c>
      <c r="O18" s="274"/>
      <c r="P18" s="120"/>
      <c r="Q18" s="120"/>
      <c r="R18" s="120"/>
      <c r="S18" s="120"/>
      <c r="T18" s="120"/>
      <c r="U18" s="120"/>
      <c r="V18" s="120"/>
      <c r="W18" s="120">
        <v>1</v>
      </c>
      <c r="X18" s="120">
        <v>2</v>
      </c>
      <c r="Y18" s="120">
        <v>3</v>
      </c>
      <c r="Z18" s="120">
        <v>4</v>
      </c>
      <c r="AA18" s="120">
        <v>5</v>
      </c>
      <c r="AB18" s="120">
        <v>6</v>
      </c>
      <c r="AC18" s="120">
        <v>1</v>
      </c>
      <c r="AD18" s="120">
        <f>AC18+1</f>
        <v>2</v>
      </c>
      <c r="AE18" s="120">
        <f>AD18+1</f>
        <v>3</v>
      </c>
      <c r="AF18" s="120">
        <f>AE18+1</f>
        <v>4</v>
      </c>
      <c r="AG18" s="120">
        <f>AF18+1</f>
        <v>5</v>
      </c>
      <c r="AH18" s="121"/>
      <c r="AJ18" s="279" t="s">
        <v>163</v>
      </c>
      <c r="AK18" s="271"/>
      <c r="AL18" s="271"/>
      <c r="AM18" s="280"/>
      <c r="AO18" s="324" t="s">
        <v>117</v>
      </c>
      <c r="AP18" s="325"/>
      <c r="AQ18" s="325"/>
      <c r="AR18" s="326"/>
      <c r="AT18" s="324" t="s">
        <v>116</v>
      </c>
      <c r="AU18" s="325"/>
      <c r="AV18" s="326"/>
      <c r="AX18" s="279" t="s">
        <v>115</v>
      </c>
      <c r="AY18" s="271"/>
      <c r="AZ18" s="271"/>
      <c r="BA18" s="278"/>
      <c r="BB18" s="272"/>
    </row>
    <row r="19" spans="2:65" ht="57" customHeight="1">
      <c r="B19" s="273"/>
      <c r="C19" s="274">
        <v>2011</v>
      </c>
      <c r="D19" s="274">
        <v>2012</v>
      </c>
      <c r="E19" s="275">
        <v>2013</v>
      </c>
      <c r="G19" s="273">
        <v>2011</v>
      </c>
      <c r="H19" s="274">
        <v>2012</v>
      </c>
      <c r="I19" s="275">
        <v>2013</v>
      </c>
      <c r="K19" s="119" t="s">
        <v>62</v>
      </c>
      <c r="L19" s="121" t="s">
        <v>63</v>
      </c>
      <c r="N19" s="273" t="s">
        <v>114</v>
      </c>
      <c r="O19" s="274" t="s">
        <v>113</v>
      </c>
      <c r="P19" s="274" t="s">
        <v>112</v>
      </c>
      <c r="Q19" s="274" t="s">
        <v>111</v>
      </c>
      <c r="R19" s="274" t="s">
        <v>110</v>
      </c>
      <c r="S19" s="274" t="s">
        <v>109</v>
      </c>
      <c r="T19" s="274" t="s">
        <v>108</v>
      </c>
      <c r="U19" s="274" t="s">
        <v>107</v>
      </c>
      <c r="V19" s="274" t="s">
        <v>106</v>
      </c>
      <c r="W19" s="274" t="s">
        <v>61</v>
      </c>
      <c r="X19" s="274" t="s">
        <v>60</v>
      </c>
      <c r="Y19" s="274" t="s">
        <v>59</v>
      </c>
      <c r="Z19" s="274" t="s">
        <v>58</v>
      </c>
      <c r="AA19" s="274" t="s">
        <v>57</v>
      </c>
      <c r="AB19" s="274" t="s">
        <v>56</v>
      </c>
      <c r="AC19" s="274" t="s">
        <v>55</v>
      </c>
      <c r="AD19" s="274" t="s">
        <v>54</v>
      </c>
      <c r="AE19" s="274" t="s">
        <v>53</v>
      </c>
      <c r="AF19" s="274" t="s">
        <v>52</v>
      </c>
      <c r="AG19" s="274" t="s">
        <v>51</v>
      </c>
      <c r="AH19" s="275" t="s">
        <v>50</v>
      </c>
      <c r="AJ19" s="273" t="s">
        <v>49</v>
      </c>
      <c r="AK19" s="274" t="s">
        <v>48</v>
      </c>
      <c r="AL19" s="274" t="s">
        <v>47</v>
      </c>
      <c r="AM19" s="275" t="s">
        <v>46</v>
      </c>
      <c r="AO19" s="273" t="s">
        <v>105</v>
      </c>
      <c r="AP19" s="274" t="s">
        <v>104</v>
      </c>
      <c r="AQ19" s="274" t="s">
        <v>102</v>
      </c>
      <c r="AR19" s="275" t="s">
        <v>101</v>
      </c>
      <c r="AT19" s="273" t="s">
        <v>45</v>
      </c>
      <c r="AU19" s="274" t="s">
        <v>103</v>
      </c>
      <c r="AV19" s="275" t="s">
        <v>102</v>
      </c>
      <c r="AX19" s="273" t="s">
        <v>100</v>
      </c>
      <c r="AY19" s="274" t="s">
        <v>68</v>
      </c>
      <c r="AZ19" s="274" t="s">
        <v>67</v>
      </c>
      <c r="BA19" s="274" t="s">
        <v>99</v>
      </c>
      <c r="BB19" s="275" t="s">
        <v>98</v>
      </c>
      <c r="BD19" s="119" t="s">
        <v>97</v>
      </c>
      <c r="BE19" s="121" t="s">
        <v>96</v>
      </c>
      <c r="BG19" s="119" t="s">
        <v>95</v>
      </c>
      <c r="BH19" s="121" t="s">
        <v>95</v>
      </c>
      <c r="BJ19" s="29"/>
      <c r="BK19" s="29"/>
      <c r="BL19" s="29"/>
    </row>
    <row r="20" spans="2:65">
      <c r="B20" s="73" t="s">
        <v>44</v>
      </c>
      <c r="C20" s="95">
        <f>Data!C9</f>
        <v>4184</v>
      </c>
      <c r="D20" s="95">
        <f>Data!D9</f>
        <v>3730</v>
      </c>
      <c r="E20" s="102">
        <f>Data!E9</f>
        <v>3783</v>
      </c>
      <c r="G20" s="229">
        <f>Data!C33</f>
        <v>1.23</v>
      </c>
      <c r="H20" s="212">
        <f>Data!D33</f>
        <v>1.1000000000000001</v>
      </c>
      <c r="I20" s="206">
        <f>Data!E33</f>
        <v>1.08</v>
      </c>
      <c r="K20" s="111">
        <f>AVERAGE(G20:I20)</f>
        <v>1.1366666666666667</v>
      </c>
      <c r="L20" s="112">
        <f>RANK(K20,$K$20:$K$40,1)</f>
        <v>5</v>
      </c>
      <c r="N20" s="111">
        <f>(K20 - MIN(K$20:K$40)) / (LARGE(K$20:K$40,1) - MIN(K$20:K$40))</f>
        <v>0.11019446081319977</v>
      </c>
      <c r="O20" s="103">
        <f>K20 - K$44</f>
        <v>-9.68222872763147E-2</v>
      </c>
      <c r="P20" s="103">
        <f>IF(L20 = 1,K20,0)</f>
        <v>0</v>
      </c>
      <c r="Q20" s="103">
        <f>IF(L20 = 18,K20 - (O20 * $C$9),0)</f>
        <v>0</v>
      </c>
      <c r="R20" s="103">
        <f>N20 * ($Q$43 - $P$43) + $P$43</f>
        <v>0.86467858015733778</v>
      </c>
      <c r="S20" s="103">
        <f>IF(L20 = 18,K20 - (O20 * $C$10),0)</f>
        <v>0</v>
      </c>
      <c r="T20" s="103">
        <f>N20 * ($S$43 - $P$43) + $P$43</f>
        <v>0.70148572825174038</v>
      </c>
      <c r="U20" s="103">
        <f xml:space="preserve"> (R20 / K20) ^ (1 / (2019 - 2013)) - 1</f>
        <v>-4.4559611077434891E-2</v>
      </c>
      <c r="V20" s="103">
        <f xml:space="preserve"> (T20 / R20) ^ (1 / (2024 - 2019)) - 1</f>
        <v>-4.0968597804139417E-2</v>
      </c>
      <c r="W20" s="103">
        <f t="shared" ref="W20:AB22" si="0">$K20 * (1 + $U20) ^ (W$18)</f>
        <v>1.0860172420753158</v>
      </c>
      <c r="X20" s="103">
        <f t="shared" si="0"/>
        <v>1.0376247361450512</v>
      </c>
      <c r="Y20" s="103">
        <f t="shared" si="0"/>
        <v>0.99138858145810171</v>
      </c>
      <c r="Z20" s="103">
        <f t="shared" si="0"/>
        <v>0.94721269184171886</v>
      </c>
      <c r="AA20" s="103">
        <f t="shared" si="0"/>
        <v>0.90500526268564163</v>
      </c>
      <c r="AB20" s="103">
        <f t="shared" si="0"/>
        <v>0.86467858015733756</v>
      </c>
      <c r="AC20" s="103">
        <f t="shared" ref="AC20:AG22" si="1">$AB20 * (1 + $V20) ^ (AC$18)</f>
        <v>0.8292539111770173</v>
      </c>
      <c r="AD20" s="103">
        <f t="shared" si="1"/>
        <v>0.79528054121249647</v>
      </c>
      <c r="AE20" s="103">
        <f t="shared" si="1"/>
        <v>0.76269901257810335</v>
      </c>
      <c r="AF20" s="103">
        <f t="shared" si="1"/>
        <v>0.73145230348617674</v>
      </c>
      <c r="AG20" s="103">
        <f t="shared" si="1"/>
        <v>0.70148572825174027</v>
      </c>
      <c r="AH20" s="112">
        <f>AVERAGE(AA20:AG20)</f>
        <v>0.79855076279264481</v>
      </c>
      <c r="AJ20" s="122">
        <f>K20</f>
        <v>1.1366666666666667</v>
      </c>
      <c r="AK20" s="150">
        <f>'Summary and control'!C34</f>
        <v>0.61</v>
      </c>
      <c r="AL20" s="109">
        <f>AB20</f>
        <v>0.86467858015733756</v>
      </c>
      <c r="AM20" s="237">
        <f>'Summary and control'!D34</f>
        <v>0.61</v>
      </c>
      <c r="AO20" s="122">
        <f>IF(AK20=0,$AJ$44,AK20*$AJ$44)</f>
        <v>0.75242826190521861</v>
      </c>
      <c r="AP20" s="109">
        <f>AO53</f>
        <v>0.69336666666666669</v>
      </c>
      <c r="AQ20" s="109">
        <f>IF(OR(K20&lt;$K$44,AR20="Enhanced"),0,AP20-AO20)</f>
        <v>0</v>
      </c>
      <c r="AR20" s="81" t="s">
        <v>79</v>
      </c>
      <c r="AT20" s="122">
        <f>IF(AM20=0,$AL$44,AM20*$AL$44)</f>
        <v>0.56074432548459907</v>
      </c>
      <c r="AU20" s="109">
        <f>AP53</f>
        <v>0.52745393389597595</v>
      </c>
      <c r="AV20" s="235">
        <f>IF(AL20&lt;$AL$44,0,AU20-AT20)</f>
        <v>0</v>
      </c>
      <c r="AX20" s="145">
        <f>Data!C57</f>
        <v>0</v>
      </c>
      <c r="AY20" s="146">
        <f>Data!D57</f>
        <v>0.438</v>
      </c>
      <c r="AZ20" s="146">
        <f>Data!E57</f>
        <v>0</v>
      </c>
      <c r="BA20" s="146">
        <f>Data!F57</f>
        <v>3636.4569999999999</v>
      </c>
      <c r="BB20" s="293" t="str">
        <f>Data!G57</f>
        <v>£m/nr./000/popn/year</v>
      </c>
      <c r="BD20" s="122">
        <f>AY20</f>
        <v>0.438</v>
      </c>
      <c r="BE20" s="235">
        <f>AZ20</f>
        <v>0</v>
      </c>
      <c r="BG20" s="316">
        <f>IF(C$11="Company Specific",IF(AQ20&gt;-10000,BD20*MIN(AQ20,AX20),0),IF(AQ20&gt;0,$C$12*MIN(AQ20,AX20),0))</f>
        <v>0</v>
      </c>
      <c r="BH20" s="305">
        <f>IF(C$11="Company Specific",IF(AV20&gt;-1000000,BD20*MIN(AV20,AX20),0),IF(AV20&gt;0,$D$12*MIN(AV20,AX20),0))</f>
        <v>0</v>
      </c>
      <c r="BJ20" s="18"/>
      <c r="BK20" s="28"/>
      <c r="BL20" s="20"/>
      <c r="BM20" s="18"/>
    </row>
    <row r="21" spans="2:65">
      <c r="B21" s="73" t="s">
        <v>43</v>
      </c>
      <c r="C21" s="95">
        <f>Data!C10</f>
        <v>5852</v>
      </c>
      <c r="D21" s="95">
        <f>Data!D10</f>
        <v>6591</v>
      </c>
      <c r="E21" s="102">
        <f>Data!E10</f>
        <v>6466</v>
      </c>
      <c r="G21" s="229">
        <f>Data!C34</f>
        <v>1.39</v>
      </c>
      <c r="H21" s="212">
        <f>Data!D34</f>
        <v>1.53</v>
      </c>
      <c r="I21" s="206">
        <f>Data!E34</f>
        <v>1.51</v>
      </c>
      <c r="K21" s="111">
        <f>AVERAGE(G21:I21)*(BA21/(BA21+BA27))+AVERAGE(G27:I27)*(BA27/(BA27+BA21))</f>
        <v>1.5239558157719253</v>
      </c>
      <c r="L21" s="112">
        <f>RANK(K21,$K$20:$K$40,1)</f>
        <v>6</v>
      </c>
      <c r="N21" s="111">
        <f>(K21 - MIN(K$20:K$40)) / (LARGE(K$20:K$40,1) - MIN(K$20:K$40))</f>
        <v>0.17866042706633914</v>
      </c>
      <c r="O21" s="103">
        <f>K21 - K$44</f>
        <v>0.29046686182894388</v>
      </c>
      <c r="P21" s="103">
        <f>IF(L21 = 1,K21,0)</f>
        <v>0</v>
      </c>
      <c r="Q21" s="103">
        <f>IF(L21 = 18,K21 - (O21 * $C$9),0)</f>
        <v>0</v>
      </c>
      <c r="R21" s="103">
        <f>N21 * ($Q$43 - $P$43) + $P$43</f>
        <v>1.0829762299188013</v>
      </c>
      <c r="S21" s="103">
        <f>IF(L21 = 18,K21 - (O21 * $C$10),0)</f>
        <v>0</v>
      </c>
      <c r="T21" s="103">
        <f>N21 * ($S$43 - $P$43) + $P$43</f>
        <v>0.81838847840692708</v>
      </c>
      <c r="U21" s="103">
        <f xml:space="preserve"> (R21 / K21) ^ (1 / (2019 - 2013)) - 1</f>
        <v>-5.5342395911676112E-2</v>
      </c>
      <c r="V21" s="103">
        <f xml:space="preserve"> (T21 / R21) ^ (1 / (2024 - 2019)) - 1</f>
        <v>-5.4485667554171391E-2</v>
      </c>
      <c r="W21" s="103">
        <f t="shared" si="0"/>
        <v>1.4396164496635742</v>
      </c>
      <c r="X21" s="103">
        <f t="shared" si="0"/>
        <v>1.359944626145331</v>
      </c>
      <c r="Y21" s="103">
        <f t="shared" si="0"/>
        <v>1.2846820322272399</v>
      </c>
      <c r="Z21" s="103">
        <f t="shared" si="0"/>
        <v>1.2135846505791033</v>
      </c>
      <c r="AA21" s="103">
        <f t="shared" si="0"/>
        <v>1.1464219683744215</v>
      </c>
      <c r="AB21" s="103">
        <f t="shared" si="0"/>
        <v>1.082976229918801</v>
      </c>
      <c r="AC21" s="103">
        <f t="shared" si="1"/>
        <v>1.0239695470863754</v>
      </c>
      <c r="AD21" s="103">
        <f t="shared" si="1"/>
        <v>0.96817788275823169</v>
      </c>
      <c r="AE21" s="103">
        <f t="shared" si="1"/>
        <v>0.91542606450496511</v>
      </c>
      <c r="AF21" s="103">
        <f t="shared" si="1"/>
        <v>0.86554846428392407</v>
      </c>
      <c r="AG21" s="103">
        <f t="shared" si="1"/>
        <v>0.81838847840692652</v>
      </c>
      <c r="AH21" s="112">
        <f>AVERAGE(AA21:AG21)</f>
        <v>0.97441551933337778</v>
      </c>
      <c r="AJ21" s="122">
        <f>K21</f>
        <v>1.5239558157719253</v>
      </c>
      <c r="AK21" s="150">
        <f>'Summary and control'!C35</f>
        <v>0</v>
      </c>
      <c r="AL21" s="109">
        <f>AB21</f>
        <v>1.082976229918801</v>
      </c>
      <c r="AM21" s="237">
        <f>'Summary and control'!D35</f>
        <v>0</v>
      </c>
      <c r="AO21" s="122">
        <f>IF(AK21=0,$AJ$44,AK21*$AJ$44)</f>
        <v>1.2334889539429814</v>
      </c>
      <c r="AP21" s="109">
        <f>AO54</f>
        <v>1.1366666666666667</v>
      </c>
      <c r="AQ21" s="109">
        <f>IF(OR(K21&lt;$K$44,AR21="Enhanced"),0,AP21-AO21)</f>
        <v>-9.68222872763147E-2</v>
      </c>
      <c r="AR21" s="81"/>
      <c r="AS21" t="s">
        <v>225</v>
      </c>
      <c r="AT21" s="122">
        <f>IF(AM21=0,$AL$44,AM21*$AL$44)</f>
        <v>0.91925299259770343</v>
      </c>
      <c r="AU21" s="109">
        <f>AP54</f>
        <v>0.86467858015733756</v>
      </c>
      <c r="AV21" s="235">
        <f>IF(AL21&lt;$AL$44,0,AU21-AT21)</f>
        <v>-5.4574412440365871E-2</v>
      </c>
      <c r="AX21" s="145">
        <f>Data!C58</f>
        <v>1.23</v>
      </c>
      <c r="AY21" s="146">
        <f>Data!D58</f>
        <v>1.5720000000000001</v>
      </c>
      <c r="AZ21" s="146">
        <f>Data!E58</f>
        <v>1.1779999999999999</v>
      </c>
      <c r="BA21" s="146">
        <f>Data!F58</f>
        <v>4661.277</v>
      </c>
      <c r="BB21" s="293" t="str">
        <f>Data!G58</f>
        <v>£m/contact/1000 popultation/year</v>
      </c>
      <c r="BD21" s="122">
        <f>AY21</f>
        <v>1.5720000000000001</v>
      </c>
      <c r="BE21" s="235">
        <f>AZ21</f>
        <v>1.1779999999999999</v>
      </c>
      <c r="BG21" s="316">
        <f>IF(C$11="Company Specific",IF(AQ21&gt;-10000,BD21*MIN(AQ21,AX21),0),IF(AQ21&gt;0,$C$12*MIN(AQ21,AX21),0))</f>
        <v>-0.15220463559836672</v>
      </c>
      <c r="BH21" s="305">
        <f>IF(C$11="Company Specific",IF(AV21&gt;-1000000,BD21*MIN(AV21,AX21),0),IF(AV21&gt;0,$D$12*MIN(AV21,AX21),0))</f>
        <v>-8.5790976356255155E-2</v>
      </c>
      <c r="BI21" s="21"/>
      <c r="BJ21" s="18"/>
      <c r="BK21" s="18"/>
      <c r="BL21" s="18"/>
      <c r="BM21" s="20"/>
    </row>
    <row r="22" spans="2:65">
      <c r="B22" s="73" t="s">
        <v>42</v>
      </c>
      <c r="C22" s="95">
        <f>Data!C11</f>
        <v>2567</v>
      </c>
      <c r="D22" s="95">
        <f>Data!D11</f>
        <v>2588</v>
      </c>
      <c r="E22" s="102">
        <f>Data!E11</f>
        <v>2320</v>
      </c>
      <c r="G22" s="229">
        <f>Data!C35</f>
        <v>2.2200000000000002</v>
      </c>
      <c r="H22" s="212">
        <f>Data!D35</f>
        <v>2.15</v>
      </c>
      <c r="I22" s="206">
        <f>Data!E35</f>
        <v>1.87</v>
      </c>
      <c r="K22" s="111">
        <f>AVERAGE(G22:I22)</f>
        <v>2.08</v>
      </c>
      <c r="L22" s="112">
        <f>RANK(K22,$K$20:$K$40,1)</f>
        <v>10</v>
      </c>
      <c r="N22" s="111">
        <f>(K22 - MIN(K$20:K$40)) / (LARGE(K$20:K$40,1) - MIN(K$20:K$40))</f>
        <v>0.27695934001178552</v>
      </c>
      <c r="O22" s="103">
        <f>K22 - K$44</f>
        <v>0.84651104605701866</v>
      </c>
      <c r="P22" s="103">
        <f>IF(L22 = 1,K22,0)</f>
        <v>0</v>
      </c>
      <c r="Q22" s="103">
        <f>IF(L22 = 18,K22 - (O22 * $C$9),0)</f>
        <v>0</v>
      </c>
      <c r="R22" s="103">
        <f>N22 * ($Q$43 - $P$43) + $P$43</f>
        <v>1.3963935793615798</v>
      </c>
      <c r="S22" s="103">
        <f>IF(L22 = 18,K22 - (O22 * $C$10),0)</f>
        <v>0</v>
      </c>
      <c r="T22" s="103">
        <f>N22 * ($S$43 - $P$43) + $P$43</f>
        <v>0.98622972697852751</v>
      </c>
      <c r="U22" s="103">
        <f xml:space="preserve"> (R22 / K22) ^ (1 / (2019 - 2013)) - 1</f>
        <v>-6.4255209349912912E-2</v>
      </c>
      <c r="V22" s="103">
        <f xml:space="preserve"> (T22 / R22) ^ (1 / (2024 - 2019)) - 1</f>
        <v>-6.71881615753952E-2</v>
      </c>
      <c r="W22" s="103">
        <f t="shared" si="0"/>
        <v>1.9463491645521811</v>
      </c>
      <c r="X22" s="103">
        <f t="shared" si="0"/>
        <v>1.8212860915158526</v>
      </c>
      <c r="Y22" s="103">
        <f t="shared" si="0"/>
        <v>1.7042589724194168</v>
      </c>
      <c r="Z22" s="103">
        <f t="shared" si="0"/>
        <v>1.5947514553601396</v>
      </c>
      <c r="AA22" s="103">
        <f t="shared" si="0"/>
        <v>1.4922803667348956</v>
      </c>
      <c r="AB22" s="103">
        <f t="shared" si="0"/>
        <v>1.39639357936158</v>
      </c>
      <c r="AC22" s="103">
        <f t="shared" si="1"/>
        <v>1.3025724619285897</v>
      </c>
      <c r="AD22" s="103">
        <f t="shared" si="1"/>
        <v>1.2150550128928712</v>
      </c>
      <c r="AE22" s="103">
        <f t="shared" si="1"/>
        <v>1.1334177003636312</v>
      </c>
      <c r="AF22" s="103">
        <f t="shared" si="1"/>
        <v>1.0572654487791866</v>
      </c>
      <c r="AG22" s="103">
        <f t="shared" si="1"/>
        <v>0.98622972697852784</v>
      </c>
      <c r="AH22" s="112">
        <f>AVERAGE(AA22:AG22)</f>
        <v>1.2261734710056118</v>
      </c>
      <c r="AJ22" s="122">
        <f>K22</f>
        <v>2.08</v>
      </c>
      <c r="AK22" s="150">
        <f>'Summary and control'!C36</f>
        <v>0</v>
      </c>
      <c r="AL22" s="109">
        <f>AB22</f>
        <v>1.39639357936158</v>
      </c>
      <c r="AM22" s="237">
        <f>'Summary and control'!D36</f>
        <v>0</v>
      </c>
      <c r="AO22" s="122">
        <f>IF(AK22=0,$AJ$44,AK22*$AJ$44)</f>
        <v>1.2334889539429814</v>
      </c>
      <c r="AP22" s="109">
        <f>AO55</f>
        <v>1.1366666666666667</v>
      </c>
      <c r="AQ22" s="109">
        <f>IF(OR(K22&lt;$K$44,AR22="Enhanced"),0,AP22-AO22)</f>
        <v>-9.68222872763147E-2</v>
      </c>
      <c r="AR22" s="81"/>
      <c r="AT22" s="122">
        <f>IF(AM22=0,$AL$44,AM22*$AL$44)</f>
        <v>0.91925299259770343</v>
      </c>
      <c r="AU22" s="109">
        <f>AP55</f>
        <v>0.86467858015733756</v>
      </c>
      <c r="AV22" s="235">
        <f>IF(AL22&lt;$AL$44,0,AU22-AT22)</f>
        <v>-5.4574412440365871E-2</v>
      </c>
      <c r="AX22" s="145">
        <f>Data!C59</f>
        <v>4.6678882388736964E-2</v>
      </c>
      <c r="AY22" s="146">
        <f>Data!D59</f>
        <v>5.7720000000000002E-3</v>
      </c>
      <c r="AZ22" s="146">
        <f>Data!E59</f>
        <v>1.1069999999999999E-3</v>
      </c>
      <c r="BA22" s="146">
        <f>Data!F59</f>
        <v>1178.2629999999999</v>
      </c>
      <c r="BB22" s="293" t="str">
        <f>Data!G59</f>
        <v>£m/contact</v>
      </c>
      <c r="BD22" s="122">
        <f>AY22*BA22</f>
        <v>6.8009340360000001</v>
      </c>
      <c r="BE22" s="235">
        <f>AZ22*$BA$22</f>
        <v>1.3043371409999998</v>
      </c>
      <c r="BG22" s="316">
        <f>IF(C$11="Company Specific",IF(AQ22&gt;-10000,BD22*MIN(AQ22,AX22),0),IF(AQ22&gt;0,$C$12*MIN(AQ22,AX22),0))</f>
        <v>-0.65848198898085841</v>
      </c>
      <c r="BH22" s="305">
        <f>IF(C$11="Company Specific",IF(AV22&gt;-1000000,BD22*MIN(AV22,AX22),0),IF(AV22&gt;0,$D$12*MIN(AV22,AX22),0))</f>
        <v>-0.37115697906038608</v>
      </c>
      <c r="BJ22" s="18"/>
      <c r="BK22" s="18"/>
      <c r="BL22" s="18"/>
      <c r="BM22" s="18"/>
    </row>
    <row r="23" spans="2:65">
      <c r="B23" s="73" t="s">
        <v>41</v>
      </c>
      <c r="C23" s="95">
        <f>Data!C12</f>
        <v>227</v>
      </c>
      <c r="D23" s="95">
        <f>Data!D12</f>
        <v>290</v>
      </c>
      <c r="E23" s="102">
        <f>Data!E12</f>
        <v>346</v>
      </c>
      <c r="G23" s="229">
        <f>Data!C36</f>
        <v>0.73</v>
      </c>
      <c r="H23" s="212">
        <f>Data!D36</f>
        <v>0.93</v>
      </c>
      <c r="I23" s="206">
        <f>Data!E36</f>
        <v>1.1100000000000001</v>
      </c>
      <c r="K23" s="116"/>
      <c r="L23" s="117"/>
      <c r="N23" s="111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12"/>
      <c r="AJ23" s="122"/>
      <c r="AK23" s="150">
        <f>'Summary and control'!C37</f>
        <v>0</v>
      </c>
      <c r="AL23" s="109"/>
      <c r="AM23" s="237">
        <f>'Summary and control'!D37</f>
        <v>0</v>
      </c>
      <c r="AO23" s="122"/>
      <c r="AP23" s="109"/>
      <c r="AQ23" s="109"/>
      <c r="AR23" s="81"/>
      <c r="AT23" s="122"/>
      <c r="AU23" s="109"/>
      <c r="AV23" s="235"/>
      <c r="AX23" s="145">
        <f>Data!C60</f>
        <v>0</v>
      </c>
      <c r="AY23" s="146">
        <f>Data!D60</f>
        <v>0</v>
      </c>
      <c r="AZ23" s="146">
        <f>Data!E60</f>
        <v>0</v>
      </c>
      <c r="BA23" s="109">
        <f t="shared" ref="BA23" si="2">E23/I23</f>
        <v>311.7117117117117</v>
      </c>
      <c r="BB23" s="293">
        <f>Data!G60</f>
        <v>0</v>
      </c>
      <c r="BD23" s="122"/>
      <c r="BE23" s="235"/>
      <c r="BF23" s="18"/>
      <c r="BG23" s="316"/>
      <c r="BH23" s="305"/>
      <c r="BJ23" s="18"/>
      <c r="BK23" s="18"/>
      <c r="BL23" s="18"/>
      <c r="BM23" s="20"/>
    </row>
    <row r="24" spans="2:65">
      <c r="B24" s="73" t="s">
        <v>40</v>
      </c>
      <c r="C24" s="95">
        <f>Data!C13</f>
        <v>1242</v>
      </c>
      <c r="D24" s="95">
        <f>Data!D13</f>
        <v>1312</v>
      </c>
      <c r="E24" s="102">
        <f>Data!E13</f>
        <v>1671</v>
      </c>
      <c r="G24" s="229">
        <f>Data!C37</f>
        <v>4.76</v>
      </c>
      <c r="H24" s="212">
        <f>Data!D37</f>
        <v>5.03</v>
      </c>
      <c r="I24" s="206">
        <f>Data!E37</f>
        <v>6.37</v>
      </c>
      <c r="K24" s="111">
        <f>AVERAGE(G24:I24)</f>
        <v>5.3866666666666667</v>
      </c>
      <c r="L24" s="112">
        <f>RANK(K24,$K$20:$K$40,1)</f>
        <v>17</v>
      </c>
      <c r="N24" s="111">
        <f>(K24 - MIN(K$20:K$40)) / (LARGE(K$20:K$40,1) - MIN(K$20:K$40))</f>
        <v>0.8615203299941071</v>
      </c>
      <c r="O24" s="103">
        <f>K24 - K$44</f>
        <v>4.1531777127236857</v>
      </c>
      <c r="P24" s="103">
        <f>IF(L24 = 1,K24,0)</f>
        <v>0</v>
      </c>
      <c r="Q24" s="103">
        <f>IF(L24 = 18,K24 - (O24 * $C$9),0)</f>
        <v>0</v>
      </c>
      <c r="R24" s="103">
        <f>N24 * ($Q$43 - $P$43) + $P$43</f>
        <v>3.2602143539573678</v>
      </c>
      <c r="S24" s="103">
        <f>IF(L24 = 18,K24 - (O24 * $C$10),0)</f>
        <v>0</v>
      </c>
      <c r="T24" s="103">
        <f>N24 * ($S$43 - $P$43) + $P$43</f>
        <v>1.9843429663317882</v>
      </c>
      <c r="U24" s="103">
        <f xml:space="preserve"> (R24 / K24) ^ (1 / (2019 - 2013)) - 1</f>
        <v>-8.0282728487914068E-2</v>
      </c>
      <c r="V24" s="103">
        <f xml:space="preserve"> (T24 / R24) ^ (1 / (2024 - 2019)) - 1</f>
        <v>-9.4529895069563885E-2</v>
      </c>
      <c r="W24" s="103">
        <f t="shared" ref="W24:AB25" si="3">$K24 * (1 + $U24) ^ (W$18)</f>
        <v>4.9542103692117694</v>
      </c>
      <c r="X24" s="103">
        <f t="shared" si="3"/>
        <v>4.5564728432683328</v>
      </c>
      <c r="Y24" s="103">
        <f t="shared" si="3"/>
        <v>4.190666771129667</v>
      </c>
      <c r="Z24" s="103">
        <f t="shared" si="3"/>
        <v>3.8542286085597408</v>
      </c>
      <c r="AA24" s="103">
        <f t="shared" si="3"/>
        <v>3.5448006196483886</v>
      </c>
      <c r="AB24" s="103">
        <f t="shared" si="3"/>
        <v>3.2602143539573674</v>
      </c>
      <c r="AC24" s="103">
        <f t="shared" ref="AC24:AG25" si="4">$AB24 * (1 + $V24) ^ (AC$18)</f>
        <v>2.9520266331734915</v>
      </c>
      <c r="AD24" s="103">
        <f t="shared" si="4"/>
        <v>2.6729718652970433</v>
      </c>
      <c r="AE24" s="103">
        <f t="shared" si="4"/>
        <v>2.4202961153466176</v>
      </c>
      <c r="AF24" s="103">
        <f t="shared" si="4"/>
        <v>2.1915057775256286</v>
      </c>
      <c r="AG24" s="103">
        <f t="shared" si="4"/>
        <v>1.9843429663317877</v>
      </c>
      <c r="AH24" s="112">
        <f>AVERAGE(AA24:AG24)</f>
        <v>2.7180226187543322</v>
      </c>
      <c r="AJ24" s="122">
        <f>K24</f>
        <v>5.3866666666666667</v>
      </c>
      <c r="AK24" s="150">
        <f>'Summary and control'!C38</f>
        <v>0.82</v>
      </c>
      <c r="AL24" s="109">
        <f>AB24</f>
        <v>3.2602143539573674</v>
      </c>
      <c r="AM24" s="237">
        <f>'Summary and control'!D38</f>
        <v>0.82</v>
      </c>
      <c r="AO24" s="122">
        <f>IF(AK24=0,$AJ$44,AK24*$AJ$44)</f>
        <v>1.0114609422332448</v>
      </c>
      <c r="AP24" s="109">
        <f>AO57</f>
        <v>0.9320666666666666</v>
      </c>
      <c r="AQ24" s="109">
        <f>IF(OR(K24&lt;$K$44,AR24="Enhanced"),0,AP24-AO24)</f>
        <v>-7.9394275566578187E-2</v>
      </c>
      <c r="AR24" s="81"/>
      <c r="AT24" s="122">
        <f>IF(AM24=0,$AL$44,AM24*$AL$44)</f>
        <v>0.75378745393011681</v>
      </c>
      <c r="AU24" s="109">
        <f>AP57</f>
        <v>0.70903643572901676</v>
      </c>
      <c r="AV24" s="235">
        <f>IF(AL24&lt;$AL$44,0,AU24-AT24)</f>
        <v>-4.4751018201100057E-2</v>
      </c>
      <c r="AX24" s="145">
        <f>Data!C61</f>
        <v>3.9300000000000006</v>
      </c>
      <c r="AY24" s="146">
        <f>Data!D61</f>
        <v>3.0585999999999999E-2</v>
      </c>
      <c r="AZ24" s="146">
        <f>Data!E61</f>
        <v>2.4934000000000001E-2</v>
      </c>
      <c r="BA24" s="146">
        <f>Data!F61</f>
        <v>267.09300000000002</v>
      </c>
      <c r="BB24" s="293" t="str">
        <f>Data!G61</f>
        <v>£m/Complaints per 1000 population/year</v>
      </c>
      <c r="BD24" s="122">
        <f>AY24</f>
        <v>3.0585999999999999E-2</v>
      </c>
      <c r="BE24" s="235">
        <f>AZ24</f>
        <v>2.4934000000000001E-2</v>
      </c>
      <c r="BG24" s="316">
        <f>IF(C$11="Company Specific",IF(AQ24&gt;-10000,BD24*MIN(AQ24,AX24),0),IF(AQ24&gt;0,$C$12*MIN(AQ24,AX24),0))</f>
        <v>-2.4283533124793604E-3</v>
      </c>
      <c r="BH24" s="305">
        <f>IF(C$11="Company Specific",IF(AV24&gt;-1000000,BD24*MIN(AV24,AX24),0),IF(AV24&gt;0,$D$12*MIN(AV24,AX24),0))</f>
        <v>-1.3687546426988462E-3</v>
      </c>
      <c r="BJ24" s="18"/>
      <c r="BK24" s="28"/>
      <c r="BL24" s="20"/>
      <c r="BM24" s="18"/>
    </row>
    <row r="25" spans="2:65">
      <c r="B25" s="73" t="s">
        <v>39</v>
      </c>
      <c r="C25" s="95">
        <f>Data!C14</f>
        <v>9011</v>
      </c>
      <c r="D25" s="95">
        <f>Data!D14</f>
        <v>9745</v>
      </c>
      <c r="E25" s="102">
        <f>Data!E14</f>
        <v>11553</v>
      </c>
      <c r="G25" s="229">
        <f>Data!C38</f>
        <v>3.03</v>
      </c>
      <c r="H25" s="212">
        <f>Data!D38</f>
        <v>3.3</v>
      </c>
      <c r="I25" s="206">
        <f>Data!E38</f>
        <v>3.92</v>
      </c>
      <c r="K25" s="111">
        <f>AVERAGE(G25:I25)</f>
        <v>3.4166666666666665</v>
      </c>
      <c r="L25" s="112">
        <f>RANK(K25,$K$20:$K$40,1)</f>
        <v>16</v>
      </c>
      <c r="N25" s="111">
        <f>(K25 - MIN(K$20:K$40)) / (LARGE(K$20:K$40,1) - MIN(K$20:K$40))</f>
        <v>0.5132586918090748</v>
      </c>
      <c r="O25" s="103">
        <f>K25 - K$44</f>
        <v>2.1831777127236851</v>
      </c>
      <c r="P25" s="103">
        <f>IF(L25 = 1,K25,0)</f>
        <v>0</v>
      </c>
      <c r="Q25" s="103">
        <f>IF(L25 = 18,K25 - (O25 * $C$9),0)</f>
        <v>0</v>
      </c>
      <c r="R25" s="103">
        <f>N25 * ($Q$43 - $P$43) + $P$43</f>
        <v>2.1498130658665304</v>
      </c>
      <c r="S25" s="103">
        <f>IF(L25 = 18,K25 - (O25 * $C$10),0)</f>
        <v>0</v>
      </c>
      <c r="T25" s="103">
        <f>N25 * ($S$43 - $P$43) + $P$43</f>
        <v>1.3897009053864484</v>
      </c>
      <c r="U25" s="103">
        <f xml:space="preserve"> (R25 / K25) ^ (1 / (2019 - 2013)) - 1</f>
        <v>-7.4308346569056827E-2</v>
      </c>
      <c r="V25" s="103">
        <f xml:space="preserve"> (T25 / R25) ^ (1 / (2024 - 2019)) - 1</f>
        <v>-8.3559806223098998E-2</v>
      </c>
      <c r="W25" s="103">
        <f t="shared" si="3"/>
        <v>3.1627798158890559</v>
      </c>
      <c r="X25" s="103">
        <f t="shared" si="3"/>
        <v>2.9277588772083538</v>
      </c>
      <c r="Y25" s="103">
        <f t="shared" si="3"/>
        <v>2.7102019558901231</v>
      </c>
      <c r="Z25" s="103">
        <f t="shared" si="3"/>
        <v>2.5088113296797041</v>
      </c>
      <c r="AA25" s="103">
        <f t="shared" si="3"/>
        <v>2.3223857079174883</v>
      </c>
      <c r="AB25" s="103">
        <f t="shared" si="3"/>
        <v>2.1498130658665313</v>
      </c>
      <c r="AC25" s="103">
        <f t="shared" si="4"/>
        <v>1.9701751026668375</v>
      </c>
      <c r="AD25" s="103">
        <f t="shared" si="4"/>
        <v>1.8055476528624224</v>
      </c>
      <c r="AE25" s="103">
        <f t="shared" si="4"/>
        <v>1.6546764408626673</v>
      </c>
      <c r="AF25" s="103">
        <f t="shared" si="4"/>
        <v>1.5164119981022557</v>
      </c>
      <c r="AG25" s="103">
        <f t="shared" si="4"/>
        <v>1.3897009053864489</v>
      </c>
      <c r="AH25" s="112">
        <f>AVERAGE(AA25:AG25)</f>
        <v>1.8298158390949502</v>
      </c>
      <c r="AJ25" s="122">
        <f>K25</f>
        <v>3.4166666666666665</v>
      </c>
      <c r="AK25" s="150">
        <f>'Summary and control'!C39</f>
        <v>0</v>
      </c>
      <c r="AL25" s="109">
        <f>AB25</f>
        <v>2.1498130658665313</v>
      </c>
      <c r="AM25" s="237">
        <f>'Summary and control'!D39</f>
        <v>0</v>
      </c>
      <c r="AO25" s="122">
        <f>IF(AK25=0,$AJ$44,AK25*$AJ$44)</f>
        <v>1.2334889539429814</v>
      </c>
      <c r="AP25" s="109">
        <f>AO58</f>
        <v>1.1366666666666667</v>
      </c>
      <c r="AQ25" s="109">
        <f>IF(OR(K25&lt;$K$44,AR25="Enhanced"),0,AP25-AO25)</f>
        <v>-9.68222872763147E-2</v>
      </c>
      <c r="AR25" s="81"/>
      <c r="AT25" s="122">
        <f>IF(AM25=0,$AL$44,AM25*$AL$44)</f>
        <v>0.91925299259770343</v>
      </c>
      <c r="AU25" s="109">
        <f>AP58</f>
        <v>0.86467858015733756</v>
      </c>
      <c r="AV25" s="235">
        <f>IF(AL25&lt;$AL$44,0,AU25-AT25)</f>
        <v>-5.4574412440365871E-2</v>
      </c>
      <c r="AX25" s="145">
        <f>Data!C62</f>
        <v>0.20999999999999996</v>
      </c>
      <c r="AY25" s="146">
        <f>Data!D62</f>
        <v>9.3000000000000007</v>
      </c>
      <c r="AZ25" s="146">
        <f>Data!E62</f>
        <v>9.3000000000000007</v>
      </c>
      <c r="BA25" s="146">
        <f>Data!F62</f>
        <v>3054.799</v>
      </c>
      <c r="BB25" s="293" t="str">
        <f>Data!G62</f>
        <v>£m/complaint/1000 population/year</v>
      </c>
      <c r="BD25" s="122">
        <f>AY25</f>
        <v>9.3000000000000007</v>
      </c>
      <c r="BE25" s="235">
        <f>AZ25</f>
        <v>9.3000000000000007</v>
      </c>
      <c r="BG25" s="316">
        <f>IF(C$11="Company Specific",IF(AQ25&gt;-10000,BD25*MIN(AQ25,AX25),0),IF(AQ25&gt;0,$C$12*MIN(AQ25,AX25),0))</f>
        <v>-0.90044727166972682</v>
      </c>
      <c r="BH25" s="305">
        <f>IF(C$11="Company Specific",IF(AV25&gt;-1000000,BD25*MIN(AV25,AX25),0),IF(AV25&gt;0,$D$12*MIN(AV25,AX25),0))</f>
        <v>-0.50754203569540268</v>
      </c>
      <c r="BJ25" s="18"/>
      <c r="BK25" s="18"/>
      <c r="BL25" s="18"/>
      <c r="BM25" s="18"/>
    </row>
    <row r="26" spans="2:65">
      <c r="B26" s="73" t="s">
        <v>38</v>
      </c>
      <c r="C26" s="95">
        <f>Data!C15</f>
        <v>1677</v>
      </c>
      <c r="D26" s="95">
        <f>Data!D15</f>
        <v>1799</v>
      </c>
      <c r="E26" s="102">
        <f>Data!E15</f>
        <v>1624</v>
      </c>
      <c r="G26" s="229">
        <f>Data!C39</f>
        <v>0.93</v>
      </c>
      <c r="H26" s="212">
        <f>Data!D39</f>
        <v>0.99</v>
      </c>
      <c r="I26" s="206">
        <f>Data!E39</f>
        <v>0.9</v>
      </c>
      <c r="K26" s="116"/>
      <c r="L26" s="117"/>
      <c r="N26" s="111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12"/>
      <c r="AJ26" s="122"/>
      <c r="AK26" s="150">
        <f>'Summary and control'!C40</f>
        <v>0</v>
      </c>
      <c r="AL26" s="109"/>
      <c r="AM26" s="237">
        <f>'Summary and control'!D40</f>
        <v>0</v>
      </c>
      <c r="AO26" s="122"/>
      <c r="AP26" s="109"/>
      <c r="AQ26" s="109"/>
      <c r="AR26" s="81"/>
      <c r="AT26" s="122"/>
      <c r="AU26" s="109"/>
      <c r="AV26" s="235"/>
      <c r="AX26" s="145">
        <f>Data!C63</f>
        <v>0</v>
      </c>
      <c r="AY26" s="146">
        <f>Data!D63</f>
        <v>0</v>
      </c>
      <c r="AZ26" s="146">
        <f>Data!E63</f>
        <v>0</v>
      </c>
      <c r="BA26" s="109">
        <f t="shared" ref="BA26:BA27" si="5">E26/I26</f>
        <v>1804.4444444444443</v>
      </c>
      <c r="BB26" s="293">
        <f>Data!G63</f>
        <v>0</v>
      </c>
      <c r="BD26" s="122"/>
      <c r="BE26" s="235"/>
      <c r="BF26" s="18"/>
      <c r="BG26" s="316"/>
      <c r="BH26" s="305"/>
      <c r="BJ26" s="18"/>
      <c r="BK26" s="18"/>
      <c r="BL26" s="18"/>
      <c r="BM26" s="20"/>
    </row>
    <row r="27" spans="2:65">
      <c r="B27" s="73" t="s">
        <v>37</v>
      </c>
      <c r="C27" s="95">
        <f>Data!C16</f>
        <v>391</v>
      </c>
      <c r="D27" s="95">
        <f>Data!D16</f>
        <v>384</v>
      </c>
      <c r="E27" s="102">
        <f>Data!E16</f>
        <v>290</v>
      </c>
      <c r="G27" s="229">
        <f>Data!C40</f>
        <v>4.4400000000000004</v>
      </c>
      <c r="H27" s="212">
        <f>Data!D40</f>
        <v>4.28</v>
      </c>
      <c r="I27" s="206">
        <f>Data!E40</f>
        <v>3.24</v>
      </c>
      <c r="K27" s="116"/>
      <c r="L27" s="117"/>
      <c r="N27" s="111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12"/>
      <c r="AJ27" s="122"/>
      <c r="AK27" s="150">
        <f>'Summary and control'!C41</f>
        <v>0</v>
      </c>
      <c r="AL27" s="109"/>
      <c r="AM27" s="237">
        <f>'Summary and control'!D41</f>
        <v>0</v>
      </c>
      <c r="AO27" s="122"/>
      <c r="AP27" s="109"/>
      <c r="AQ27" s="109"/>
      <c r="AR27" s="81"/>
      <c r="AT27" s="122"/>
      <c r="AU27" s="109"/>
      <c r="AV27" s="235"/>
      <c r="AX27" s="145">
        <f>Data!C64</f>
        <v>0</v>
      </c>
      <c r="AY27" s="146">
        <f>Data!D64</f>
        <v>0</v>
      </c>
      <c r="AZ27" s="146">
        <f>Data!E64</f>
        <v>0</v>
      </c>
      <c r="BA27" s="109">
        <f t="shared" si="5"/>
        <v>89.506172839506164</v>
      </c>
      <c r="BB27" s="293">
        <f>Data!G64</f>
        <v>0</v>
      </c>
      <c r="BD27" s="122"/>
      <c r="BE27" s="235"/>
      <c r="BF27" s="18"/>
      <c r="BG27" s="316"/>
      <c r="BH27" s="305"/>
      <c r="BJ27" s="18"/>
      <c r="BK27" s="18"/>
      <c r="BL27" s="18"/>
      <c r="BM27" s="20"/>
    </row>
    <row r="28" spans="2:65">
      <c r="B28" s="73" t="s">
        <v>36</v>
      </c>
      <c r="C28" s="95">
        <f>Data!C17</f>
        <v>6461</v>
      </c>
      <c r="D28" s="95">
        <f>Data!D17</f>
        <v>6710</v>
      </c>
      <c r="E28" s="102">
        <f>Data!E17</f>
        <v>6485</v>
      </c>
      <c r="G28" s="229">
        <f>Data!C41</f>
        <v>2.58</v>
      </c>
      <c r="H28" s="212">
        <f>Data!D41</f>
        <v>2.67</v>
      </c>
      <c r="I28" s="206">
        <f>Data!E41</f>
        <v>2.57</v>
      </c>
      <c r="K28" s="111">
        <f>AVERAGE(G28:I28)*(BA28/(BA28+BA26))+(AVERAGE(G26:I26)*(BA26/(BA26+BA28)))</f>
        <v>2.1162414341676605</v>
      </c>
      <c r="L28" s="112">
        <f t="shared" ref="L28:L40" si="6">RANK(K28,$K$20:$K$40,1)</f>
        <v>11</v>
      </c>
      <c r="N28" s="111">
        <f t="shared" ref="N28:N40" si="7">(K28 - MIN(K$20:K$40)) / (LARGE(K$20:K$40,1) - MIN(K$20:K$40))</f>
        <v>0.28336619342975733</v>
      </c>
      <c r="O28" s="103">
        <f t="shared" ref="O28:O40" si="8">K28 - K$44</f>
        <v>0.88275248022467911</v>
      </c>
      <c r="P28" s="103">
        <f t="shared" ref="P28:P40" si="9">IF(L28 = 1,K28,0)</f>
        <v>0</v>
      </c>
      <c r="Q28" s="103">
        <f t="shared" ref="Q28:Q40" si="10">IF(L28 = 18,K28 - (O28 * $C$9),0)</f>
        <v>0</v>
      </c>
      <c r="R28" s="103">
        <f t="shared" ref="R28:R40" si="11">N28 * ($Q$43 - $P$43) + $P$43</f>
        <v>1.4168212621950973</v>
      </c>
      <c r="S28" s="103">
        <f t="shared" ref="S28:S40" si="12">IF(L28 = 18,K28 - (O28 * $C$10),0)</f>
        <v>0</v>
      </c>
      <c r="T28" s="103">
        <f t="shared" ref="T28:T40" si="13">N28 * ($S$43 - $P$43) + $P$43</f>
        <v>0.99716915901155923</v>
      </c>
      <c r="U28" s="103">
        <f t="shared" ref="U28:U40" si="14" xml:space="preserve"> (R28 / K28) ^ (1 / (2019 - 2013)) - 1</f>
        <v>-6.4684118313842798E-2</v>
      </c>
      <c r="V28" s="103">
        <f t="shared" ref="V28:V40" si="15" xml:space="preserve"> (T28 / R28) ^ (1 / (2024 - 2019)) - 1</f>
        <v>-6.7839374317422041E-2</v>
      </c>
      <c r="W28" s="103">
        <f t="shared" ref="W28:AB40" si="16">$K28 * (1 + $U28) ^ (W$18)</f>
        <v>1.9793542228593033</v>
      </c>
      <c r="X28" s="103">
        <f t="shared" si="16"/>
        <v>1.8513214401228677</v>
      </c>
      <c r="Y28" s="103">
        <f t="shared" si="16"/>
        <v>1.7315703450530064</v>
      </c>
      <c r="Z28" s="103">
        <f t="shared" si="16"/>
        <v>1.6195652439848562</v>
      </c>
      <c r="AA28" s="103">
        <f t="shared" si="16"/>
        <v>1.5148050941259521</v>
      </c>
      <c r="AB28" s="103">
        <f t="shared" si="16"/>
        <v>1.4168212621950973</v>
      </c>
      <c r="AC28" s="103">
        <f t="shared" ref="AC28:AG40" si="17">$AB28 * (1 + $V28) ^ (AC$18)</f>
        <v>1.3207049942481617</v>
      </c>
      <c r="AD28" s="103">
        <f t="shared" si="17"/>
        <v>1.2311091937804719</v>
      </c>
      <c r="AE28" s="103">
        <f t="shared" si="17"/>
        <v>1.1475915163579788</v>
      </c>
      <c r="AF28" s="103">
        <f t="shared" si="17"/>
        <v>1.0697396259162719</v>
      </c>
      <c r="AG28" s="103">
        <f t="shared" si="17"/>
        <v>0.997169159011559</v>
      </c>
      <c r="AH28" s="112">
        <f t="shared" ref="AH28:AH40" si="18">AVERAGE(AA28:AG28)</f>
        <v>1.2425629779479277</v>
      </c>
      <c r="AJ28" s="122">
        <f t="shared" ref="AJ28:AJ40" si="19">K28</f>
        <v>2.1162414341676605</v>
      </c>
      <c r="AK28" s="150">
        <f>'Summary and control'!C42</f>
        <v>0.16958000000000001</v>
      </c>
      <c r="AL28" s="109">
        <f t="shared" ref="AL28:AL40" si="20">AB28</f>
        <v>1.4168212621950973</v>
      </c>
      <c r="AM28" s="237">
        <f>'Summary and control'!D42</f>
        <v>0.16958000000000001</v>
      </c>
      <c r="AO28" s="122">
        <f t="shared" ref="AO28:AO40" si="21">IF(AK28=0,$AJ$44,AK28*$AJ$44)</f>
        <v>0.20917505680965079</v>
      </c>
      <c r="AP28" s="109">
        <f t="shared" ref="AP28:AP40" si="22">AO61</f>
        <v>0.19275593333333335</v>
      </c>
      <c r="AQ28" s="109">
        <f t="shared" ref="AQ28:AQ40" si="23">IF(OR(K28&lt;$K$44,AR28="Enhanced"),0,AP28-AO28)</f>
        <v>-1.6419123476317438E-2</v>
      </c>
      <c r="AR28" s="81"/>
      <c r="AT28" s="122">
        <f t="shared" ref="AT28:AT40" si="24">IF(AM28=0,$AL$44,AM28*$AL$44)</f>
        <v>0.15588692248471855</v>
      </c>
      <c r="AU28" s="109">
        <f t="shared" ref="AU28:AU40" si="25">AP61</f>
        <v>0.1466321936230813</v>
      </c>
      <c r="AV28" s="235">
        <f t="shared" ref="AV28:AV40" si="26">IF(AL28&lt;$AL$44,0,AU28-AT28)</f>
        <v>-9.2547288616372514E-3</v>
      </c>
      <c r="AX28" s="145">
        <f>Data!C65</f>
        <v>2.9807292388742523E-2</v>
      </c>
      <c r="AY28" s="146">
        <f>Data!D65</f>
        <v>2.3E-2</v>
      </c>
      <c r="AZ28" s="146">
        <f>Data!E65</f>
        <v>1.0999999999999999E-2</v>
      </c>
      <c r="BA28" s="146">
        <f>Data!F65</f>
        <v>4327.8</v>
      </c>
      <c r="BB28" s="293" t="str">
        <f>Data!G65</f>
        <v>£m/contact/year</v>
      </c>
      <c r="BD28" s="122">
        <f>AY28*$BA$28</f>
        <v>99.539400000000001</v>
      </c>
      <c r="BE28" s="235">
        <f>AZ28*$BA$28</f>
        <v>47.605800000000002</v>
      </c>
      <c r="BG28" s="316">
        <f t="shared" ref="BG28:BG36" si="27">IF(C$11="Company Specific",IF(AQ28&gt;-10000,BD28*MIN(AQ28,AX28),0),IF(AQ28&gt;0,$C$12*MIN(AQ28,AX28),0))</f>
        <v>-1.634349699358552</v>
      </c>
      <c r="BH28" s="305">
        <f t="shared" ref="BH28:BH36" si="28">IF(C$11="Company Specific",IF(AV28&gt;-1000000,BD28*MIN(AV28,AX28),0),IF(AV28&gt;0,$D$12*MIN(AV28,AX28),0))</f>
        <v>-0.92121015805005502</v>
      </c>
      <c r="BJ28" s="20"/>
      <c r="BK28" s="28"/>
      <c r="BL28" s="20"/>
      <c r="BM28" s="20"/>
    </row>
    <row r="29" spans="2:65">
      <c r="B29" s="73" t="s">
        <v>35</v>
      </c>
      <c r="C29" s="95">
        <f>Data!C18</f>
        <v>383</v>
      </c>
      <c r="D29" s="95">
        <f>Data!D18</f>
        <v>365</v>
      </c>
      <c r="E29" s="102">
        <f>Data!E18</f>
        <v>307</v>
      </c>
      <c r="G29" s="229">
        <f>Data!C42</f>
        <v>0.56999999999999995</v>
      </c>
      <c r="H29" s="212">
        <f>Data!D42</f>
        <v>0.55000000000000004</v>
      </c>
      <c r="I29" s="206">
        <f>Data!E42</f>
        <v>0.43</v>
      </c>
      <c r="K29" s="111">
        <f>AVERAGE(G29:I29)</f>
        <v>0.51666666666666672</v>
      </c>
      <c r="L29" s="112">
        <f t="shared" si="6"/>
        <v>2</v>
      </c>
      <c r="N29" s="111">
        <f t="shared" si="7"/>
        <v>5.8927519151445078E-4</v>
      </c>
      <c r="O29" s="103">
        <f t="shared" si="8"/>
        <v>-0.7168222872763147</v>
      </c>
      <c r="P29" s="103">
        <f t="shared" si="9"/>
        <v>0</v>
      </c>
      <c r="Q29" s="103">
        <f t="shared" si="10"/>
        <v>0</v>
      </c>
      <c r="R29" s="103">
        <f t="shared" si="11"/>
        <v>0.51521218492062748</v>
      </c>
      <c r="S29" s="103">
        <f t="shared" si="12"/>
        <v>0</v>
      </c>
      <c r="T29" s="103">
        <f t="shared" si="13"/>
        <v>0.51433949587300398</v>
      </c>
      <c r="U29" s="103">
        <f t="shared" si="14"/>
        <v>-4.6973895134005961E-4</v>
      </c>
      <c r="V29" s="103">
        <f t="shared" si="15"/>
        <v>-3.3899855416719138E-4</v>
      </c>
      <c r="W29" s="103">
        <f t="shared" si="16"/>
        <v>0.51642396820847436</v>
      </c>
      <c r="X29" s="103">
        <f t="shared" si="16"/>
        <v>0.51618138375520128</v>
      </c>
      <c r="Y29" s="103">
        <f t="shared" si="16"/>
        <v>0.51593891325329477</v>
      </c>
      <c r="Z29" s="103">
        <f t="shared" si="16"/>
        <v>0.51569655664922764</v>
      </c>
      <c r="AA29" s="103">
        <f t="shared" si="16"/>
        <v>0.51545431388949758</v>
      </c>
      <c r="AB29" s="103">
        <f t="shared" si="16"/>
        <v>0.51521218492062748</v>
      </c>
      <c r="AC29" s="103">
        <f t="shared" si="17"/>
        <v>0.51503752873485009</v>
      </c>
      <c r="AD29" s="103">
        <f t="shared" si="17"/>
        <v>0.51486293175726716</v>
      </c>
      <c r="AE29" s="103">
        <f t="shared" si="17"/>
        <v>0.51468839396780708</v>
      </c>
      <c r="AF29" s="103">
        <f t="shared" si="17"/>
        <v>0.51451391534640534</v>
      </c>
      <c r="AG29" s="103">
        <f t="shared" si="17"/>
        <v>0.51433949587300398</v>
      </c>
      <c r="AH29" s="112">
        <f t="shared" si="18"/>
        <v>0.51487268064135117</v>
      </c>
      <c r="AJ29" s="122">
        <f t="shared" si="19"/>
        <v>0.51666666666666672</v>
      </c>
      <c r="AK29" s="150">
        <f>'Summary and control'!C43</f>
        <v>0</v>
      </c>
      <c r="AL29" s="109">
        <f t="shared" si="20"/>
        <v>0.51521218492062748</v>
      </c>
      <c r="AM29" s="237">
        <f>'Summary and control'!D43</f>
        <v>0</v>
      </c>
      <c r="AO29" s="122">
        <f t="shared" si="21"/>
        <v>1.2334889539429814</v>
      </c>
      <c r="AP29" s="109">
        <f t="shared" si="22"/>
        <v>1.1366666666666667</v>
      </c>
      <c r="AQ29" s="109">
        <f t="shared" si="23"/>
        <v>0</v>
      </c>
      <c r="AR29" s="81" t="s">
        <v>79</v>
      </c>
      <c r="AT29" s="122">
        <f t="shared" si="24"/>
        <v>0.91925299259770343</v>
      </c>
      <c r="AU29" s="109">
        <f t="shared" si="25"/>
        <v>0.86467858015733756</v>
      </c>
      <c r="AV29" s="235">
        <f t="shared" si="26"/>
        <v>0</v>
      </c>
      <c r="AX29" s="145">
        <f>Data!C66</f>
        <v>8.4000000000000019E-2</v>
      </c>
      <c r="AY29" s="146">
        <f>Data!D66</f>
        <v>0.22655</v>
      </c>
      <c r="AZ29" s="146">
        <f>Data!E66</f>
        <v>5.8854999999999998E-2</v>
      </c>
      <c r="BA29" s="146">
        <f>Data!F66</f>
        <v>716.99300000000005</v>
      </c>
      <c r="BB29" s="293" t="str">
        <f>Data!G66</f>
        <v>£m/0.01 contacts/1000 population/year</v>
      </c>
      <c r="BD29" s="122">
        <f>AY29*100</f>
        <v>22.655000000000001</v>
      </c>
      <c r="BE29" s="235">
        <f>AZ29*100</f>
        <v>5.8854999999999995</v>
      </c>
      <c r="BG29" s="316">
        <f t="shared" si="27"/>
        <v>0</v>
      </c>
      <c r="BH29" s="305">
        <f t="shared" si="28"/>
        <v>0</v>
      </c>
      <c r="BJ29" s="18"/>
      <c r="BK29" s="27"/>
      <c r="BL29" s="18"/>
      <c r="BM29" s="18"/>
    </row>
    <row r="30" spans="2:65">
      <c r="B30" s="73" t="s">
        <v>34</v>
      </c>
      <c r="C30" s="95">
        <f>Data!C19</f>
        <v>477</v>
      </c>
      <c r="D30" s="95">
        <f>Data!D19</f>
        <v>533</v>
      </c>
      <c r="E30" s="102">
        <f>Data!E19</f>
        <v>439</v>
      </c>
      <c r="G30" s="229">
        <f>Data!C43</f>
        <v>1.1200000000000001</v>
      </c>
      <c r="H30" s="212">
        <f>Data!D43</f>
        <v>1.25</v>
      </c>
      <c r="I30" s="206">
        <f>Data!E43</f>
        <v>1.02</v>
      </c>
      <c r="K30" s="111">
        <f>AVERAGE(G30:I30)</f>
        <v>1.1300000000000001</v>
      </c>
      <c r="L30" s="112">
        <f t="shared" si="6"/>
        <v>4</v>
      </c>
      <c r="N30" s="111">
        <f t="shared" si="7"/>
        <v>0.10901591043017091</v>
      </c>
      <c r="O30" s="103">
        <f t="shared" si="8"/>
        <v>-0.1034889539429813</v>
      </c>
      <c r="P30" s="103">
        <f t="shared" si="9"/>
        <v>0</v>
      </c>
      <c r="Q30" s="103">
        <f t="shared" si="10"/>
        <v>0</v>
      </c>
      <c r="R30" s="103">
        <f t="shared" si="11"/>
        <v>0.86092087698274955</v>
      </c>
      <c r="S30" s="103">
        <f t="shared" si="12"/>
        <v>0</v>
      </c>
      <c r="T30" s="103">
        <f t="shared" si="13"/>
        <v>0.69947340317239914</v>
      </c>
      <c r="U30" s="103">
        <f t="shared" si="14"/>
        <v>-4.4316401565654751E-2</v>
      </c>
      <c r="V30" s="103">
        <f t="shared" si="15"/>
        <v>-4.06842092176668E-2</v>
      </c>
      <c r="W30" s="103">
        <f t="shared" si="16"/>
        <v>1.0799224662308102</v>
      </c>
      <c r="X30" s="103">
        <f t="shared" si="16"/>
        <v>1.0320641885575534</v>
      </c>
      <c r="Y30" s="103">
        <f t="shared" si="16"/>
        <v>0.98632681753590523</v>
      </c>
      <c r="Z30" s="103">
        <f t="shared" si="16"/>
        <v>0.94261636221500977</v>
      </c>
      <c r="AA30" s="103">
        <f t="shared" si="16"/>
        <v>0.90084299698473269</v>
      </c>
      <c r="AB30" s="103">
        <f t="shared" si="16"/>
        <v>0.86092087698274933</v>
      </c>
      <c r="AC30" s="103">
        <f t="shared" si="17"/>
        <v>0.82589499190372595</v>
      </c>
      <c r="AD30" s="103">
        <f t="shared" si="17"/>
        <v>0.79229410726129157</v>
      </c>
      <c r="AE30" s="103">
        <f t="shared" si="17"/>
        <v>0.76006024803954864</v>
      </c>
      <c r="AF30" s="103">
        <f t="shared" si="17"/>
        <v>0.72913779789027588</v>
      </c>
      <c r="AG30" s="103">
        <f t="shared" si="17"/>
        <v>0.69947340317239914</v>
      </c>
      <c r="AH30" s="112">
        <f t="shared" si="18"/>
        <v>0.79551777460496031</v>
      </c>
      <c r="AJ30" s="122">
        <f t="shared" si="19"/>
        <v>1.1300000000000001</v>
      </c>
      <c r="AK30" s="150">
        <f>'Summary and control'!C44</f>
        <v>0</v>
      </c>
      <c r="AL30" s="109">
        <f t="shared" si="20"/>
        <v>0.86092087698274933</v>
      </c>
      <c r="AM30" s="237">
        <f>'Summary and control'!D44</f>
        <v>0</v>
      </c>
      <c r="AO30" s="122">
        <f t="shared" si="21"/>
        <v>1.2334889539429814</v>
      </c>
      <c r="AP30" s="109">
        <f t="shared" si="22"/>
        <v>1.1366666666666667</v>
      </c>
      <c r="AQ30" s="109">
        <f t="shared" si="23"/>
        <v>0</v>
      </c>
      <c r="AR30" s="81" t="s">
        <v>79</v>
      </c>
      <c r="AT30" s="122">
        <f t="shared" si="24"/>
        <v>0.91925299259770343</v>
      </c>
      <c r="AU30" s="109">
        <f t="shared" si="25"/>
        <v>0.86467858015733756</v>
      </c>
      <c r="AV30" s="235">
        <f t="shared" si="26"/>
        <v>0</v>
      </c>
      <c r="AX30" s="145">
        <f>Data!C67</f>
        <v>1.25</v>
      </c>
      <c r="AY30" s="146">
        <f>Data!D67</f>
        <v>0.04</v>
      </c>
      <c r="AZ30" s="146">
        <f>Data!E67</f>
        <v>0</v>
      </c>
      <c r="BA30" s="146">
        <f>Data!F67</f>
        <v>454.125</v>
      </c>
      <c r="BB30" s="293" t="str">
        <f>Data!G67</f>
        <v>£m/1.00 Contacts/ 1000 pop/year</v>
      </c>
      <c r="BD30" s="122">
        <f>AY30</f>
        <v>0.04</v>
      </c>
      <c r="BE30" s="235">
        <f>AZ30</f>
        <v>0</v>
      </c>
      <c r="BG30" s="316">
        <f t="shared" si="27"/>
        <v>0</v>
      </c>
      <c r="BH30" s="305">
        <f t="shared" si="28"/>
        <v>0</v>
      </c>
      <c r="BJ30" s="20"/>
      <c r="BK30" s="20"/>
      <c r="BL30" s="20"/>
      <c r="BM30" s="18"/>
    </row>
    <row r="31" spans="2:65">
      <c r="B31" s="73" t="s">
        <v>33</v>
      </c>
      <c r="C31" s="95">
        <f>Data!C20</f>
        <v>11848</v>
      </c>
      <c r="D31" s="95">
        <f>Data!D20</f>
        <v>13057</v>
      </c>
      <c r="E31" s="102">
        <f>Data!E20</f>
        <v>14052</v>
      </c>
      <c r="G31" s="229">
        <f>Data!C44</f>
        <v>1.52</v>
      </c>
      <c r="H31" s="212">
        <f>Data!D44</f>
        <v>1.73</v>
      </c>
      <c r="I31" s="206">
        <f>Data!E44</f>
        <v>1.86</v>
      </c>
      <c r="K31" s="111">
        <f>AVERAGE(G31:I31)</f>
        <v>1.7033333333333334</v>
      </c>
      <c r="L31" s="112">
        <f t="shared" si="6"/>
        <v>7</v>
      </c>
      <c r="N31" s="111">
        <f t="shared" si="7"/>
        <v>0.21037124337065408</v>
      </c>
      <c r="O31" s="103">
        <f t="shared" si="8"/>
        <v>0.46984437939035195</v>
      </c>
      <c r="P31" s="103">
        <f t="shared" si="9"/>
        <v>0</v>
      </c>
      <c r="Q31" s="103">
        <f t="shared" si="10"/>
        <v>0</v>
      </c>
      <c r="R31" s="103">
        <f t="shared" si="11"/>
        <v>1.1840833499973418</v>
      </c>
      <c r="S31" s="103">
        <f t="shared" si="12"/>
        <v>0</v>
      </c>
      <c r="T31" s="103">
        <f t="shared" si="13"/>
        <v>0.87253335999574677</v>
      </c>
      <c r="U31" s="103">
        <f t="shared" si="14"/>
        <v>-5.880320820534668E-2</v>
      </c>
      <c r="V31" s="103">
        <f t="shared" si="15"/>
        <v>-5.9237595956880384E-2</v>
      </c>
      <c r="W31" s="103">
        <f t="shared" si="16"/>
        <v>1.6031718686902261</v>
      </c>
      <c r="X31" s="103">
        <f t="shared" si="16"/>
        <v>1.5089002195066801</v>
      </c>
      <c r="Y31" s="103">
        <f t="shared" si="16"/>
        <v>1.4201720457379354</v>
      </c>
      <c r="Z31" s="103">
        <f t="shared" si="16"/>
        <v>1.3366613732449943</v>
      </c>
      <c r="AA31" s="103">
        <f t="shared" si="16"/>
        <v>1.2580613962140244</v>
      </c>
      <c r="AB31" s="103">
        <f t="shared" si="16"/>
        <v>1.1840833499973418</v>
      </c>
      <c r="AC31" s="103">
        <f t="shared" si="17"/>
        <v>1.11394109893093</v>
      </c>
      <c r="AD31" s="103">
        <f t="shared" si="17"/>
        <v>1.0479539061926961</v>
      </c>
      <c r="AE31" s="103">
        <f t="shared" si="17"/>
        <v>0.98587563611621876</v>
      </c>
      <c r="AF31" s="103">
        <f t="shared" si="17"/>
        <v>0.92747473352023369</v>
      </c>
      <c r="AG31" s="103">
        <f t="shared" si="17"/>
        <v>0.87253335999574688</v>
      </c>
      <c r="AH31" s="112">
        <f t="shared" si="18"/>
        <v>1.0557033544238845</v>
      </c>
      <c r="AJ31" s="122">
        <f t="shared" si="19"/>
        <v>1.7033333333333334</v>
      </c>
      <c r="AK31" s="150">
        <f>'Summary and control'!C45</f>
        <v>0</v>
      </c>
      <c r="AL31" s="109">
        <f t="shared" si="20"/>
        <v>1.1840833499973418</v>
      </c>
      <c r="AM31" s="237">
        <f>'Summary and control'!D45</f>
        <v>0</v>
      </c>
      <c r="AO31" s="122">
        <f t="shared" si="21"/>
        <v>1.2334889539429814</v>
      </c>
      <c r="AP31" s="109">
        <f t="shared" si="22"/>
        <v>1.1366666666666667</v>
      </c>
      <c r="AQ31" s="109">
        <f t="shared" si="23"/>
        <v>-9.68222872763147E-2</v>
      </c>
      <c r="AR31" s="81"/>
      <c r="AT31" s="122">
        <f t="shared" si="24"/>
        <v>0.91925299259770343</v>
      </c>
      <c r="AU31" s="109">
        <f t="shared" si="25"/>
        <v>0.86467858015733756</v>
      </c>
      <c r="AV31" s="235">
        <f t="shared" si="26"/>
        <v>-5.4574412440365871E-2</v>
      </c>
      <c r="AX31" s="145" t="str">
        <f>Data!C68</f>
        <v>No limit</v>
      </c>
      <c r="AY31" s="146">
        <f>Data!D68</f>
        <v>8.9999999999999998E-4</v>
      </c>
      <c r="AZ31" s="146">
        <f>Data!E68</f>
        <v>8.9999999999999998E-4</v>
      </c>
      <c r="BA31" s="146">
        <f>Data!F68</f>
        <v>8123.8958205360304</v>
      </c>
      <c r="BB31" s="293" t="str">
        <f>Data!G68</f>
        <v>£m/No/year</v>
      </c>
      <c r="BD31" s="122">
        <f>AY31*$BA$31</f>
        <v>7.3115062384824272</v>
      </c>
      <c r="BE31" s="235">
        <f>AZ31*$BA$31</f>
        <v>7.3115062384824272</v>
      </c>
      <c r="BG31" s="316">
        <f t="shared" si="27"/>
        <v>-0.70791675744491267</v>
      </c>
      <c r="BH31" s="305">
        <f t="shared" si="28"/>
        <v>-0.39902115701924806</v>
      </c>
      <c r="BJ31" s="18"/>
      <c r="BK31" s="18"/>
      <c r="BL31" s="18"/>
      <c r="BM31" s="18"/>
    </row>
    <row r="32" spans="2:65">
      <c r="B32" s="73" t="s">
        <v>32</v>
      </c>
      <c r="C32" s="95">
        <f>Data!C21</f>
        <v>4798</v>
      </c>
      <c r="D32" s="95">
        <f>Data!D21</f>
        <v>4983</v>
      </c>
      <c r="E32" s="102">
        <f>Data!E21</f>
        <v>5023</v>
      </c>
      <c r="G32" s="229">
        <f>Data!C45</f>
        <v>2.36</v>
      </c>
      <c r="H32" s="212">
        <f>Data!D45</f>
        <v>2.4500000000000002</v>
      </c>
      <c r="I32" s="206">
        <f>Data!E45</f>
        <v>2.4700000000000002</v>
      </c>
      <c r="K32" s="111">
        <f>AVERAGE(G32:I32)</f>
        <v>2.4266666666666672</v>
      </c>
      <c r="L32" s="112">
        <f t="shared" si="6"/>
        <v>14</v>
      </c>
      <c r="N32" s="111">
        <f t="shared" si="7"/>
        <v>0.33824395992928707</v>
      </c>
      <c r="O32" s="103">
        <f t="shared" si="8"/>
        <v>1.1931777127236858</v>
      </c>
      <c r="P32" s="103">
        <f t="shared" si="9"/>
        <v>0</v>
      </c>
      <c r="Q32" s="103">
        <f t="shared" si="10"/>
        <v>0</v>
      </c>
      <c r="R32" s="103">
        <f t="shared" si="11"/>
        <v>1.5917941444401706</v>
      </c>
      <c r="S32" s="103">
        <f t="shared" si="12"/>
        <v>0</v>
      </c>
      <c r="T32" s="103">
        <f t="shared" si="13"/>
        <v>1.0908706311042726</v>
      </c>
      <c r="U32" s="103">
        <f t="shared" si="14"/>
        <v>-6.786360967768168E-2</v>
      </c>
      <c r="V32" s="103">
        <f t="shared" si="15"/>
        <v>-7.2791788026793092E-2</v>
      </c>
      <c r="W32" s="103">
        <f t="shared" si="16"/>
        <v>2.2619843071821597</v>
      </c>
      <c r="X32" s="103">
        <f t="shared" si="16"/>
        <v>2.1084778870625085</v>
      </c>
      <c r="Y32" s="103">
        <f t="shared" si="16"/>
        <v>1.9653889667208753</v>
      </c>
      <c r="Z32" s="103">
        <f t="shared" si="16"/>
        <v>1.8320105770185076</v>
      </c>
      <c r="AA32" s="103">
        <f t="shared" si="16"/>
        <v>1.7076837262943392</v>
      </c>
      <c r="AB32" s="103">
        <f t="shared" si="16"/>
        <v>1.5917941444401711</v>
      </c>
      <c r="AC32" s="103">
        <f t="shared" si="17"/>
        <v>1.4759246024957917</v>
      </c>
      <c r="AD32" s="103">
        <f t="shared" si="17"/>
        <v>1.3684894116873894</v>
      </c>
      <c r="AE32" s="103">
        <f t="shared" si="17"/>
        <v>1.2688746205149302</v>
      </c>
      <c r="AF32" s="103">
        <f t="shared" si="17"/>
        <v>1.1765109681058297</v>
      </c>
      <c r="AG32" s="103">
        <f t="shared" si="17"/>
        <v>1.0908706311042731</v>
      </c>
      <c r="AH32" s="112">
        <f t="shared" si="18"/>
        <v>1.3828783006632466</v>
      </c>
      <c r="AJ32" s="122">
        <f t="shared" si="19"/>
        <v>2.4266666666666672</v>
      </c>
      <c r="AK32" s="150">
        <f>'Summary and control'!C46</f>
        <v>0.47</v>
      </c>
      <c r="AL32" s="109">
        <f t="shared" si="20"/>
        <v>1.5917941444401711</v>
      </c>
      <c r="AM32" s="237">
        <f>'Summary and control'!D46</f>
        <v>0.47</v>
      </c>
      <c r="AO32" s="122">
        <f t="shared" si="21"/>
        <v>0.57973980835320127</v>
      </c>
      <c r="AP32" s="109">
        <f t="shared" si="22"/>
        <v>0.53423333333333334</v>
      </c>
      <c r="AQ32" s="109">
        <f t="shared" si="23"/>
        <v>-4.5506475019867931E-2</v>
      </c>
      <c r="AR32" s="81"/>
      <c r="AT32" s="122">
        <f t="shared" si="24"/>
        <v>0.43204890652092059</v>
      </c>
      <c r="AU32" s="109">
        <f t="shared" si="25"/>
        <v>0.40639893267394861</v>
      </c>
      <c r="AV32" s="235">
        <f t="shared" si="26"/>
        <v>-2.5649973846971985E-2</v>
      </c>
      <c r="AX32" s="145">
        <f>Data!C69</f>
        <v>0.54000000000000015</v>
      </c>
      <c r="AY32" s="146">
        <f>Data!D69</f>
        <v>1.4999999999999999E-2</v>
      </c>
      <c r="AZ32" s="146">
        <f>Data!E69</f>
        <v>1.4999999999999999E-2</v>
      </c>
      <c r="BA32" s="146">
        <f>Data!F69</f>
        <v>2147.4037171421501</v>
      </c>
      <c r="BB32" s="293" t="str">
        <f>Data!G69</f>
        <v>£m/0.01 contacts/1000 population/year</v>
      </c>
      <c r="BD32" s="122">
        <f>AY32*100</f>
        <v>1.5</v>
      </c>
      <c r="BE32" s="235">
        <f>AZ32*100</f>
        <v>1.5</v>
      </c>
      <c r="BG32" s="316">
        <f t="shared" si="27"/>
        <v>-6.8259712529801897E-2</v>
      </c>
      <c r="BH32" s="305">
        <f t="shared" si="28"/>
        <v>-3.8474960770457978E-2</v>
      </c>
      <c r="BJ32" s="20"/>
      <c r="BK32" s="20"/>
      <c r="BL32" s="20"/>
      <c r="BM32" s="18"/>
    </row>
    <row r="33" spans="2:65">
      <c r="B33" s="73" t="s">
        <v>31</v>
      </c>
      <c r="C33" s="95">
        <f>Data!C22</f>
        <v>2850</v>
      </c>
      <c r="D33" s="95">
        <f>Data!D22</f>
        <v>2609</v>
      </c>
      <c r="E33" s="102">
        <f>Data!E22</f>
        <v>2679</v>
      </c>
      <c r="G33" s="229">
        <f>Data!C46</f>
        <v>2.21</v>
      </c>
      <c r="H33" s="212">
        <f>Data!D46</f>
        <v>2.02</v>
      </c>
      <c r="I33" s="206">
        <f>Data!E46</f>
        <v>2</v>
      </c>
      <c r="K33" s="111">
        <f>AVERAGE(G33:I33)*(BA33/(BA33+BA23))+AVERAGE(G23:I23)*(BA23/(BA23+BA33))</f>
        <v>1.8798608405461164</v>
      </c>
      <c r="L33" s="112">
        <f t="shared" si="6"/>
        <v>9</v>
      </c>
      <c r="N33" s="111">
        <f t="shared" si="7"/>
        <v>0.24157822755676772</v>
      </c>
      <c r="O33" s="103">
        <f t="shared" si="8"/>
        <v>0.64637188660313494</v>
      </c>
      <c r="P33" s="103">
        <f t="shared" si="9"/>
        <v>0</v>
      </c>
      <c r="Q33" s="103">
        <f t="shared" si="10"/>
        <v>0</v>
      </c>
      <c r="R33" s="103">
        <f t="shared" si="11"/>
        <v>1.2835840461356862</v>
      </c>
      <c r="S33" s="103">
        <f t="shared" si="12"/>
        <v>0</v>
      </c>
      <c r="T33" s="103">
        <f t="shared" si="13"/>
        <v>0.92581796948942818</v>
      </c>
      <c r="U33" s="103">
        <f t="shared" si="14"/>
        <v>-6.1610582290025473E-2</v>
      </c>
      <c r="V33" s="103">
        <f t="shared" si="15"/>
        <v>-6.3257425685187774E-2</v>
      </c>
      <c r="W33" s="103">
        <f t="shared" si="16"/>
        <v>1.7640415195358534</v>
      </c>
      <c r="X33" s="103">
        <f t="shared" si="16"/>
        <v>1.6553578943334681</v>
      </c>
      <c r="Y33" s="103">
        <f t="shared" si="16"/>
        <v>1.5533703305651927</v>
      </c>
      <c r="Z33" s="103">
        <f t="shared" si="16"/>
        <v>1.4576662799870219</v>
      </c>
      <c r="AA33" s="103">
        <f t="shared" si="16"/>
        <v>1.3678586116924862</v>
      </c>
      <c r="AB33" s="103">
        <f t="shared" si="16"/>
        <v>1.2835840461356862</v>
      </c>
      <c r="AC33" s="103">
        <f t="shared" si="17"/>
        <v>1.2023878237265655</v>
      </c>
      <c r="AD33" s="103">
        <f t="shared" si="17"/>
        <v>1.1263278653224076</v>
      </c>
      <c r="AE33" s="103">
        <f t="shared" si="17"/>
        <v>1.0550792640846192</v>
      </c>
      <c r="AF33" s="103">
        <f t="shared" si="17"/>
        <v>0.98833766594480377</v>
      </c>
      <c r="AG33" s="103">
        <f t="shared" si="17"/>
        <v>0.92581796948942841</v>
      </c>
      <c r="AH33" s="112">
        <f t="shared" si="18"/>
        <v>1.1356276066279996</v>
      </c>
      <c r="AJ33" s="122">
        <f t="shared" si="19"/>
        <v>1.8798608405461164</v>
      </c>
      <c r="AK33" s="150">
        <f>'Summary and control'!C47</f>
        <v>0</v>
      </c>
      <c r="AL33" s="109">
        <f t="shared" si="20"/>
        <v>1.2835840461356862</v>
      </c>
      <c r="AM33" s="237">
        <f>'Summary and control'!D47</f>
        <v>0</v>
      </c>
      <c r="AO33" s="122">
        <f t="shared" si="21"/>
        <v>1.2334889539429814</v>
      </c>
      <c r="AP33" s="109">
        <f t="shared" si="22"/>
        <v>1.1366666666666667</v>
      </c>
      <c r="AQ33" s="109">
        <f t="shared" si="23"/>
        <v>-9.68222872763147E-2</v>
      </c>
      <c r="AR33" s="81"/>
      <c r="AT33" s="122">
        <f t="shared" si="24"/>
        <v>0.91925299259770343</v>
      </c>
      <c r="AU33" s="109">
        <f t="shared" si="25"/>
        <v>0.86467858015733756</v>
      </c>
      <c r="AV33" s="235">
        <f t="shared" si="26"/>
        <v>-5.4574412440365871E-2</v>
      </c>
      <c r="AX33" s="145">
        <f>Data!C70</f>
        <v>0.79999999999999982</v>
      </c>
      <c r="AY33" s="146">
        <f>Data!D70</f>
        <v>0.159</v>
      </c>
      <c r="AZ33" s="146">
        <f>Data!E70</f>
        <v>0.121</v>
      </c>
      <c r="BA33" s="146">
        <f>Data!F70</f>
        <v>1515</v>
      </c>
      <c r="BB33" s="293" t="str">
        <f>Data!G70</f>
        <v>£m/nr/1000/year</v>
      </c>
      <c r="BD33" s="122">
        <f t="shared" ref="BD33:BE35" si="29">AY33</f>
        <v>0.159</v>
      </c>
      <c r="BE33" s="235">
        <f t="shared" si="29"/>
        <v>0.121</v>
      </c>
      <c r="BG33" s="316">
        <f t="shared" si="27"/>
        <v>-1.5394743676934037E-2</v>
      </c>
      <c r="BH33" s="305">
        <f t="shared" si="28"/>
        <v>-8.6773315780181732E-3</v>
      </c>
      <c r="BJ33" s="18"/>
      <c r="BK33" s="18"/>
      <c r="BL33" s="18"/>
      <c r="BM33" s="20"/>
    </row>
    <row r="34" spans="2:65">
      <c r="B34" s="73" t="s">
        <v>30</v>
      </c>
      <c r="C34" s="95">
        <f>Data!C23</f>
        <v>11653</v>
      </c>
      <c r="D34" s="95">
        <f>Data!D23</f>
        <v>9377</v>
      </c>
      <c r="E34" s="102">
        <f>Data!E23</f>
        <v>9909</v>
      </c>
      <c r="G34" s="229">
        <f>Data!C47</f>
        <v>6.87</v>
      </c>
      <c r="H34" s="212">
        <f>Data!D47</f>
        <v>5.61</v>
      </c>
      <c r="I34" s="206">
        <f>Data!E47</f>
        <v>6.03</v>
      </c>
      <c r="K34" s="111">
        <f t="shared" ref="K34:K40" si="30">AVERAGE(G34:I34)</f>
        <v>6.1700000000000008</v>
      </c>
      <c r="L34" s="112">
        <f t="shared" si="6"/>
        <v>18</v>
      </c>
      <c r="N34" s="111">
        <f t="shared" si="7"/>
        <v>1</v>
      </c>
      <c r="O34" s="103">
        <f t="shared" si="8"/>
        <v>4.936511046057019</v>
      </c>
      <c r="P34" s="103">
        <f t="shared" si="9"/>
        <v>0</v>
      </c>
      <c r="Q34" s="103">
        <f t="shared" si="10"/>
        <v>3.7017444769714913</v>
      </c>
      <c r="R34" s="103">
        <f t="shared" si="11"/>
        <v>3.7017444769714913</v>
      </c>
      <c r="S34" s="103">
        <f t="shared" si="12"/>
        <v>2.2207911631543853</v>
      </c>
      <c r="T34" s="103">
        <f t="shared" si="13"/>
        <v>2.2207911631543853</v>
      </c>
      <c r="U34" s="103">
        <f t="shared" si="14"/>
        <v>-8.1624663088907368E-2</v>
      </c>
      <c r="V34" s="103">
        <f t="shared" si="15"/>
        <v>-9.7140324105486786E-2</v>
      </c>
      <c r="W34" s="103">
        <f t="shared" si="16"/>
        <v>5.6663758287414421</v>
      </c>
      <c r="X34" s="103">
        <f t="shared" si="16"/>
        <v>5.2038598107852936</v>
      </c>
      <c r="Y34" s="103">
        <f t="shared" si="16"/>
        <v>4.7790965069680391</v>
      </c>
      <c r="Z34" s="103">
        <f t="shared" si="16"/>
        <v>4.3890043647173984</v>
      </c>
      <c r="AA34" s="103">
        <f t="shared" si="16"/>
        <v>4.0307533621515965</v>
      </c>
      <c r="AB34" s="103">
        <f t="shared" si="16"/>
        <v>3.7017444769714922</v>
      </c>
      <c r="AC34" s="103">
        <f t="shared" si="17"/>
        <v>3.342155818722786</v>
      </c>
      <c r="AD34" s="103">
        <f t="shared" si="17"/>
        <v>3.0174977192810157</v>
      </c>
      <c r="AE34" s="103">
        <f t="shared" si="17"/>
        <v>2.7243770128424907</v>
      </c>
      <c r="AF34" s="103">
        <f t="shared" si="17"/>
        <v>2.4597301468294335</v>
      </c>
      <c r="AG34" s="103">
        <f t="shared" si="17"/>
        <v>2.2207911631543853</v>
      </c>
      <c r="AH34" s="112">
        <f t="shared" si="18"/>
        <v>3.0710070999933139</v>
      </c>
      <c r="AJ34" s="122">
        <f t="shared" si="19"/>
        <v>6.1700000000000008</v>
      </c>
      <c r="AK34" s="150">
        <f>'Summary and control'!C48</f>
        <v>0</v>
      </c>
      <c r="AL34" s="109">
        <f t="shared" si="20"/>
        <v>3.7017444769714922</v>
      </c>
      <c r="AM34" s="237">
        <f>'Summary and control'!D48</f>
        <v>0</v>
      </c>
      <c r="AO34" s="122">
        <f t="shared" si="21"/>
        <v>1.2334889539429814</v>
      </c>
      <c r="AP34" s="109">
        <f t="shared" si="22"/>
        <v>0</v>
      </c>
      <c r="AQ34" s="109">
        <f t="shared" si="23"/>
        <v>0</v>
      </c>
      <c r="AR34" s="81" t="s">
        <v>83</v>
      </c>
      <c r="AT34" s="122">
        <f t="shared" si="24"/>
        <v>0.91925299259770343</v>
      </c>
      <c r="AU34" s="109">
        <f t="shared" si="25"/>
        <v>0</v>
      </c>
      <c r="AV34" s="235">
        <f t="shared" si="26"/>
        <v>-0.91925299259770343</v>
      </c>
      <c r="AX34" s="145">
        <f>Data!C71</f>
        <v>0</v>
      </c>
      <c r="AY34" s="146">
        <f>Data!D71</f>
        <v>0.65700000000000003</v>
      </c>
      <c r="AZ34" s="146">
        <f>Data!E71</f>
        <v>0.94399999999999995</v>
      </c>
      <c r="BA34" s="146">
        <f>Data!F71</f>
        <v>1716.125</v>
      </c>
      <c r="BB34" s="293" t="str">
        <f>Data!G71</f>
        <v>£m/No./1000 population/year</v>
      </c>
      <c r="BD34" s="122">
        <f t="shared" si="29"/>
        <v>0.65700000000000003</v>
      </c>
      <c r="BE34" s="235">
        <f t="shared" si="29"/>
        <v>0.94399999999999995</v>
      </c>
      <c r="BG34" s="316">
        <f t="shared" si="27"/>
        <v>0</v>
      </c>
      <c r="BH34" s="305">
        <f t="shared" si="28"/>
        <v>-0.60394921613669117</v>
      </c>
      <c r="BJ34" s="18"/>
      <c r="BK34" s="18"/>
      <c r="BL34" s="18"/>
      <c r="BM34" s="18"/>
    </row>
    <row r="35" spans="2:65">
      <c r="B35" s="73" t="s">
        <v>29</v>
      </c>
      <c r="C35" s="95">
        <f>Data!C24</f>
        <v>5002</v>
      </c>
      <c r="D35" s="95">
        <f>Data!D24</f>
        <v>3768</v>
      </c>
      <c r="E35" s="102">
        <f>Data!E24</f>
        <v>3576</v>
      </c>
      <c r="G35" s="229">
        <f>Data!C48</f>
        <v>2.1</v>
      </c>
      <c r="H35" s="212">
        <f>Data!D48</f>
        <v>1.57</v>
      </c>
      <c r="I35" s="206">
        <f>Data!E48</f>
        <v>1.48</v>
      </c>
      <c r="K35" s="111">
        <f t="shared" si="30"/>
        <v>1.7166666666666668</v>
      </c>
      <c r="L35" s="112">
        <f t="shared" si="6"/>
        <v>8</v>
      </c>
      <c r="N35" s="111">
        <f t="shared" si="7"/>
        <v>0.21272834413671188</v>
      </c>
      <c r="O35" s="103">
        <f t="shared" si="8"/>
        <v>0.48317771272368537</v>
      </c>
      <c r="P35" s="103">
        <f t="shared" si="9"/>
        <v>0</v>
      </c>
      <c r="Q35" s="103">
        <f t="shared" si="10"/>
        <v>0</v>
      </c>
      <c r="R35" s="103">
        <f t="shared" si="11"/>
        <v>1.1915987563465185</v>
      </c>
      <c r="S35" s="103">
        <f t="shared" si="12"/>
        <v>0</v>
      </c>
      <c r="T35" s="103">
        <f t="shared" si="13"/>
        <v>0.87655801015442925</v>
      </c>
      <c r="U35" s="103">
        <f t="shared" si="14"/>
        <v>-5.9033827001718886E-2</v>
      </c>
      <c r="V35" s="103">
        <f t="shared" si="15"/>
        <v>-5.9562097268305636E-2</v>
      </c>
      <c r="W35" s="103">
        <f t="shared" si="16"/>
        <v>1.6153252636470494</v>
      </c>
      <c r="X35" s="103">
        <f t="shared" si="16"/>
        <v>1.5199664314814034</v>
      </c>
      <c r="Y35" s="103">
        <f t="shared" si="16"/>
        <v>1.4302369961169104</v>
      </c>
      <c r="Z35" s="103">
        <f t="shared" si="16"/>
        <v>1.3458046327166866</v>
      </c>
      <c r="AA35" s="103">
        <f t="shared" si="16"/>
        <v>1.2663566348507778</v>
      </c>
      <c r="AB35" s="103">
        <f t="shared" si="16"/>
        <v>1.1915987563465182</v>
      </c>
      <c r="AC35" s="103">
        <f t="shared" si="17"/>
        <v>1.1206246353162148</v>
      </c>
      <c r="AD35" s="103">
        <f t="shared" si="17"/>
        <v>1.0538778817862511</v>
      </c>
      <c r="AE35" s="103">
        <f t="shared" si="17"/>
        <v>0.99110670488238228</v>
      </c>
      <c r="AF35" s="103">
        <f t="shared" si="17"/>
        <v>0.93207431092290804</v>
      </c>
      <c r="AG35" s="103">
        <f t="shared" si="17"/>
        <v>0.8765580101544288</v>
      </c>
      <c r="AH35" s="112">
        <f t="shared" si="18"/>
        <v>1.0617424191799258</v>
      </c>
      <c r="AJ35" s="122">
        <f t="shared" si="19"/>
        <v>1.7166666666666668</v>
      </c>
      <c r="AK35" s="150">
        <f>'Summary and control'!C49</f>
        <v>0.67</v>
      </c>
      <c r="AL35" s="109">
        <f t="shared" si="20"/>
        <v>1.1915987563465182</v>
      </c>
      <c r="AM35" s="237">
        <f>'Summary and control'!D49</f>
        <v>0.67</v>
      </c>
      <c r="AO35" s="122">
        <f t="shared" si="21"/>
        <v>0.8264375991417976</v>
      </c>
      <c r="AP35" s="109">
        <f t="shared" si="22"/>
        <v>0.76156666666666673</v>
      </c>
      <c r="AQ35" s="109">
        <f t="shared" si="23"/>
        <v>-6.4870932475130871E-2</v>
      </c>
      <c r="AR35" s="81"/>
      <c r="AT35" s="122">
        <f t="shared" si="24"/>
        <v>0.61589950504046131</v>
      </c>
      <c r="AU35" s="109">
        <f t="shared" si="25"/>
        <v>0.57933464870541618</v>
      </c>
      <c r="AV35" s="235">
        <f t="shared" si="26"/>
        <v>-3.6564856335045137E-2</v>
      </c>
      <c r="AX35" s="145">
        <f>Data!C72</f>
        <v>0.30999999999999994</v>
      </c>
      <c r="AY35" s="146">
        <f>Data!D72</f>
        <v>0.55700000000000005</v>
      </c>
      <c r="AZ35" s="146">
        <f>Data!E72</f>
        <v>0</v>
      </c>
      <c r="BA35" s="146">
        <f>Data!F72</f>
        <v>2474.6660000000002</v>
      </c>
      <c r="BB35" s="293" t="str">
        <f>Data!G72</f>
        <v>£m/contacts/1000 per year</v>
      </c>
      <c r="BD35" s="122">
        <f t="shared" si="29"/>
        <v>0.55700000000000005</v>
      </c>
      <c r="BE35" s="235">
        <f t="shared" si="29"/>
        <v>0</v>
      </c>
      <c r="BG35" s="316">
        <f t="shared" si="27"/>
        <v>-3.6133109388647895E-2</v>
      </c>
      <c r="BH35" s="305">
        <f t="shared" si="28"/>
        <v>-2.0366624978620143E-2</v>
      </c>
      <c r="BJ35" s="18"/>
      <c r="BK35" s="18"/>
      <c r="BL35" s="18"/>
      <c r="BM35" s="18"/>
    </row>
    <row r="36" spans="2:65">
      <c r="B36" s="73" t="s">
        <v>28</v>
      </c>
      <c r="C36" s="95">
        <f>Data!C25</f>
        <v>271</v>
      </c>
      <c r="D36" s="95">
        <f>Data!D25</f>
        <v>386</v>
      </c>
      <c r="E36" s="102">
        <f>Data!E25</f>
        <v>346</v>
      </c>
      <c r="G36" s="229">
        <f>Data!C49</f>
        <v>0.42</v>
      </c>
      <c r="H36" s="212">
        <f>Data!D49</f>
        <v>0.59</v>
      </c>
      <c r="I36" s="206">
        <f>Data!E49</f>
        <v>0.53</v>
      </c>
      <c r="K36" s="111">
        <f t="shared" si="30"/>
        <v>0.51333333333333331</v>
      </c>
      <c r="L36" s="112">
        <f t="shared" si="6"/>
        <v>1</v>
      </c>
      <c r="N36" s="111">
        <f t="shared" si="7"/>
        <v>0</v>
      </c>
      <c r="O36" s="103">
        <f t="shared" si="8"/>
        <v>-0.72015562060964811</v>
      </c>
      <c r="P36" s="103">
        <f t="shared" si="9"/>
        <v>0.51333333333333331</v>
      </c>
      <c r="Q36" s="103">
        <f t="shared" si="10"/>
        <v>0</v>
      </c>
      <c r="R36" s="103">
        <f t="shared" si="11"/>
        <v>0.51333333333333331</v>
      </c>
      <c r="S36" s="103">
        <f t="shared" si="12"/>
        <v>0</v>
      </c>
      <c r="T36" s="103">
        <f t="shared" si="13"/>
        <v>0.51333333333333331</v>
      </c>
      <c r="U36" s="103">
        <f t="shared" si="14"/>
        <v>0</v>
      </c>
      <c r="V36" s="103">
        <f t="shared" si="15"/>
        <v>0</v>
      </c>
      <c r="W36" s="103">
        <f t="shared" si="16"/>
        <v>0.51333333333333331</v>
      </c>
      <c r="X36" s="103">
        <f t="shared" si="16"/>
        <v>0.51333333333333331</v>
      </c>
      <c r="Y36" s="103">
        <f t="shared" si="16"/>
        <v>0.51333333333333331</v>
      </c>
      <c r="Z36" s="103">
        <f t="shared" si="16"/>
        <v>0.51333333333333331</v>
      </c>
      <c r="AA36" s="103">
        <f t="shared" si="16"/>
        <v>0.51333333333333331</v>
      </c>
      <c r="AB36" s="103">
        <f t="shared" si="16"/>
        <v>0.51333333333333331</v>
      </c>
      <c r="AC36" s="103">
        <f t="shared" si="17"/>
        <v>0.51333333333333331</v>
      </c>
      <c r="AD36" s="103">
        <f t="shared" si="17"/>
        <v>0.51333333333333331</v>
      </c>
      <c r="AE36" s="103">
        <f t="shared" si="17"/>
        <v>0.51333333333333331</v>
      </c>
      <c r="AF36" s="103">
        <f t="shared" si="17"/>
        <v>0.51333333333333331</v>
      </c>
      <c r="AG36" s="103">
        <f t="shared" si="17"/>
        <v>0.51333333333333331</v>
      </c>
      <c r="AH36" s="112">
        <f t="shared" si="18"/>
        <v>0.51333333333333331</v>
      </c>
      <c r="AJ36" s="122">
        <f t="shared" si="19"/>
        <v>0.51333333333333331</v>
      </c>
      <c r="AK36" s="150">
        <f>'Summary and control'!C50</f>
        <v>0</v>
      </c>
      <c r="AL36" s="109">
        <f t="shared" si="20"/>
        <v>0.51333333333333331</v>
      </c>
      <c r="AM36" s="237">
        <f>'Summary and control'!D50</f>
        <v>0</v>
      </c>
      <c r="AO36" s="122">
        <f t="shared" si="21"/>
        <v>1.2334889539429814</v>
      </c>
      <c r="AP36" s="109">
        <f t="shared" si="22"/>
        <v>1.1366666666666667</v>
      </c>
      <c r="AQ36" s="109">
        <f t="shared" si="23"/>
        <v>0</v>
      </c>
      <c r="AR36" s="81" t="s">
        <v>79</v>
      </c>
      <c r="AT36" s="122">
        <f t="shared" si="24"/>
        <v>0.91925299259770343</v>
      </c>
      <c r="AU36" s="109">
        <f t="shared" si="25"/>
        <v>0.86467858015733756</v>
      </c>
      <c r="AV36" s="235">
        <f t="shared" si="26"/>
        <v>0</v>
      </c>
      <c r="AX36" s="145">
        <f>Data!C73</f>
        <v>0.18301038387513313</v>
      </c>
      <c r="AY36" s="146">
        <f>Data!D73</f>
        <v>1E-3</v>
      </c>
      <c r="AZ36" s="146">
        <f>Data!E73</f>
        <v>4.95E-4</v>
      </c>
      <c r="BA36" s="146">
        <f>Data!F73</f>
        <v>691.553</v>
      </c>
      <c r="BB36" s="293" t="str">
        <f>Data!G73</f>
        <v>£m/Contacts/year</v>
      </c>
      <c r="BD36" s="122">
        <f>AY36*$BA$36</f>
        <v>0.69155299999999997</v>
      </c>
      <c r="BE36" s="235">
        <f>AZ36*$BA$36</f>
        <v>0.34231873499999999</v>
      </c>
      <c r="BG36" s="316">
        <f t="shared" si="27"/>
        <v>0</v>
      </c>
      <c r="BH36" s="305">
        <f t="shared" si="28"/>
        <v>0</v>
      </c>
      <c r="BJ36" s="18"/>
      <c r="BK36" s="18"/>
      <c r="BL36" s="18"/>
      <c r="BM36" s="18"/>
    </row>
    <row r="37" spans="2:65">
      <c r="B37" s="73" t="s">
        <v>27</v>
      </c>
      <c r="C37" s="95">
        <f>Data!C26</f>
        <v>5438</v>
      </c>
      <c r="D37" s="95">
        <f>Data!D26</f>
        <v>6022</v>
      </c>
      <c r="E37" s="102">
        <f>Data!E26</f>
        <v>5422</v>
      </c>
      <c r="G37" s="229">
        <f>Data!C50</f>
        <v>0.62</v>
      </c>
      <c r="H37" s="212">
        <f>Data!D50</f>
        <v>0.69</v>
      </c>
      <c r="I37" s="206">
        <f>Data!E50</f>
        <v>0.6</v>
      </c>
      <c r="K37" s="111">
        <f t="shared" si="30"/>
        <v>0.63666666666666671</v>
      </c>
      <c r="L37" s="112">
        <f t="shared" si="6"/>
        <v>3</v>
      </c>
      <c r="N37" s="111">
        <f t="shared" si="7"/>
        <v>2.1803182086034188E-2</v>
      </c>
      <c r="O37" s="103">
        <f t="shared" si="8"/>
        <v>-0.5968222872763147</v>
      </c>
      <c r="P37" s="103">
        <f t="shared" si="9"/>
        <v>0</v>
      </c>
      <c r="Q37" s="103">
        <f t="shared" si="10"/>
        <v>0</v>
      </c>
      <c r="R37" s="103">
        <f t="shared" si="11"/>
        <v>0.58285084206321658</v>
      </c>
      <c r="S37" s="103">
        <f t="shared" si="12"/>
        <v>0</v>
      </c>
      <c r="T37" s="103">
        <f t="shared" si="13"/>
        <v>0.55056134730114648</v>
      </c>
      <c r="U37" s="103">
        <f t="shared" si="14"/>
        <v>-1.461135684037651E-2</v>
      </c>
      <c r="V37" s="103">
        <f t="shared" si="15"/>
        <v>-1.1333866055258546E-2</v>
      </c>
      <c r="W37" s="103">
        <f t="shared" si="16"/>
        <v>0.62736410281162702</v>
      </c>
      <c r="X37" s="103">
        <f t="shared" si="16"/>
        <v>0.61819746203660364</v>
      </c>
      <c r="Y37" s="103">
        <f t="shared" si="16"/>
        <v>0.60916475832097172</v>
      </c>
      <c r="Z37" s="103">
        <f t="shared" si="16"/>
        <v>0.60026403466256228</v>
      </c>
      <c r="AA37" s="103">
        <f t="shared" si="16"/>
        <v>0.59149336265366337</v>
      </c>
      <c r="AB37" s="103">
        <f t="shared" si="16"/>
        <v>0.58285084206321647</v>
      </c>
      <c r="AC37" s="103">
        <f t="shared" si="17"/>
        <v>0.57624488868907731</v>
      </c>
      <c r="AD37" s="103">
        <f t="shared" si="17"/>
        <v>0.56971380630564794</v>
      </c>
      <c r="AE37" s="103">
        <f t="shared" si="17"/>
        <v>0.56325674633514822</v>
      </c>
      <c r="AF37" s="103">
        <f t="shared" si="17"/>
        <v>0.55687286981746498</v>
      </c>
      <c r="AG37" s="103">
        <f t="shared" si="17"/>
        <v>0.55056134730114636</v>
      </c>
      <c r="AH37" s="112">
        <f t="shared" si="18"/>
        <v>0.57014198045219511</v>
      </c>
      <c r="AJ37" s="122">
        <f t="shared" si="19"/>
        <v>0.63666666666666671</v>
      </c>
      <c r="AK37" s="150">
        <f>'Summary and control'!C51</f>
        <v>0</v>
      </c>
      <c r="AL37" s="109">
        <f t="shared" si="20"/>
        <v>0.58285084206321647</v>
      </c>
      <c r="AM37" s="237">
        <f>'Summary and control'!D51</f>
        <v>0</v>
      </c>
      <c r="AO37" s="122">
        <f t="shared" si="21"/>
        <v>1.2334889539429814</v>
      </c>
      <c r="AP37" s="109">
        <f t="shared" si="22"/>
        <v>1.1366666666666667</v>
      </c>
      <c r="AQ37" s="109">
        <f t="shared" si="23"/>
        <v>0</v>
      </c>
      <c r="AR37" s="81" t="s">
        <v>79</v>
      </c>
      <c r="AT37" s="122">
        <f t="shared" si="24"/>
        <v>0.91925299259770343</v>
      </c>
      <c r="AU37" s="109">
        <f t="shared" si="25"/>
        <v>0.86467858015733756</v>
      </c>
      <c r="AV37" s="235">
        <f t="shared" si="26"/>
        <v>0</v>
      </c>
      <c r="AX37" s="145">
        <f>Data!C74</f>
        <v>0</v>
      </c>
      <c r="AY37" s="146">
        <f>Data!D74</f>
        <v>0</v>
      </c>
      <c r="AZ37" s="146">
        <f>Data!E74</f>
        <v>0</v>
      </c>
      <c r="BA37" s="109">
        <f t="shared" ref="BA37:BA38" si="31">E37/I37</f>
        <v>9036.6666666666679</v>
      </c>
      <c r="BB37" s="293">
        <f>Data!G74</f>
        <v>0</v>
      </c>
      <c r="BD37" s="122"/>
      <c r="BE37" s="235"/>
      <c r="BF37" s="18"/>
      <c r="BG37" s="316"/>
      <c r="BH37" s="305"/>
      <c r="BJ37" s="18"/>
      <c r="BK37" s="18"/>
      <c r="BL37" s="18"/>
      <c r="BM37" s="18"/>
    </row>
    <row r="38" spans="2:65">
      <c r="B38" s="73" t="s">
        <v>26</v>
      </c>
      <c r="C38" s="95">
        <f>Data!C27</f>
        <v>16246</v>
      </c>
      <c r="D38" s="95">
        <f>Data!D27</f>
        <v>15740</v>
      </c>
      <c r="E38" s="102">
        <f>Data!E27</f>
        <v>14566</v>
      </c>
      <c r="G38" s="229">
        <f>Data!C51</f>
        <v>2.36</v>
      </c>
      <c r="H38" s="212">
        <f>Data!D51</f>
        <v>2.29</v>
      </c>
      <c r="I38" s="206">
        <f>Data!E51</f>
        <v>2.1</v>
      </c>
      <c r="K38" s="111">
        <f t="shared" si="30"/>
        <v>2.25</v>
      </c>
      <c r="L38" s="112">
        <f t="shared" si="6"/>
        <v>12</v>
      </c>
      <c r="N38" s="111">
        <f t="shared" si="7"/>
        <v>0.30701237477902182</v>
      </c>
      <c r="O38" s="103">
        <f t="shared" si="8"/>
        <v>1.0165110460570186</v>
      </c>
      <c r="P38" s="103">
        <f t="shared" si="9"/>
        <v>0</v>
      </c>
      <c r="Q38" s="103">
        <f t="shared" si="10"/>
        <v>0</v>
      </c>
      <c r="R38" s="103">
        <f t="shared" si="11"/>
        <v>1.4922150103135809</v>
      </c>
      <c r="S38" s="103">
        <f t="shared" si="12"/>
        <v>0</v>
      </c>
      <c r="T38" s="103">
        <f t="shared" si="13"/>
        <v>1.0375440165017293</v>
      </c>
      <c r="U38" s="103">
        <f t="shared" si="14"/>
        <v>-6.615496444127078E-2</v>
      </c>
      <c r="V38" s="103">
        <f t="shared" si="15"/>
        <v>-7.0102617652097798E-2</v>
      </c>
      <c r="W38" s="103">
        <f t="shared" si="16"/>
        <v>2.1011513300071409</v>
      </c>
      <c r="X38" s="103">
        <f t="shared" si="16"/>
        <v>1.9621497384847895</v>
      </c>
      <c r="Y38" s="103">
        <f t="shared" si="16"/>
        <v>1.8323437923068795</v>
      </c>
      <c r="Z38" s="103">
        <f t="shared" si="16"/>
        <v>1.7111251538826346</v>
      </c>
      <c r="AA38" s="103">
        <f t="shared" si="16"/>
        <v>1.5979257301729648</v>
      </c>
      <c r="AB38" s="103">
        <f t="shared" si="16"/>
        <v>1.4922150103135805</v>
      </c>
      <c r="AC38" s="103">
        <f t="shared" si="17"/>
        <v>1.3876068319908463</v>
      </c>
      <c r="AD38" s="103">
        <f t="shared" si="17"/>
        <v>1.2903319607963533</v>
      </c>
      <c r="AE38" s="103">
        <f t="shared" si="17"/>
        <v>1.1998763127043648</v>
      </c>
      <c r="AF38" s="103">
        <f t="shared" si="17"/>
        <v>1.1157618423250419</v>
      </c>
      <c r="AG38" s="103">
        <f t="shared" si="17"/>
        <v>1.0375440165017293</v>
      </c>
      <c r="AH38" s="112">
        <f t="shared" si="18"/>
        <v>1.3030373864006977</v>
      </c>
      <c r="AJ38" s="122">
        <f t="shared" si="19"/>
        <v>2.25</v>
      </c>
      <c r="AK38" s="150">
        <f>'Summary and control'!C52</f>
        <v>0.78</v>
      </c>
      <c r="AL38" s="109">
        <f t="shared" si="20"/>
        <v>1.4922150103135805</v>
      </c>
      <c r="AM38" s="237">
        <f>'Summary and control'!D52</f>
        <v>0.78</v>
      </c>
      <c r="AO38" s="122">
        <f t="shared" si="21"/>
        <v>0.9621213840755255</v>
      </c>
      <c r="AP38" s="109">
        <f t="shared" si="22"/>
        <v>0.88660000000000005</v>
      </c>
      <c r="AQ38" s="109">
        <f t="shared" si="23"/>
        <v>-7.5521384075525444E-2</v>
      </c>
      <c r="AR38" s="81" t="s">
        <v>78</v>
      </c>
      <c r="AT38" s="122">
        <f t="shared" si="24"/>
        <v>0.71701733422620872</v>
      </c>
      <c r="AU38" s="109">
        <f t="shared" si="25"/>
        <v>0.67444929252272334</v>
      </c>
      <c r="AV38" s="235">
        <f t="shared" si="26"/>
        <v>-4.2568041703485382E-2</v>
      </c>
      <c r="AX38" s="145">
        <f>Data!C75</f>
        <v>0</v>
      </c>
      <c r="AY38" s="146">
        <f>Data!D75</f>
        <v>0</v>
      </c>
      <c r="AZ38" s="146">
        <f>Data!E75</f>
        <v>0</v>
      </c>
      <c r="BA38" s="109">
        <f t="shared" si="31"/>
        <v>6936.1904761904761</v>
      </c>
      <c r="BB38" s="293">
        <f>Data!G75</f>
        <v>0</v>
      </c>
      <c r="BD38" s="122"/>
      <c r="BE38" s="235"/>
      <c r="BF38" s="18"/>
      <c r="BG38" s="316"/>
      <c r="BH38" s="305"/>
      <c r="BJ38" s="18"/>
      <c r="BK38" s="18"/>
      <c r="BL38" s="18"/>
      <c r="BM38" s="18"/>
    </row>
    <row r="39" spans="2:65">
      <c r="B39" s="73" t="s">
        <v>25</v>
      </c>
      <c r="C39" s="95">
        <f>Data!C28</f>
        <v>2988</v>
      </c>
      <c r="D39" s="95">
        <f>Data!D28</f>
        <v>3050</v>
      </c>
      <c r="E39" s="102">
        <f>Data!E28</f>
        <v>2893</v>
      </c>
      <c r="G39" s="229">
        <f>Data!C52</f>
        <v>2.41</v>
      </c>
      <c r="H39" s="212">
        <f>Data!D52</f>
        <v>2.4500000000000002</v>
      </c>
      <c r="I39" s="206">
        <f>Data!E52</f>
        <v>2.33</v>
      </c>
      <c r="K39" s="111">
        <f t="shared" si="30"/>
        <v>2.3966666666666669</v>
      </c>
      <c r="L39" s="112">
        <f t="shared" si="6"/>
        <v>13</v>
      </c>
      <c r="N39" s="111">
        <f t="shared" si="7"/>
        <v>0.33294048320565711</v>
      </c>
      <c r="O39" s="103">
        <f t="shared" si="8"/>
        <v>1.1631777127236855</v>
      </c>
      <c r="P39" s="103">
        <f t="shared" si="9"/>
        <v>0</v>
      </c>
      <c r="Q39" s="103">
        <f t="shared" si="10"/>
        <v>0</v>
      </c>
      <c r="R39" s="103">
        <f t="shared" si="11"/>
        <v>1.5748844801545236</v>
      </c>
      <c r="S39" s="103">
        <f t="shared" si="12"/>
        <v>0</v>
      </c>
      <c r="T39" s="103">
        <f t="shared" si="13"/>
        <v>1.081815168247237</v>
      </c>
      <c r="U39" s="103">
        <f t="shared" si="14"/>
        <v>-6.7590167555133362E-2</v>
      </c>
      <c r="V39" s="103">
        <f t="shared" si="15"/>
        <v>-7.235699806248419E-2</v>
      </c>
      <c r="W39" s="103">
        <f t="shared" si="16"/>
        <v>2.2346755650928638</v>
      </c>
      <c r="X39" s="103">
        <f t="shared" si="16"/>
        <v>2.083633469216875</v>
      </c>
      <c r="Y39" s="103">
        <f t="shared" si="16"/>
        <v>1.9428003339090227</v>
      </c>
      <c r="Z39" s="103">
        <f t="shared" si="16"/>
        <v>1.8114861338139427</v>
      </c>
      <c r="AA39" s="103">
        <f t="shared" si="16"/>
        <v>1.6890474825056576</v>
      </c>
      <c r="AB39" s="103">
        <f t="shared" si="16"/>
        <v>1.5748844801545241</v>
      </c>
      <c r="AC39" s="103">
        <f t="shared" si="17"/>
        <v>1.4609305668753467</v>
      </c>
      <c r="AD39" s="103">
        <f t="shared" si="17"/>
        <v>1.3552220166785234</v>
      </c>
      <c r="AE39" s="103">
        <f t="shared" si="17"/>
        <v>1.2571622198434795</v>
      </c>
      <c r="AF39" s="103">
        <f t="shared" si="17"/>
        <v>1.1661977355380364</v>
      </c>
      <c r="AG39" s="103">
        <f t="shared" si="17"/>
        <v>1.0818151682472374</v>
      </c>
      <c r="AH39" s="112">
        <f t="shared" si="18"/>
        <v>1.3693228099775434</v>
      </c>
      <c r="AJ39" s="122">
        <f t="shared" si="19"/>
        <v>2.3966666666666669</v>
      </c>
      <c r="AK39" s="150">
        <f>'Summary and control'!C53</f>
        <v>0</v>
      </c>
      <c r="AL39" s="109">
        <f t="shared" si="20"/>
        <v>1.5748844801545241</v>
      </c>
      <c r="AM39" s="237">
        <f>'Summary and control'!D53</f>
        <v>0</v>
      </c>
      <c r="AO39" s="122">
        <f t="shared" si="21"/>
        <v>1.2334889539429814</v>
      </c>
      <c r="AP39" s="109">
        <f t="shared" si="22"/>
        <v>1.1366666666666667</v>
      </c>
      <c r="AQ39" s="109">
        <f t="shared" si="23"/>
        <v>-9.68222872763147E-2</v>
      </c>
      <c r="AR39" s="81"/>
      <c r="AT39" s="122">
        <f t="shared" si="24"/>
        <v>0.91925299259770343</v>
      </c>
      <c r="AU39" s="109">
        <f t="shared" si="25"/>
        <v>0.86467858015733756</v>
      </c>
      <c r="AV39" s="235">
        <f t="shared" si="26"/>
        <v>-5.4574412440365871E-2</v>
      </c>
      <c r="AX39" s="145">
        <f>Data!C76</f>
        <v>0.30381285128360913</v>
      </c>
      <c r="AY39" s="146">
        <f>Data!D76</f>
        <v>1E-3</v>
      </c>
      <c r="AZ39" s="146">
        <f>Data!E76</f>
        <v>1.75E-4</v>
      </c>
      <c r="BA39" s="146">
        <f>Data!F76</f>
        <v>1316.6</v>
      </c>
      <c r="BB39" s="293" t="str">
        <f>Data!G76</f>
        <v>£m/nr/year</v>
      </c>
      <c r="BD39" s="122">
        <f>AY39*$BA$39</f>
        <v>1.3166</v>
      </c>
      <c r="BE39" s="235">
        <f>AZ39*$BA$39</f>
        <v>0.23040499999999997</v>
      </c>
      <c r="BG39" s="316">
        <f>IF(C$11="Company Specific",IF(AQ39&gt;-10000,BD39*MIN(AQ39,AX39),0),IF(AQ39&gt;0,$C$12*MIN(AQ39,AX39),0))</f>
        <v>-0.12747622342799594</v>
      </c>
      <c r="BH39" s="305">
        <f>IF(C$11="Company Specific",IF(AV39&gt;-1000000,BD39*MIN(AV39,AX39),0),IF(AV39&gt;0,$D$12*MIN(AV39,AX39),0))</f>
        <v>-7.18526714189857E-2</v>
      </c>
      <c r="BJ39" s="18"/>
      <c r="BK39" s="18"/>
      <c r="BL39" s="18"/>
      <c r="BM39" s="18"/>
    </row>
    <row r="40" spans="2:65" ht="14.4" thickBot="1">
      <c r="B40" s="74" t="s">
        <v>24</v>
      </c>
      <c r="C40" s="77">
        <f>Data!C29</f>
        <v>12043</v>
      </c>
      <c r="D40" s="77">
        <f>Data!D29</f>
        <v>11506</v>
      </c>
      <c r="E40" s="78">
        <f>Data!E29</f>
        <v>12879</v>
      </c>
      <c r="G40" s="230">
        <f>Data!C53</f>
        <v>2.57</v>
      </c>
      <c r="H40" s="231">
        <f>Data!D53</f>
        <v>2.4500000000000002</v>
      </c>
      <c r="I40" s="207">
        <f>Data!E53</f>
        <v>2.74</v>
      </c>
      <c r="K40" s="111">
        <f t="shared" si="30"/>
        <v>2.5866666666666664</v>
      </c>
      <c r="L40" s="112">
        <f t="shared" si="6"/>
        <v>15</v>
      </c>
      <c r="N40" s="111">
        <f t="shared" si="7"/>
        <v>0.36652916912197991</v>
      </c>
      <c r="O40" s="103">
        <f t="shared" si="8"/>
        <v>1.353177712723685</v>
      </c>
      <c r="P40" s="103">
        <f t="shared" si="9"/>
        <v>0</v>
      </c>
      <c r="Q40" s="103">
        <f t="shared" si="10"/>
        <v>0</v>
      </c>
      <c r="R40" s="103">
        <f t="shared" si="11"/>
        <v>1.6819790206302891</v>
      </c>
      <c r="S40" s="103">
        <f t="shared" si="12"/>
        <v>0</v>
      </c>
      <c r="T40" s="103">
        <f t="shared" si="13"/>
        <v>1.1391664330084625</v>
      </c>
      <c r="U40" s="103">
        <f t="shared" si="14"/>
        <v>-6.922076771608765E-2</v>
      </c>
      <c r="V40" s="103">
        <f t="shared" si="15"/>
        <v>-7.4975317973118183E-2</v>
      </c>
      <c r="W40" s="103">
        <f t="shared" si="16"/>
        <v>2.4076156141743863</v>
      </c>
      <c r="X40" s="103">
        <f t="shared" si="16"/>
        <v>2.2409586129959957</v>
      </c>
      <c r="Y40" s="103">
        <f t="shared" si="16"/>
        <v>2.0858377373844337</v>
      </c>
      <c r="Z40" s="103">
        <f t="shared" si="16"/>
        <v>1.9414544478714961</v>
      </c>
      <c r="AA40" s="103">
        <f t="shared" si="16"/>
        <v>1.8070654805040181</v>
      </c>
      <c r="AB40" s="103">
        <f t="shared" si="16"/>
        <v>1.6819790206302891</v>
      </c>
      <c r="AC40" s="103">
        <f t="shared" si="17"/>
        <v>1.5558721087344194</v>
      </c>
      <c r="AD40" s="103">
        <f t="shared" si="17"/>
        <v>1.4392201026565503</v>
      </c>
      <c r="AE40" s="103">
        <f t="shared" si="17"/>
        <v>1.3313141178265717</v>
      </c>
      <c r="AF40" s="103">
        <f t="shared" si="17"/>
        <v>1.2314984185204232</v>
      </c>
      <c r="AG40" s="103">
        <f t="shared" si="17"/>
        <v>1.1391664330084623</v>
      </c>
      <c r="AH40" s="112">
        <f t="shared" si="18"/>
        <v>1.4551593831258192</v>
      </c>
      <c r="AJ40" s="123">
        <f t="shared" si="19"/>
        <v>2.5866666666666664</v>
      </c>
      <c r="AK40" s="238">
        <f>'Summary and control'!C54</f>
        <v>0</v>
      </c>
      <c r="AL40" s="124">
        <f t="shared" si="20"/>
        <v>1.6819790206302891</v>
      </c>
      <c r="AM40" s="239">
        <f>'Summary and control'!D54</f>
        <v>0</v>
      </c>
      <c r="AO40" s="122">
        <f t="shared" si="21"/>
        <v>1.2334889539429814</v>
      </c>
      <c r="AP40" s="109">
        <f t="shared" si="22"/>
        <v>1.1366666666666667</v>
      </c>
      <c r="AQ40" s="109">
        <f t="shared" si="23"/>
        <v>-9.68222872763147E-2</v>
      </c>
      <c r="AR40" s="81"/>
      <c r="AT40" s="123">
        <f t="shared" si="24"/>
        <v>0.91925299259770343</v>
      </c>
      <c r="AU40" s="124">
        <f t="shared" si="25"/>
        <v>0.86467858015733756</v>
      </c>
      <c r="AV40" s="236">
        <f t="shared" si="26"/>
        <v>-5.4574412440365871E-2</v>
      </c>
      <c r="AX40" s="145">
        <f>Data!C77</f>
        <v>0.58000000000000007</v>
      </c>
      <c r="AY40" s="146">
        <f>Data!D77</f>
        <v>3.3E-3</v>
      </c>
      <c r="AZ40" s="146">
        <f>Data!E77</f>
        <v>2.6649999999999998E-3</v>
      </c>
      <c r="BA40" s="146">
        <f>Data!F77</f>
        <v>4966.1130000000003</v>
      </c>
      <c r="BB40" s="293" t="str">
        <f>Data!G77</f>
        <v>£m/Number/year</v>
      </c>
      <c r="BD40" s="123">
        <f>AY40*$BA$40</f>
        <v>16.388172900000001</v>
      </c>
      <c r="BE40" s="236">
        <f>AZ40*$BA$40</f>
        <v>13.234691144999999</v>
      </c>
      <c r="BG40" s="317">
        <f>IF(C$11="Company Specific",IF(AQ40&gt;-10000,BD40*MIN(AQ40,AX40),0),IF(AQ40&gt;0,$C$12*MIN(AQ40,AX40),0))</f>
        <v>-1.5867403844577155</v>
      </c>
      <c r="BH40" s="306">
        <f>IF(C$11="Company Specific",IF(AV40&gt;-1000000,BD40*MIN(AV40,AX40),0),IF(AV40&gt;0,$D$12*MIN(AV40,AX40),0))</f>
        <v>-0.89437490698862687</v>
      </c>
      <c r="BJ40" s="18"/>
      <c r="BK40" s="18"/>
      <c r="BL40" s="18"/>
      <c r="BM40" s="18"/>
    </row>
    <row r="41" spans="2:65">
      <c r="G41" s="10"/>
      <c r="H41" s="10"/>
      <c r="I41" s="10"/>
      <c r="AX41" s="48"/>
      <c r="AY41" s="48"/>
      <c r="AZ41" s="48"/>
      <c r="BA41" s="48"/>
      <c r="BK41" s="14"/>
      <c r="BL41" s="14"/>
    </row>
    <row r="42" spans="2:65">
      <c r="B42" s="73" t="s">
        <v>71</v>
      </c>
      <c r="C42" s="132"/>
      <c r="D42" s="132"/>
      <c r="E42" s="132"/>
      <c r="F42" s="56"/>
      <c r="G42" s="132"/>
      <c r="H42" s="132"/>
      <c r="I42" s="132"/>
      <c r="J42" s="56"/>
      <c r="K42" s="132"/>
      <c r="L42" s="132"/>
      <c r="M42" s="21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29">
        <v>3</v>
      </c>
      <c r="AA42" s="129">
        <v>4</v>
      </c>
      <c r="AB42" s="129">
        <v>5</v>
      </c>
      <c r="AC42" s="129">
        <v>6</v>
      </c>
      <c r="AD42" s="129">
        <v>7</v>
      </c>
      <c r="AE42" s="129">
        <v>8</v>
      </c>
      <c r="AF42" s="129">
        <v>9</v>
      </c>
      <c r="AG42" s="129">
        <v>10</v>
      </c>
      <c r="AH42" s="132"/>
      <c r="AI42" s="46"/>
      <c r="AJ42" s="132"/>
      <c r="AK42" s="132"/>
      <c r="AL42" s="132"/>
      <c r="AM42" s="132"/>
      <c r="AN42" s="21"/>
      <c r="AO42" s="132"/>
      <c r="AP42" s="132"/>
      <c r="AQ42" s="132"/>
      <c r="AR42" s="132"/>
      <c r="AS42" s="56"/>
      <c r="AT42" s="132"/>
      <c r="AU42" s="132"/>
      <c r="AV42" s="132"/>
      <c r="AW42" s="21"/>
      <c r="AX42" s="132"/>
      <c r="AY42" s="132"/>
      <c r="AZ42" s="132"/>
      <c r="BA42" s="132"/>
      <c r="BB42" s="132"/>
      <c r="BC42" s="21"/>
      <c r="BD42" s="132"/>
      <c r="BE42" s="132"/>
      <c r="BF42" s="21"/>
      <c r="BG42" s="132"/>
      <c r="BH42" s="132"/>
    </row>
    <row r="43" spans="2:65">
      <c r="B43" s="73" t="s">
        <v>204</v>
      </c>
      <c r="C43" s="133"/>
      <c r="D43" s="133"/>
      <c r="E43" s="133"/>
      <c r="F43" s="56"/>
      <c r="G43" s="133"/>
      <c r="H43" s="133"/>
      <c r="I43" s="133"/>
      <c r="J43" s="56"/>
      <c r="K43" s="133"/>
      <c r="L43" s="133"/>
      <c r="M43" s="21"/>
      <c r="N43" s="133"/>
      <c r="O43" s="133"/>
      <c r="P43" s="103">
        <f>SUM(P20:P40)</f>
        <v>0.51333333333333331</v>
      </c>
      <c r="Q43" s="103">
        <f>SUM(Q20:Q40)</f>
        <v>3.7017444769714913</v>
      </c>
      <c r="R43" s="133"/>
      <c r="S43" s="103">
        <f>SUM(S20:S40)</f>
        <v>2.2207911631543853</v>
      </c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46"/>
      <c r="AJ43" s="133"/>
      <c r="AK43" s="133"/>
      <c r="AL43" s="133"/>
      <c r="AM43" s="133"/>
      <c r="AN43" s="21"/>
      <c r="AO43" s="133"/>
      <c r="AP43" s="133"/>
      <c r="AQ43" s="133"/>
      <c r="AR43" s="133"/>
      <c r="AS43" s="56"/>
      <c r="AT43" s="133"/>
      <c r="AU43" s="133"/>
      <c r="AV43" s="133"/>
      <c r="AW43" s="21"/>
      <c r="AX43" s="133"/>
      <c r="AY43" s="133"/>
      <c r="AZ43" s="133"/>
      <c r="BA43" s="133"/>
      <c r="BB43" s="133"/>
      <c r="BC43" s="21"/>
      <c r="BD43" s="133"/>
      <c r="BE43" s="133"/>
      <c r="BF43" s="21"/>
      <c r="BG43" s="133"/>
      <c r="BH43" s="319">
        <f>SUM(BH20:BH40)</f>
        <v>-3.9237857726954455</v>
      </c>
      <c r="BK43" s="14"/>
      <c r="BL43" s="14"/>
    </row>
    <row r="44" spans="2:65">
      <c r="B44" s="73" t="s">
        <v>75</v>
      </c>
      <c r="C44" s="133"/>
      <c r="D44" s="133"/>
      <c r="E44" s="133"/>
      <c r="F44" s="56"/>
      <c r="G44" s="133"/>
      <c r="H44" s="133"/>
      <c r="I44" s="133"/>
      <c r="J44" s="56"/>
      <c r="K44" s="103">
        <f>_xlfn.QUARTILE.INC(K$20:K$40,1)</f>
        <v>1.2334889539429814</v>
      </c>
      <c r="L44" s="133"/>
      <c r="M44" s="21"/>
      <c r="N44" s="133"/>
      <c r="O44" s="133"/>
      <c r="P44" s="133"/>
      <c r="Q44" s="133"/>
      <c r="R44" s="133"/>
      <c r="S44" s="133"/>
      <c r="T44" s="133"/>
      <c r="U44" s="133"/>
      <c r="V44" s="133"/>
      <c r="W44" s="103">
        <f t="shared" ref="W44:AG44" si="32">_xlfn.QUARTILE.INC(W$20:W$40,1)</f>
        <v>1.1744170439723804</v>
      </c>
      <c r="X44" s="103">
        <f t="shared" si="32"/>
        <v>1.1182047086451212</v>
      </c>
      <c r="Y44" s="103">
        <f t="shared" si="32"/>
        <v>1.0647119441503863</v>
      </c>
      <c r="Z44" s="103">
        <f t="shared" si="32"/>
        <v>1.013805681526065</v>
      </c>
      <c r="AA44" s="103">
        <f t="shared" si="32"/>
        <v>0.96535943910783661</v>
      </c>
      <c r="AB44" s="103">
        <f t="shared" si="32"/>
        <v>0.91925299259770343</v>
      </c>
      <c r="AC44" s="103">
        <f t="shared" si="32"/>
        <v>0.87793282015435681</v>
      </c>
      <c r="AD44" s="103">
        <f t="shared" si="32"/>
        <v>0.83850487659893025</v>
      </c>
      <c r="AE44" s="103">
        <f t="shared" si="32"/>
        <v>0.80088077555981885</v>
      </c>
      <c r="AF44" s="103">
        <f t="shared" si="32"/>
        <v>0.76497634368561362</v>
      </c>
      <c r="AG44" s="103">
        <f t="shared" si="32"/>
        <v>0.73071141579053678</v>
      </c>
      <c r="AH44" s="133"/>
      <c r="AI44" s="46"/>
      <c r="AJ44" s="103">
        <f>_xlfn.QUARTILE.INC(AJ$20:AJ$40,1)</f>
        <v>1.2334889539429814</v>
      </c>
      <c r="AK44" s="133"/>
      <c r="AL44" s="103">
        <f>_xlfn.QUARTILE.INC(AL$20:AL$40,1)</f>
        <v>0.91925299259770343</v>
      </c>
      <c r="AM44" s="133"/>
      <c r="AN44" s="21"/>
      <c r="AO44" s="133"/>
      <c r="AP44" s="133"/>
      <c r="AQ44" s="133"/>
      <c r="AR44" s="133"/>
      <c r="AS44" s="56"/>
      <c r="AT44" s="133"/>
      <c r="AU44" s="133"/>
      <c r="AV44" s="133"/>
      <c r="AW44" s="21"/>
      <c r="AX44" s="133"/>
      <c r="AY44" s="133"/>
      <c r="AZ44" s="133"/>
      <c r="BA44" s="133"/>
      <c r="BB44" s="133"/>
      <c r="BC44" s="21"/>
      <c r="BD44" s="133"/>
      <c r="BE44" s="133"/>
      <c r="BF44" s="21"/>
      <c r="BG44" s="133"/>
      <c r="BH44" s="133"/>
    </row>
    <row r="45" spans="2:65">
      <c r="B45" s="73" t="s">
        <v>70</v>
      </c>
      <c r="C45" s="133"/>
      <c r="D45" s="133"/>
      <c r="E45" s="133"/>
      <c r="F45" s="56"/>
      <c r="G45" s="133"/>
      <c r="H45" s="133"/>
      <c r="I45" s="133"/>
      <c r="J45" s="56"/>
      <c r="K45" s="133"/>
      <c r="L45" s="133"/>
      <c r="M45" s="21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03">
        <f>BH43</f>
        <v>-3.9237857726954455</v>
      </c>
      <c r="AD45" s="103">
        <f>AC45</f>
        <v>-3.9237857726954455</v>
      </c>
      <c r="AE45" s="103">
        <f>AD45</f>
        <v>-3.9237857726954455</v>
      </c>
      <c r="AF45" s="103">
        <f>AE45</f>
        <v>-3.9237857726954455</v>
      </c>
      <c r="AG45" s="103">
        <f>AF45</f>
        <v>-3.9237857726954455</v>
      </c>
      <c r="AH45" s="133"/>
      <c r="AI45" s="46"/>
      <c r="AJ45" s="133"/>
      <c r="AK45" s="133"/>
      <c r="AL45" s="133"/>
      <c r="AM45" s="133"/>
      <c r="AN45" s="21"/>
      <c r="AO45" s="133"/>
      <c r="AP45" s="133"/>
      <c r="AQ45" s="133"/>
      <c r="AR45" s="133"/>
      <c r="AS45" s="56"/>
      <c r="AT45" s="133"/>
      <c r="AU45" s="133"/>
      <c r="AV45" s="133"/>
      <c r="AW45" s="21"/>
      <c r="AX45" s="133"/>
      <c r="AY45" s="133"/>
      <c r="AZ45" s="133"/>
      <c r="BA45" s="133"/>
      <c r="BB45" s="133"/>
      <c r="BC45" s="21"/>
      <c r="BD45" s="133"/>
      <c r="BE45" s="133"/>
      <c r="BF45" s="21"/>
      <c r="BG45" s="133"/>
      <c r="BH45" s="133"/>
    </row>
    <row r="46" spans="2:65">
      <c r="B46" s="73" t="s">
        <v>221</v>
      </c>
      <c r="C46" s="133"/>
      <c r="D46" s="133"/>
      <c r="E46" s="133"/>
      <c r="F46" s="56"/>
      <c r="G46" s="133"/>
      <c r="H46" s="133"/>
      <c r="I46" s="133"/>
      <c r="J46" s="56"/>
      <c r="K46" s="133"/>
      <c r="L46" s="133"/>
      <c r="M46" s="21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03">
        <f>AC45/(1+discount_rate)^AC42</f>
        <v>-3.1920022542133384</v>
      </c>
      <c r="AD46" s="103">
        <f>AD45/(1+discount_rate)^AD42</f>
        <v>-3.084060148998395</v>
      </c>
      <c r="AE46" s="103">
        <f>AE45/(1+discount_rate)^AE42</f>
        <v>-2.9797682599018316</v>
      </c>
      <c r="AF46" s="103">
        <f>AF45/(1+discount_rate)^AF42</f>
        <v>-2.8790031496636055</v>
      </c>
      <c r="AG46" s="103">
        <f>AG45/(1+discount_rate)^AG42</f>
        <v>-2.7816455552305368</v>
      </c>
      <c r="AH46" s="133"/>
      <c r="AI46" s="46"/>
      <c r="AJ46" s="133"/>
      <c r="AK46" s="133"/>
      <c r="AL46" s="133"/>
      <c r="AM46" s="133"/>
      <c r="AN46" s="21"/>
      <c r="AO46" s="133"/>
      <c r="AP46" s="133"/>
      <c r="AQ46" s="133"/>
      <c r="AR46" s="133"/>
      <c r="AS46" s="56"/>
      <c r="AT46" s="133"/>
      <c r="AU46" s="133"/>
      <c r="AV46" s="133"/>
      <c r="AW46" s="21"/>
      <c r="AX46" s="133"/>
      <c r="AY46" s="133"/>
      <c r="AZ46" s="133"/>
      <c r="BA46" s="133"/>
      <c r="BB46" s="133"/>
      <c r="BC46" s="21"/>
      <c r="BD46" s="133"/>
      <c r="BE46" s="133"/>
      <c r="BF46" s="21"/>
      <c r="BG46" s="133"/>
      <c r="BH46" s="133"/>
    </row>
    <row r="47" spans="2:65">
      <c r="B47" s="73" t="s">
        <v>73</v>
      </c>
      <c r="C47" s="133"/>
      <c r="D47" s="133"/>
      <c r="E47" s="133"/>
      <c r="F47" s="56"/>
      <c r="G47" s="133"/>
      <c r="H47" s="133"/>
      <c r="I47" s="133"/>
      <c r="J47" s="56"/>
      <c r="K47" s="133"/>
      <c r="L47" s="133"/>
      <c r="M47" s="21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46"/>
      <c r="AJ47" s="133"/>
      <c r="AK47" s="133"/>
      <c r="AL47" s="133"/>
      <c r="AM47" s="133"/>
      <c r="AN47" s="21"/>
      <c r="AO47" s="133"/>
      <c r="AP47" s="133"/>
      <c r="AQ47" s="133"/>
      <c r="AR47" s="133"/>
      <c r="AS47" s="56"/>
      <c r="AT47" s="133"/>
      <c r="AU47" s="133"/>
      <c r="AV47" s="133"/>
      <c r="AW47" s="21"/>
      <c r="AX47" s="133"/>
      <c r="AY47" s="133"/>
      <c r="AZ47" s="133"/>
      <c r="BA47" s="133"/>
      <c r="BB47" s="133"/>
      <c r="BC47" s="21"/>
      <c r="BD47" s="133"/>
      <c r="BE47" s="133"/>
      <c r="BF47" s="21"/>
      <c r="BG47" s="133"/>
      <c r="BH47" s="319">
        <f>SUM(AC46:AG46)</f>
        <v>-14.916479368007707</v>
      </c>
    </row>
    <row r="48" spans="2:65">
      <c r="B48" s="11"/>
      <c r="C48" s="15"/>
      <c r="AI48" s="14"/>
      <c r="AK48" s="14"/>
      <c r="AM48" s="14"/>
      <c r="BB48" s="25"/>
      <c r="BC48" s="25"/>
      <c r="BD48" s="25"/>
      <c r="BE48" s="25"/>
      <c r="BG48" s="13"/>
      <c r="BH48" s="13"/>
    </row>
    <row r="49" spans="2:65 16372:16383" s="89" customFormat="1" ht="15" thickBot="1">
      <c r="B49" s="88" t="s">
        <v>250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XER49"/>
      <c r="XES49"/>
      <c r="XET49"/>
      <c r="XEU49"/>
      <c r="XEV49"/>
      <c r="XEW49"/>
      <c r="XEX49"/>
      <c r="XEY49"/>
      <c r="XEZ49"/>
      <c r="XFA49"/>
      <c r="XFB49"/>
      <c r="XFC49"/>
    </row>
    <row r="50" spans="2:65 16372:16383" ht="14.4" thickBot="1">
      <c r="B50" s="11"/>
      <c r="C50" s="15"/>
      <c r="N50" s="107" t="str">
        <f>N17</f>
        <v>Convergence calculations</v>
      </c>
      <c r="O50" s="106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14"/>
      <c r="AK50" s="14"/>
      <c r="AM50" s="14"/>
      <c r="BB50" s="25"/>
      <c r="BC50" s="25"/>
      <c r="BD50" s="25"/>
      <c r="BE50" s="25"/>
      <c r="BG50" s="13"/>
      <c r="BH50" s="13"/>
    </row>
    <row r="51" spans="2:65 16372:16383" ht="14.4" thickBot="1">
      <c r="B51" s="119"/>
      <c r="C51" s="327" t="s">
        <v>66</v>
      </c>
      <c r="D51" s="325"/>
      <c r="E51" s="326"/>
      <c r="G51" s="279" t="s">
        <v>65</v>
      </c>
      <c r="H51" s="271"/>
      <c r="I51" s="272"/>
      <c r="K51" s="24"/>
      <c r="L51" s="24"/>
      <c r="M51" s="24"/>
      <c r="N51" s="273"/>
      <c r="O51" s="274"/>
      <c r="P51" s="120"/>
      <c r="Q51" s="120"/>
      <c r="R51" s="120"/>
      <c r="S51" s="120"/>
      <c r="T51" s="120"/>
      <c r="U51" s="120"/>
      <c r="V51" s="120"/>
      <c r="W51" s="120">
        <v>1</v>
      </c>
      <c r="X51" s="120">
        <v>2</v>
      </c>
      <c r="Y51" s="120">
        <v>3</v>
      </c>
      <c r="Z51" s="120">
        <v>4</v>
      </c>
      <c r="AA51" s="120">
        <v>5</v>
      </c>
      <c r="AB51" s="120">
        <v>6</v>
      </c>
      <c r="AC51" s="120">
        <v>1</v>
      </c>
      <c r="AD51" s="120">
        <v>2</v>
      </c>
      <c r="AE51" s="120">
        <v>3</v>
      </c>
      <c r="AF51" s="120">
        <v>4</v>
      </c>
      <c r="AG51" s="120">
        <v>5</v>
      </c>
      <c r="AH51" s="121"/>
      <c r="AO51" s="119" t="s">
        <v>58</v>
      </c>
      <c r="AP51" s="121" t="s">
        <v>64</v>
      </c>
      <c r="AR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2:65 16372:16383" ht="57" customHeight="1">
      <c r="B52" s="273"/>
      <c r="C52" s="274">
        <v>2011</v>
      </c>
      <c r="D52" s="274">
        <v>2012</v>
      </c>
      <c r="E52" s="275">
        <v>2013</v>
      </c>
      <c r="G52" s="273">
        <v>2011</v>
      </c>
      <c r="H52" s="274">
        <v>2012</v>
      </c>
      <c r="I52" s="275">
        <v>2013</v>
      </c>
      <c r="K52" s="119" t="s">
        <v>62</v>
      </c>
      <c r="L52" s="121" t="s">
        <v>63</v>
      </c>
      <c r="N52" s="273" t="str">
        <f t="shared" ref="N52:W52" si="33">N19</f>
        <v>Distribution</v>
      </c>
      <c r="O52" s="274" t="str">
        <f t="shared" si="33"/>
        <v>Current gap to UQ</v>
      </c>
      <c r="P52" s="274" t="str">
        <f t="shared" si="33"/>
        <v>Frontier company</v>
      </c>
      <c r="Q52" s="274" t="str">
        <f t="shared" si="33"/>
        <v>2019-20 worst performer</v>
      </c>
      <c r="R52" s="274" t="str">
        <f t="shared" si="33"/>
        <v>2019-20 values</v>
      </c>
      <c r="S52" s="274" t="str">
        <f t="shared" si="33"/>
        <v>2024-25 worst performer</v>
      </c>
      <c r="T52" s="274" t="str">
        <f t="shared" si="33"/>
        <v>2024-25 values</v>
      </c>
      <c r="U52" s="274" t="str">
        <f t="shared" si="33"/>
        <v>Annual shift to 2020</v>
      </c>
      <c r="V52" s="274" t="str">
        <f t="shared" si="33"/>
        <v>Annual shift from 2019-2024</v>
      </c>
      <c r="W52" s="274" t="str">
        <f t="shared" si="33"/>
        <v>2014-15</v>
      </c>
      <c r="X52" s="274" t="s">
        <v>60</v>
      </c>
      <c r="Y52" s="274" t="s">
        <v>59</v>
      </c>
      <c r="Z52" s="274" t="s">
        <v>58</v>
      </c>
      <c r="AA52" s="274" t="s">
        <v>57</v>
      </c>
      <c r="AB52" s="274" t="s">
        <v>56</v>
      </c>
      <c r="AC52" s="274" t="s">
        <v>55</v>
      </c>
      <c r="AD52" s="274" t="s">
        <v>54</v>
      </c>
      <c r="AE52" s="274" t="s">
        <v>53</v>
      </c>
      <c r="AF52" s="274" t="s">
        <v>52</v>
      </c>
      <c r="AG52" s="274" t="s">
        <v>51</v>
      </c>
      <c r="AH52" s="275" t="s">
        <v>50</v>
      </c>
      <c r="AJ52" s="119" t="s">
        <v>49</v>
      </c>
      <c r="AK52" s="120" t="s">
        <v>48</v>
      </c>
      <c r="AL52" s="120" t="s">
        <v>47</v>
      </c>
      <c r="AM52" s="121" t="s">
        <v>46</v>
      </c>
      <c r="AO52" s="273" t="s">
        <v>45</v>
      </c>
      <c r="AP52" s="275" t="s">
        <v>45</v>
      </c>
      <c r="AT52" s="18"/>
      <c r="AU52" s="18"/>
      <c r="AV52" s="18"/>
      <c r="AW52" s="18"/>
      <c r="AX52" s="18"/>
      <c r="AY52" s="18"/>
      <c r="AZ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2:65 16372:16383">
      <c r="B53" s="73" t="s">
        <v>44</v>
      </c>
      <c r="C53" s="95">
        <v>4184</v>
      </c>
      <c r="D53" s="95">
        <v>3730</v>
      </c>
      <c r="E53" s="102">
        <v>3783</v>
      </c>
      <c r="G53" s="232">
        <v>1.23</v>
      </c>
      <c r="H53" s="95">
        <v>1.1000000000000001</v>
      </c>
      <c r="I53" s="102">
        <v>1.08</v>
      </c>
      <c r="K53" s="111">
        <f>AVERAGE(G53:I53)</f>
        <v>1.1366666666666667</v>
      </c>
      <c r="L53" s="112">
        <f>RANK(K53,$K$53:$K$73,1)</f>
        <v>5</v>
      </c>
      <c r="N53" s="111"/>
      <c r="O53" s="103"/>
      <c r="P53" s="103"/>
      <c r="Q53" s="103"/>
      <c r="R53" s="103"/>
      <c r="S53" s="103"/>
      <c r="T53" s="103"/>
      <c r="U53" s="103"/>
      <c r="V53" s="103"/>
      <c r="W53" s="103">
        <f t="shared" ref="W53:AG53" si="34">W20</f>
        <v>1.0860172420753158</v>
      </c>
      <c r="X53" s="103">
        <f t="shared" si="34"/>
        <v>1.0376247361450512</v>
      </c>
      <c r="Y53" s="103">
        <f t="shared" si="34"/>
        <v>0.99138858145810171</v>
      </c>
      <c r="Z53" s="103">
        <f t="shared" si="34"/>
        <v>0.94721269184171886</v>
      </c>
      <c r="AA53" s="103">
        <f t="shared" si="34"/>
        <v>0.90500526268564163</v>
      </c>
      <c r="AB53" s="103">
        <f t="shared" si="34"/>
        <v>0.86467858015733756</v>
      </c>
      <c r="AC53" s="103">
        <f t="shared" si="34"/>
        <v>0.8292539111770173</v>
      </c>
      <c r="AD53" s="103">
        <f t="shared" si="34"/>
        <v>0.79528054121249647</v>
      </c>
      <c r="AE53" s="103">
        <f t="shared" si="34"/>
        <v>0.76269901257810335</v>
      </c>
      <c r="AF53" s="103">
        <f t="shared" si="34"/>
        <v>0.73145230348617674</v>
      </c>
      <c r="AG53" s="103">
        <f t="shared" si="34"/>
        <v>0.70148572825174027</v>
      </c>
      <c r="AH53" s="112">
        <f>AVERAGE(AA53:AG53)</f>
        <v>0.79855076279264481</v>
      </c>
      <c r="AJ53" s="111">
        <f>K53</f>
        <v>1.1366666666666667</v>
      </c>
      <c r="AK53" s="84">
        <f t="shared" ref="AK53:AK66" si="35">AK20</f>
        <v>0.61</v>
      </c>
      <c r="AL53" s="103">
        <f>AB53</f>
        <v>0.86467858015733756</v>
      </c>
      <c r="AM53" s="138">
        <f t="shared" ref="AM53:AM66" si="36">AM20</f>
        <v>0.61</v>
      </c>
      <c r="AO53" s="111">
        <f>IF(AK53=0,$AJ$76,AK53*$AJ$76)</f>
        <v>0.69336666666666669</v>
      </c>
      <c r="AP53" s="112">
        <f>IF(AM53=0,$AL$76,AM53*$AL$76)</f>
        <v>0.52745393389597595</v>
      </c>
      <c r="AT53" s="18"/>
      <c r="AU53" s="18"/>
      <c r="AV53" s="18"/>
      <c r="AW53" s="18"/>
      <c r="AX53" s="18"/>
      <c r="AY53" s="18"/>
      <c r="AZ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</row>
    <row r="54" spans="2:65 16372:16383">
      <c r="B54" s="73" t="s">
        <v>43</v>
      </c>
      <c r="C54" s="95">
        <v>5852</v>
      </c>
      <c r="D54" s="95">
        <v>6591</v>
      </c>
      <c r="E54" s="102">
        <v>6466</v>
      </c>
      <c r="G54" s="232">
        <v>1.39</v>
      </c>
      <c r="H54" s="95">
        <v>1.53</v>
      </c>
      <c r="I54" s="102">
        <v>1.51</v>
      </c>
      <c r="K54" s="111">
        <f>AVERAGE(G54:I54)*(BA21/(BA21+BA27))+AVERAGE(G60:I60)*(BA27/(BA27+BA21))</f>
        <v>1.5239558157719253</v>
      </c>
      <c r="L54" s="112">
        <f>RANK(K54,$K$53:$K$73,1)</f>
        <v>6</v>
      </c>
      <c r="N54" s="111"/>
      <c r="O54" s="103"/>
      <c r="P54" s="103"/>
      <c r="Q54" s="103"/>
      <c r="R54" s="103"/>
      <c r="S54" s="103"/>
      <c r="T54" s="103"/>
      <c r="U54" s="103"/>
      <c r="V54" s="103"/>
      <c r="W54" s="103">
        <f t="shared" ref="W54:AG54" si="37">W21</f>
        <v>1.4396164496635742</v>
      </c>
      <c r="X54" s="103">
        <f t="shared" si="37"/>
        <v>1.359944626145331</v>
      </c>
      <c r="Y54" s="103">
        <f t="shared" si="37"/>
        <v>1.2846820322272399</v>
      </c>
      <c r="Z54" s="103">
        <f t="shared" si="37"/>
        <v>1.2135846505791033</v>
      </c>
      <c r="AA54" s="103">
        <f t="shared" si="37"/>
        <v>1.1464219683744215</v>
      </c>
      <c r="AB54" s="103">
        <f t="shared" si="37"/>
        <v>1.082976229918801</v>
      </c>
      <c r="AC54" s="103">
        <f t="shared" si="37"/>
        <v>1.0239695470863754</v>
      </c>
      <c r="AD54" s="103">
        <f t="shared" si="37"/>
        <v>0.96817788275823169</v>
      </c>
      <c r="AE54" s="103">
        <f t="shared" si="37"/>
        <v>0.91542606450496511</v>
      </c>
      <c r="AF54" s="103">
        <f t="shared" si="37"/>
        <v>0.86554846428392407</v>
      </c>
      <c r="AG54" s="103">
        <f t="shared" si="37"/>
        <v>0.81838847840692652</v>
      </c>
      <c r="AH54" s="112">
        <f>AVERAGE(AA54:AG54)</f>
        <v>0.97441551933337778</v>
      </c>
      <c r="AJ54" s="111">
        <f>K54</f>
        <v>1.5239558157719253</v>
      </c>
      <c r="AK54" s="84">
        <f t="shared" si="35"/>
        <v>0</v>
      </c>
      <c r="AL54" s="103">
        <f>AB54</f>
        <v>1.082976229918801</v>
      </c>
      <c r="AM54" s="138">
        <f t="shared" si="36"/>
        <v>0</v>
      </c>
      <c r="AO54" s="111">
        <f>IF(AK54=0,$AJ$76,AK54*$AJ$76)</f>
        <v>1.1366666666666667</v>
      </c>
      <c r="AP54" s="112">
        <f>IF(AM54=0,$AL$76,AM54*$AL$76)</f>
        <v>0.86467858015733756</v>
      </c>
      <c r="AT54" s="18"/>
      <c r="AU54" s="18"/>
      <c r="AV54" s="18"/>
      <c r="AW54" s="18"/>
      <c r="AX54" s="18"/>
      <c r="AY54" s="18"/>
      <c r="AZ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20"/>
    </row>
    <row r="55" spans="2:65 16372:16383">
      <c r="B55" s="73" t="s">
        <v>42</v>
      </c>
      <c r="C55" s="95">
        <v>2567</v>
      </c>
      <c r="D55" s="95">
        <v>2588</v>
      </c>
      <c r="E55" s="102">
        <v>2320</v>
      </c>
      <c r="G55" s="232">
        <v>2.2200000000000002</v>
      </c>
      <c r="H55" s="95">
        <v>2.15</v>
      </c>
      <c r="I55" s="102">
        <v>1.87</v>
      </c>
      <c r="K55" s="111">
        <f>AVERAGE(G55:I55)</f>
        <v>2.08</v>
      </c>
      <c r="L55" s="112">
        <f>RANK(K55,$K$53:$K$73,1)</f>
        <v>10</v>
      </c>
      <c r="N55" s="111"/>
      <c r="O55" s="103"/>
      <c r="P55" s="103"/>
      <c r="Q55" s="103"/>
      <c r="R55" s="103"/>
      <c r="S55" s="103"/>
      <c r="T55" s="103"/>
      <c r="U55" s="103"/>
      <c r="V55" s="103"/>
      <c r="W55" s="103">
        <f t="shared" ref="W55:AG55" si="38">W22</f>
        <v>1.9463491645521811</v>
      </c>
      <c r="X55" s="103">
        <f t="shared" si="38"/>
        <v>1.8212860915158526</v>
      </c>
      <c r="Y55" s="103">
        <f t="shared" si="38"/>
        <v>1.7042589724194168</v>
      </c>
      <c r="Z55" s="103">
        <f t="shared" si="38"/>
        <v>1.5947514553601396</v>
      </c>
      <c r="AA55" s="103">
        <f t="shared" si="38"/>
        <v>1.4922803667348956</v>
      </c>
      <c r="AB55" s="103">
        <f t="shared" si="38"/>
        <v>1.39639357936158</v>
      </c>
      <c r="AC55" s="103">
        <f t="shared" si="38"/>
        <v>1.3025724619285897</v>
      </c>
      <c r="AD55" s="103">
        <f t="shared" si="38"/>
        <v>1.2150550128928712</v>
      </c>
      <c r="AE55" s="103">
        <f t="shared" si="38"/>
        <v>1.1334177003636312</v>
      </c>
      <c r="AF55" s="103">
        <f t="shared" si="38"/>
        <v>1.0572654487791866</v>
      </c>
      <c r="AG55" s="103">
        <f t="shared" si="38"/>
        <v>0.98622972697852784</v>
      </c>
      <c r="AH55" s="112">
        <f>AVERAGE(AA55:AG55)</f>
        <v>1.2261734710056118</v>
      </c>
      <c r="AJ55" s="111">
        <f>K55</f>
        <v>2.08</v>
      </c>
      <c r="AK55" s="84">
        <f t="shared" si="35"/>
        <v>0</v>
      </c>
      <c r="AL55" s="103">
        <f>AB55</f>
        <v>1.39639357936158</v>
      </c>
      <c r="AM55" s="138">
        <f t="shared" si="36"/>
        <v>0</v>
      </c>
      <c r="AO55" s="111">
        <f>IF(AK55=0,$AJ$76,AK55*$AJ$76)</f>
        <v>1.1366666666666667</v>
      </c>
      <c r="AP55" s="112">
        <f>IF(AM55=0,$AL$76,AM55*$AL$76)</f>
        <v>0.86467858015733756</v>
      </c>
      <c r="AT55" s="18"/>
      <c r="AU55" s="18"/>
      <c r="AV55" s="18"/>
      <c r="AW55" s="18"/>
      <c r="AX55" s="18"/>
      <c r="AY55" s="18"/>
      <c r="AZ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2:65 16372:16383">
      <c r="B56" s="73" t="s">
        <v>41</v>
      </c>
      <c r="C56" s="95">
        <v>227</v>
      </c>
      <c r="D56" s="95">
        <v>290</v>
      </c>
      <c r="E56" s="102">
        <v>346</v>
      </c>
      <c r="G56" s="232">
        <v>0.73</v>
      </c>
      <c r="H56" s="95">
        <v>0.93</v>
      </c>
      <c r="I56" s="102">
        <v>1.1100000000000001</v>
      </c>
      <c r="K56" s="116"/>
      <c r="L56" s="117"/>
      <c r="N56" s="111"/>
      <c r="O56" s="103"/>
      <c r="P56" s="103"/>
      <c r="Q56" s="103"/>
      <c r="R56" s="103"/>
      <c r="S56" s="103"/>
      <c r="T56" s="103"/>
      <c r="U56" s="103"/>
      <c r="V56" s="103"/>
      <c r="W56" s="103">
        <f t="shared" ref="W56:AG56" si="39">W23</f>
        <v>0</v>
      </c>
      <c r="X56" s="103">
        <f t="shared" si="39"/>
        <v>0</v>
      </c>
      <c r="Y56" s="103">
        <f t="shared" si="39"/>
        <v>0</v>
      </c>
      <c r="Z56" s="103">
        <f t="shared" si="39"/>
        <v>0</v>
      </c>
      <c r="AA56" s="103">
        <f t="shared" si="39"/>
        <v>0</v>
      </c>
      <c r="AB56" s="103">
        <f t="shared" si="39"/>
        <v>0</v>
      </c>
      <c r="AC56" s="103">
        <f t="shared" si="39"/>
        <v>0</v>
      </c>
      <c r="AD56" s="103">
        <f t="shared" si="39"/>
        <v>0</v>
      </c>
      <c r="AE56" s="103">
        <f t="shared" si="39"/>
        <v>0</v>
      </c>
      <c r="AF56" s="103">
        <f t="shared" si="39"/>
        <v>0</v>
      </c>
      <c r="AG56" s="103">
        <f t="shared" si="39"/>
        <v>0</v>
      </c>
      <c r="AH56" s="112"/>
      <c r="AJ56" s="111"/>
      <c r="AK56" s="84">
        <f t="shared" si="35"/>
        <v>0</v>
      </c>
      <c r="AL56" s="103"/>
      <c r="AM56" s="138">
        <f t="shared" si="36"/>
        <v>0</v>
      </c>
      <c r="AO56" s="111"/>
      <c r="AP56" s="112"/>
      <c r="AT56" s="18"/>
      <c r="AU56" s="18"/>
      <c r="AV56" s="18"/>
      <c r="AW56" s="18"/>
      <c r="AX56" s="18"/>
      <c r="AY56" s="18"/>
      <c r="AZ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20"/>
    </row>
    <row r="57" spans="2:65 16372:16383">
      <c r="B57" s="73" t="s">
        <v>40</v>
      </c>
      <c r="C57" s="95">
        <v>1242</v>
      </c>
      <c r="D57" s="95">
        <v>1312</v>
      </c>
      <c r="E57" s="102">
        <v>1671</v>
      </c>
      <c r="G57" s="232">
        <v>4.76</v>
      </c>
      <c r="H57" s="95">
        <v>5.03</v>
      </c>
      <c r="I57" s="102">
        <v>6.37</v>
      </c>
      <c r="K57" s="111">
        <f>AVERAGE(G57:I57)</f>
        <v>5.3866666666666667</v>
      </c>
      <c r="L57" s="112">
        <f>RANK(K57,$K$53:$K$73,1)</f>
        <v>17</v>
      </c>
      <c r="N57" s="111"/>
      <c r="O57" s="103"/>
      <c r="P57" s="103"/>
      <c r="Q57" s="103"/>
      <c r="R57" s="103"/>
      <c r="S57" s="103"/>
      <c r="T57" s="103"/>
      <c r="U57" s="103"/>
      <c r="V57" s="103"/>
      <c r="W57" s="103">
        <f t="shared" ref="W57:AG57" si="40">W24</f>
        <v>4.9542103692117694</v>
      </c>
      <c r="X57" s="103">
        <f t="shared" si="40"/>
        <v>4.5564728432683328</v>
      </c>
      <c r="Y57" s="103">
        <f t="shared" si="40"/>
        <v>4.190666771129667</v>
      </c>
      <c r="Z57" s="103">
        <f t="shared" si="40"/>
        <v>3.8542286085597408</v>
      </c>
      <c r="AA57" s="103">
        <f t="shared" si="40"/>
        <v>3.5448006196483886</v>
      </c>
      <c r="AB57" s="103">
        <f t="shared" si="40"/>
        <v>3.2602143539573674</v>
      </c>
      <c r="AC57" s="103">
        <f t="shared" si="40"/>
        <v>2.9520266331734915</v>
      </c>
      <c r="AD57" s="103">
        <f t="shared" si="40"/>
        <v>2.6729718652970433</v>
      </c>
      <c r="AE57" s="103">
        <f t="shared" si="40"/>
        <v>2.4202961153466176</v>
      </c>
      <c r="AF57" s="103">
        <f t="shared" si="40"/>
        <v>2.1915057775256286</v>
      </c>
      <c r="AG57" s="103">
        <f t="shared" si="40"/>
        <v>1.9843429663317877</v>
      </c>
      <c r="AH57" s="112">
        <f>AVERAGE(AA57:AG57)</f>
        <v>2.7180226187543322</v>
      </c>
      <c r="AJ57" s="111">
        <f>K57</f>
        <v>5.3866666666666667</v>
      </c>
      <c r="AK57" s="84">
        <f t="shared" si="35"/>
        <v>0.82</v>
      </c>
      <c r="AL57" s="103">
        <f>AB57</f>
        <v>3.2602143539573674</v>
      </c>
      <c r="AM57" s="138">
        <f t="shared" si="36"/>
        <v>0.82</v>
      </c>
      <c r="AO57" s="111">
        <f>IF(AK57=0,$AJ$76,AK57*$AJ$76)</f>
        <v>0.9320666666666666</v>
      </c>
      <c r="AP57" s="112">
        <f>IF(AM57=0,$AL$76,AM57*$AL$76)</f>
        <v>0.70903643572901676</v>
      </c>
      <c r="AT57" s="18"/>
      <c r="AU57" s="18"/>
      <c r="AV57" s="18"/>
      <c r="AW57" s="18"/>
      <c r="AX57" s="18"/>
      <c r="AY57" s="18"/>
      <c r="AZ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2:65 16372:16383">
      <c r="B58" s="73" t="s">
        <v>39</v>
      </c>
      <c r="C58" s="95">
        <v>9011</v>
      </c>
      <c r="D58" s="95">
        <v>9745</v>
      </c>
      <c r="E58" s="102">
        <v>11553</v>
      </c>
      <c r="G58" s="232">
        <v>3.03</v>
      </c>
      <c r="H58" s="95">
        <v>3.3</v>
      </c>
      <c r="I58" s="102">
        <v>3.92</v>
      </c>
      <c r="K58" s="111">
        <f>AVERAGE(G58:I58)</f>
        <v>3.4166666666666665</v>
      </c>
      <c r="L58" s="112">
        <f>RANK(K58,$K$53:$K$73,1)</f>
        <v>16</v>
      </c>
      <c r="N58" s="111"/>
      <c r="O58" s="103"/>
      <c r="P58" s="103"/>
      <c r="Q58" s="103"/>
      <c r="R58" s="103"/>
      <c r="S58" s="103"/>
      <c r="T58" s="103"/>
      <c r="U58" s="103"/>
      <c r="V58" s="103"/>
      <c r="W58" s="103">
        <f t="shared" ref="W58:AG58" si="41">W25</f>
        <v>3.1627798158890559</v>
      </c>
      <c r="X58" s="103">
        <f t="shared" si="41"/>
        <v>2.9277588772083538</v>
      </c>
      <c r="Y58" s="103">
        <f t="shared" si="41"/>
        <v>2.7102019558901231</v>
      </c>
      <c r="Z58" s="103">
        <f t="shared" si="41"/>
        <v>2.5088113296797041</v>
      </c>
      <c r="AA58" s="103">
        <f t="shared" si="41"/>
        <v>2.3223857079174883</v>
      </c>
      <c r="AB58" s="103">
        <f t="shared" si="41"/>
        <v>2.1498130658665313</v>
      </c>
      <c r="AC58" s="103">
        <f t="shared" si="41"/>
        <v>1.9701751026668375</v>
      </c>
      <c r="AD58" s="103">
        <f t="shared" si="41"/>
        <v>1.8055476528624224</v>
      </c>
      <c r="AE58" s="103">
        <f t="shared" si="41"/>
        <v>1.6546764408626673</v>
      </c>
      <c r="AF58" s="103">
        <f t="shared" si="41"/>
        <v>1.5164119981022557</v>
      </c>
      <c r="AG58" s="103">
        <f t="shared" si="41"/>
        <v>1.3897009053864489</v>
      </c>
      <c r="AH58" s="112">
        <f>AVERAGE(AA58:AG58)</f>
        <v>1.8298158390949502</v>
      </c>
      <c r="AJ58" s="111">
        <f>K58</f>
        <v>3.4166666666666665</v>
      </c>
      <c r="AK58" s="84">
        <f t="shared" si="35"/>
        <v>0</v>
      </c>
      <c r="AL58" s="103">
        <f>AB58</f>
        <v>2.1498130658665313</v>
      </c>
      <c r="AM58" s="138">
        <f t="shared" si="36"/>
        <v>0</v>
      </c>
      <c r="AO58" s="111">
        <f>IF(AK58=0,$AJ$76,AK58*$AJ$76)</f>
        <v>1.1366666666666667</v>
      </c>
      <c r="AP58" s="112">
        <f>IF(AM58=0,$AL$76,AM58*$AL$76)</f>
        <v>0.86467858015733756</v>
      </c>
      <c r="AT58" s="18"/>
      <c r="AU58" s="18"/>
      <c r="AV58" s="18"/>
      <c r="AW58" s="18"/>
      <c r="AX58" s="18"/>
      <c r="AY58" s="18"/>
      <c r="AZ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</row>
    <row r="59" spans="2:65 16372:16383">
      <c r="B59" s="73" t="s">
        <v>38</v>
      </c>
      <c r="C59" s="95">
        <v>1677</v>
      </c>
      <c r="D59" s="95">
        <v>1799</v>
      </c>
      <c r="E59" s="102">
        <v>1624</v>
      </c>
      <c r="G59" s="232">
        <v>0.93</v>
      </c>
      <c r="H59" s="95">
        <v>0.99</v>
      </c>
      <c r="I59" s="102">
        <v>0.9</v>
      </c>
      <c r="K59" s="116"/>
      <c r="L59" s="117"/>
      <c r="N59" s="111"/>
      <c r="O59" s="103"/>
      <c r="P59" s="103"/>
      <c r="Q59" s="103"/>
      <c r="R59" s="103"/>
      <c r="S59" s="103"/>
      <c r="T59" s="103"/>
      <c r="U59" s="103"/>
      <c r="V59" s="103"/>
      <c r="W59" s="103">
        <f t="shared" ref="W59:AG59" si="42">W26</f>
        <v>0</v>
      </c>
      <c r="X59" s="103">
        <f t="shared" si="42"/>
        <v>0</v>
      </c>
      <c r="Y59" s="103">
        <f t="shared" si="42"/>
        <v>0</v>
      </c>
      <c r="Z59" s="103">
        <f t="shared" si="42"/>
        <v>0</v>
      </c>
      <c r="AA59" s="103">
        <f t="shared" si="42"/>
        <v>0</v>
      </c>
      <c r="AB59" s="103">
        <f t="shared" si="42"/>
        <v>0</v>
      </c>
      <c r="AC59" s="103">
        <f t="shared" si="42"/>
        <v>0</v>
      </c>
      <c r="AD59" s="103">
        <f t="shared" si="42"/>
        <v>0</v>
      </c>
      <c r="AE59" s="103">
        <f t="shared" si="42"/>
        <v>0</v>
      </c>
      <c r="AF59" s="103">
        <f t="shared" si="42"/>
        <v>0</v>
      </c>
      <c r="AG59" s="103">
        <f t="shared" si="42"/>
        <v>0</v>
      </c>
      <c r="AH59" s="112"/>
      <c r="AJ59" s="111"/>
      <c r="AK59" s="84">
        <f t="shared" si="35"/>
        <v>0</v>
      </c>
      <c r="AL59" s="103"/>
      <c r="AM59" s="138">
        <f t="shared" si="36"/>
        <v>0</v>
      </c>
      <c r="AO59" s="111"/>
      <c r="AP59" s="112"/>
      <c r="AT59" s="18"/>
      <c r="AU59" s="18"/>
      <c r="AV59" s="18"/>
      <c r="AW59" s="18"/>
      <c r="AX59" s="18"/>
      <c r="AY59" s="18"/>
      <c r="AZ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20"/>
    </row>
    <row r="60" spans="2:65 16372:16383">
      <c r="B60" s="73" t="s">
        <v>37</v>
      </c>
      <c r="C60" s="95">
        <v>391</v>
      </c>
      <c r="D60" s="95">
        <v>384</v>
      </c>
      <c r="E60" s="102">
        <v>290</v>
      </c>
      <c r="G60" s="232">
        <v>4.4400000000000004</v>
      </c>
      <c r="H60" s="95">
        <v>4.28</v>
      </c>
      <c r="I60" s="102">
        <v>3.24</v>
      </c>
      <c r="K60" s="116"/>
      <c r="L60" s="117"/>
      <c r="N60" s="111"/>
      <c r="O60" s="103"/>
      <c r="P60" s="103"/>
      <c r="Q60" s="103"/>
      <c r="R60" s="103"/>
      <c r="S60" s="103"/>
      <c r="T60" s="103"/>
      <c r="U60" s="103"/>
      <c r="V60" s="103"/>
      <c r="W60" s="103">
        <f t="shared" ref="W60:AG60" si="43">W27</f>
        <v>0</v>
      </c>
      <c r="X60" s="103">
        <f t="shared" si="43"/>
        <v>0</v>
      </c>
      <c r="Y60" s="103">
        <f t="shared" si="43"/>
        <v>0</v>
      </c>
      <c r="Z60" s="103">
        <f t="shared" si="43"/>
        <v>0</v>
      </c>
      <c r="AA60" s="103">
        <f t="shared" si="43"/>
        <v>0</v>
      </c>
      <c r="AB60" s="103">
        <f t="shared" si="43"/>
        <v>0</v>
      </c>
      <c r="AC60" s="103">
        <f t="shared" si="43"/>
        <v>0</v>
      </c>
      <c r="AD60" s="103">
        <f t="shared" si="43"/>
        <v>0</v>
      </c>
      <c r="AE60" s="103">
        <f t="shared" si="43"/>
        <v>0</v>
      </c>
      <c r="AF60" s="103">
        <f t="shared" si="43"/>
        <v>0</v>
      </c>
      <c r="AG60" s="103">
        <f t="shared" si="43"/>
        <v>0</v>
      </c>
      <c r="AH60" s="112"/>
      <c r="AJ60" s="111"/>
      <c r="AK60" s="84">
        <f t="shared" si="35"/>
        <v>0</v>
      </c>
      <c r="AL60" s="103"/>
      <c r="AM60" s="138">
        <f t="shared" si="36"/>
        <v>0</v>
      </c>
      <c r="AO60" s="111"/>
      <c r="AP60" s="112"/>
      <c r="AT60" s="18"/>
      <c r="AU60" s="18"/>
      <c r="AV60" s="18"/>
      <c r="AW60" s="18"/>
      <c r="AX60" s="18"/>
      <c r="AY60" s="18"/>
      <c r="AZ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20"/>
    </row>
    <row r="61" spans="2:65 16372:16383">
      <c r="B61" s="73" t="s">
        <v>36</v>
      </c>
      <c r="C61" s="95">
        <v>6461</v>
      </c>
      <c r="D61" s="95">
        <v>6710</v>
      </c>
      <c r="E61" s="102">
        <v>6485</v>
      </c>
      <c r="G61" s="232">
        <v>2.58</v>
      </c>
      <c r="H61" s="95">
        <v>2.67</v>
      </c>
      <c r="I61" s="102">
        <v>2.57</v>
      </c>
      <c r="K61" s="111">
        <f>AVERAGE(G61:I61)*(BA28/(BA28+BA26))+(AVERAGE(G59:I59)*(BA26/(BA26+BA28)))</f>
        <v>2.1162414341676605</v>
      </c>
      <c r="L61" s="112">
        <f t="shared" ref="L61:L66" si="44">RANK(K61,$K$53:$K$73,1)</f>
        <v>11</v>
      </c>
      <c r="N61" s="111"/>
      <c r="O61" s="103"/>
      <c r="P61" s="103"/>
      <c r="Q61" s="103"/>
      <c r="R61" s="103"/>
      <c r="S61" s="103"/>
      <c r="T61" s="103"/>
      <c r="U61" s="103"/>
      <c r="V61" s="103"/>
      <c r="W61" s="103">
        <f t="shared" ref="W61:AG61" si="45">W28</f>
        <v>1.9793542228593033</v>
      </c>
      <c r="X61" s="103">
        <f t="shared" si="45"/>
        <v>1.8513214401228677</v>
      </c>
      <c r="Y61" s="103">
        <f t="shared" si="45"/>
        <v>1.7315703450530064</v>
      </c>
      <c r="Z61" s="103">
        <f t="shared" si="45"/>
        <v>1.6195652439848562</v>
      </c>
      <c r="AA61" s="103">
        <f t="shared" si="45"/>
        <v>1.5148050941259521</v>
      </c>
      <c r="AB61" s="103">
        <f t="shared" si="45"/>
        <v>1.4168212621950973</v>
      </c>
      <c r="AC61" s="103">
        <f t="shared" si="45"/>
        <v>1.3207049942481617</v>
      </c>
      <c r="AD61" s="103">
        <f t="shared" si="45"/>
        <v>1.2311091937804719</v>
      </c>
      <c r="AE61" s="103">
        <f t="shared" si="45"/>
        <v>1.1475915163579788</v>
      </c>
      <c r="AF61" s="103">
        <f t="shared" si="45"/>
        <v>1.0697396259162719</v>
      </c>
      <c r="AG61" s="103">
        <f t="shared" si="45"/>
        <v>0.997169159011559</v>
      </c>
      <c r="AH61" s="112">
        <f>AVERAGE(AA61:AG61)</f>
        <v>1.2425629779479277</v>
      </c>
      <c r="AJ61" s="111">
        <f t="shared" ref="AJ61:AJ66" si="46">K61</f>
        <v>2.1162414341676605</v>
      </c>
      <c r="AK61" s="84">
        <f t="shared" si="35"/>
        <v>0.16958000000000001</v>
      </c>
      <c r="AL61" s="103">
        <f t="shared" ref="AL61:AL66" si="47">AB61</f>
        <v>1.4168212621950973</v>
      </c>
      <c r="AM61" s="138">
        <f t="shared" si="36"/>
        <v>0.16958000000000001</v>
      </c>
      <c r="AO61" s="111">
        <f t="shared" ref="AO61:AO66" si="48">IF(AK61=0,$AJ$76,AK61*$AJ$76)</f>
        <v>0.19275593333333335</v>
      </c>
      <c r="AP61" s="112">
        <f t="shared" ref="AP61:AP66" si="49">IF(AM61=0,$AL$76,AM61*$AL$76)</f>
        <v>0.1466321936230813</v>
      </c>
      <c r="AT61" s="18"/>
      <c r="AU61" s="18"/>
      <c r="AV61" s="18"/>
      <c r="AW61" s="18"/>
      <c r="AX61" s="18"/>
      <c r="AY61" s="18"/>
      <c r="AZ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20"/>
    </row>
    <row r="62" spans="2:65 16372:16383">
      <c r="B62" s="73" t="s">
        <v>35</v>
      </c>
      <c r="C62" s="95">
        <v>383</v>
      </c>
      <c r="D62" s="95">
        <v>365</v>
      </c>
      <c r="E62" s="102">
        <v>307</v>
      </c>
      <c r="G62" s="232">
        <v>0.56999999999999995</v>
      </c>
      <c r="H62" s="95">
        <v>0.55000000000000004</v>
      </c>
      <c r="I62" s="102">
        <v>0.43</v>
      </c>
      <c r="K62" s="111">
        <f>AVERAGE(G62:I62)</f>
        <v>0.51666666666666672</v>
      </c>
      <c r="L62" s="112">
        <f t="shared" si="44"/>
        <v>2</v>
      </c>
      <c r="N62" s="111"/>
      <c r="O62" s="103"/>
      <c r="P62" s="103"/>
      <c r="Q62" s="103"/>
      <c r="R62" s="103"/>
      <c r="S62" s="103"/>
      <c r="T62" s="103"/>
      <c r="U62" s="103"/>
      <c r="V62" s="103"/>
      <c r="W62" s="103">
        <f t="shared" ref="W62:AG62" si="50">W29</f>
        <v>0.51642396820847436</v>
      </c>
      <c r="X62" s="103">
        <f t="shared" si="50"/>
        <v>0.51618138375520128</v>
      </c>
      <c r="Y62" s="103">
        <f t="shared" si="50"/>
        <v>0.51593891325329477</v>
      </c>
      <c r="Z62" s="103">
        <f t="shared" si="50"/>
        <v>0.51569655664922764</v>
      </c>
      <c r="AA62" s="103">
        <f t="shared" si="50"/>
        <v>0.51545431388949758</v>
      </c>
      <c r="AB62" s="103">
        <f t="shared" si="50"/>
        <v>0.51521218492062748</v>
      </c>
      <c r="AC62" s="103">
        <f t="shared" si="50"/>
        <v>0.51503752873485009</v>
      </c>
      <c r="AD62" s="103">
        <f t="shared" si="50"/>
        <v>0.51486293175726716</v>
      </c>
      <c r="AE62" s="103">
        <f t="shared" si="50"/>
        <v>0.51468839396780708</v>
      </c>
      <c r="AF62" s="103">
        <f t="shared" si="50"/>
        <v>0.51451391534640534</v>
      </c>
      <c r="AG62" s="103">
        <f t="shared" si="50"/>
        <v>0.51433949587300398</v>
      </c>
      <c r="AH62" s="112">
        <f>AVERAGE(AA62:AG62)</f>
        <v>0.51487268064135117</v>
      </c>
      <c r="AJ62" s="111">
        <f t="shared" si="46"/>
        <v>0.51666666666666672</v>
      </c>
      <c r="AK62" s="84">
        <f t="shared" si="35"/>
        <v>0</v>
      </c>
      <c r="AL62" s="103">
        <f t="shared" si="47"/>
        <v>0.51521218492062748</v>
      </c>
      <c r="AM62" s="138">
        <f t="shared" si="36"/>
        <v>0</v>
      </c>
      <c r="AO62" s="111">
        <f t="shared" si="48"/>
        <v>1.1366666666666667</v>
      </c>
      <c r="AP62" s="112">
        <f t="shared" si="49"/>
        <v>0.86467858015733756</v>
      </c>
      <c r="AT62" s="18"/>
      <c r="AU62" s="18"/>
      <c r="AV62" s="18"/>
      <c r="AW62" s="18"/>
      <c r="AX62" s="18"/>
      <c r="AY62" s="18"/>
      <c r="AZ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</row>
    <row r="63" spans="2:65 16372:16383">
      <c r="B63" s="73" t="s">
        <v>34</v>
      </c>
      <c r="C63" s="95">
        <v>477</v>
      </c>
      <c r="D63" s="95">
        <v>533</v>
      </c>
      <c r="E63" s="102">
        <v>439</v>
      </c>
      <c r="G63" s="232">
        <v>1.1200000000000001</v>
      </c>
      <c r="H63" s="95">
        <v>1.25</v>
      </c>
      <c r="I63" s="102">
        <v>1.02</v>
      </c>
      <c r="K63" s="111">
        <f>AVERAGE(G63:I63)</f>
        <v>1.1300000000000001</v>
      </c>
      <c r="L63" s="112">
        <f t="shared" si="44"/>
        <v>4</v>
      </c>
      <c r="N63" s="111"/>
      <c r="O63" s="103"/>
      <c r="P63" s="103"/>
      <c r="Q63" s="103"/>
      <c r="R63" s="103"/>
      <c r="S63" s="103"/>
      <c r="T63" s="103"/>
      <c r="U63" s="103"/>
      <c r="V63" s="103"/>
      <c r="W63" s="103">
        <f t="shared" ref="W63:AG63" si="51">W30</f>
        <v>1.0799224662308102</v>
      </c>
      <c r="X63" s="103">
        <f t="shared" si="51"/>
        <v>1.0320641885575534</v>
      </c>
      <c r="Y63" s="103">
        <f t="shared" si="51"/>
        <v>0.98632681753590523</v>
      </c>
      <c r="Z63" s="103">
        <f t="shared" si="51"/>
        <v>0.94261636221500977</v>
      </c>
      <c r="AA63" s="103">
        <f t="shared" si="51"/>
        <v>0.90084299698473269</v>
      </c>
      <c r="AB63" s="103">
        <f t="shared" si="51"/>
        <v>0.86092087698274933</v>
      </c>
      <c r="AC63" s="103">
        <f t="shared" si="51"/>
        <v>0.82589499190372595</v>
      </c>
      <c r="AD63" s="103">
        <f t="shared" si="51"/>
        <v>0.79229410726129157</v>
      </c>
      <c r="AE63" s="103">
        <f t="shared" si="51"/>
        <v>0.76006024803954864</v>
      </c>
      <c r="AF63" s="103">
        <f t="shared" si="51"/>
        <v>0.72913779789027588</v>
      </c>
      <c r="AG63" s="103">
        <f t="shared" si="51"/>
        <v>0.69947340317239914</v>
      </c>
      <c r="AH63" s="112">
        <f>AH30</f>
        <v>0.79551777460496031</v>
      </c>
      <c r="AJ63" s="111">
        <f t="shared" si="46"/>
        <v>1.1300000000000001</v>
      </c>
      <c r="AK63" s="84">
        <f t="shared" si="35"/>
        <v>0</v>
      </c>
      <c r="AL63" s="103">
        <f t="shared" si="47"/>
        <v>0.86092087698274933</v>
      </c>
      <c r="AM63" s="138">
        <f t="shared" si="36"/>
        <v>0</v>
      </c>
      <c r="AO63" s="111">
        <f t="shared" si="48"/>
        <v>1.1366666666666667</v>
      </c>
      <c r="AP63" s="112">
        <f t="shared" si="49"/>
        <v>0.86467858015733756</v>
      </c>
      <c r="AT63" s="18"/>
      <c r="AU63" s="18"/>
      <c r="AV63" s="18"/>
      <c r="AW63" s="18"/>
      <c r="AX63" s="18"/>
      <c r="AY63" s="18"/>
      <c r="AZ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</row>
    <row r="64" spans="2:65 16372:16383">
      <c r="B64" s="73" t="s">
        <v>33</v>
      </c>
      <c r="C64" s="95">
        <v>11848</v>
      </c>
      <c r="D64" s="95">
        <v>13057</v>
      </c>
      <c r="E64" s="102">
        <v>14052</v>
      </c>
      <c r="G64" s="232">
        <v>1.52</v>
      </c>
      <c r="H64" s="95">
        <v>1.73</v>
      </c>
      <c r="I64" s="102">
        <v>1.86</v>
      </c>
      <c r="K64" s="111">
        <f>AVERAGE(G64:I64)</f>
        <v>1.7033333333333334</v>
      </c>
      <c r="L64" s="112">
        <f t="shared" si="44"/>
        <v>7</v>
      </c>
      <c r="N64" s="111"/>
      <c r="O64" s="103"/>
      <c r="P64" s="103"/>
      <c r="Q64" s="103"/>
      <c r="R64" s="103"/>
      <c r="S64" s="103"/>
      <c r="T64" s="103"/>
      <c r="U64" s="103"/>
      <c r="V64" s="103"/>
      <c r="W64" s="103">
        <f t="shared" ref="W64:AG64" si="52">W31</f>
        <v>1.6031718686902261</v>
      </c>
      <c r="X64" s="103">
        <f t="shared" si="52"/>
        <v>1.5089002195066801</v>
      </c>
      <c r="Y64" s="103">
        <f t="shared" si="52"/>
        <v>1.4201720457379354</v>
      </c>
      <c r="Z64" s="103">
        <f t="shared" si="52"/>
        <v>1.3366613732449943</v>
      </c>
      <c r="AA64" s="103">
        <f t="shared" si="52"/>
        <v>1.2580613962140244</v>
      </c>
      <c r="AB64" s="103">
        <f t="shared" si="52"/>
        <v>1.1840833499973418</v>
      </c>
      <c r="AC64" s="103">
        <f t="shared" si="52"/>
        <v>1.11394109893093</v>
      </c>
      <c r="AD64" s="103">
        <f t="shared" si="52"/>
        <v>1.0479539061926961</v>
      </c>
      <c r="AE64" s="103">
        <f t="shared" si="52"/>
        <v>0.98587563611621876</v>
      </c>
      <c r="AF64" s="103">
        <f t="shared" si="52"/>
        <v>0.92747473352023369</v>
      </c>
      <c r="AG64" s="103">
        <f t="shared" si="52"/>
        <v>0.87253335999574688</v>
      </c>
      <c r="AH64" s="112">
        <f>AVERAGE(AA64:AG64)</f>
        <v>1.0557033544238845</v>
      </c>
      <c r="AJ64" s="111">
        <f t="shared" si="46"/>
        <v>1.7033333333333334</v>
      </c>
      <c r="AK64" s="84">
        <f t="shared" si="35"/>
        <v>0</v>
      </c>
      <c r="AL64" s="103">
        <f t="shared" si="47"/>
        <v>1.1840833499973418</v>
      </c>
      <c r="AM64" s="138">
        <f t="shared" si="36"/>
        <v>0</v>
      </c>
      <c r="AO64" s="111">
        <f t="shared" si="48"/>
        <v>1.1366666666666667</v>
      </c>
      <c r="AP64" s="112">
        <f t="shared" si="49"/>
        <v>0.86467858015733756</v>
      </c>
      <c r="AT64" s="18"/>
      <c r="AU64" s="18"/>
      <c r="AV64" s="18"/>
      <c r="AW64" s="18"/>
      <c r="AX64" s="18"/>
      <c r="AY64" s="18"/>
      <c r="AZ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</row>
    <row r="65" spans="2:65">
      <c r="B65" s="73" t="s">
        <v>32</v>
      </c>
      <c r="C65" s="95">
        <v>4798</v>
      </c>
      <c r="D65" s="95">
        <v>4983</v>
      </c>
      <c r="E65" s="102">
        <v>5023</v>
      </c>
      <c r="G65" s="232">
        <v>2.36</v>
      </c>
      <c r="H65" s="95">
        <v>2.4500000000000002</v>
      </c>
      <c r="I65" s="102">
        <v>2.4700000000000002</v>
      </c>
      <c r="K65" s="111">
        <f>AVERAGE(G65:I65)</f>
        <v>2.4266666666666672</v>
      </c>
      <c r="L65" s="112">
        <f t="shared" si="44"/>
        <v>14</v>
      </c>
      <c r="N65" s="111"/>
      <c r="O65" s="103"/>
      <c r="P65" s="103"/>
      <c r="Q65" s="103"/>
      <c r="R65" s="103"/>
      <c r="S65" s="103"/>
      <c r="T65" s="103"/>
      <c r="U65" s="103"/>
      <c r="V65" s="103"/>
      <c r="W65" s="103">
        <f t="shared" ref="W65:AG65" si="53">W32</f>
        <v>2.2619843071821597</v>
      </c>
      <c r="X65" s="103">
        <f t="shared" si="53"/>
        <v>2.1084778870625085</v>
      </c>
      <c r="Y65" s="103">
        <f t="shared" si="53"/>
        <v>1.9653889667208753</v>
      </c>
      <c r="Z65" s="103">
        <f t="shared" si="53"/>
        <v>1.8320105770185076</v>
      </c>
      <c r="AA65" s="103">
        <f t="shared" si="53"/>
        <v>1.7076837262943392</v>
      </c>
      <c r="AB65" s="103">
        <f t="shared" si="53"/>
        <v>1.5917941444401711</v>
      </c>
      <c r="AC65" s="103">
        <f t="shared" si="53"/>
        <v>1.4759246024957917</v>
      </c>
      <c r="AD65" s="103">
        <f t="shared" si="53"/>
        <v>1.3684894116873894</v>
      </c>
      <c r="AE65" s="103">
        <f t="shared" si="53"/>
        <v>1.2688746205149302</v>
      </c>
      <c r="AF65" s="103">
        <f t="shared" si="53"/>
        <v>1.1765109681058297</v>
      </c>
      <c r="AG65" s="103">
        <f t="shared" si="53"/>
        <v>1.0908706311042731</v>
      </c>
      <c r="AH65" s="112">
        <f>AVERAGE(AA65:AG65)</f>
        <v>1.3828783006632466</v>
      </c>
      <c r="AJ65" s="111">
        <f t="shared" si="46"/>
        <v>2.4266666666666672</v>
      </c>
      <c r="AK65" s="84">
        <f t="shared" si="35"/>
        <v>0.47</v>
      </c>
      <c r="AL65" s="103">
        <f t="shared" si="47"/>
        <v>1.5917941444401711</v>
      </c>
      <c r="AM65" s="138">
        <f t="shared" si="36"/>
        <v>0.47</v>
      </c>
      <c r="AO65" s="111">
        <f t="shared" si="48"/>
        <v>0.53423333333333334</v>
      </c>
      <c r="AP65" s="112">
        <f t="shared" si="49"/>
        <v>0.40639893267394861</v>
      </c>
      <c r="AT65" s="18"/>
      <c r="AU65" s="18"/>
      <c r="AV65" s="18"/>
      <c r="AW65" s="18"/>
      <c r="AX65" s="18"/>
      <c r="AY65" s="18"/>
      <c r="AZ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</row>
    <row r="66" spans="2:65">
      <c r="B66" s="73" t="s">
        <v>31</v>
      </c>
      <c r="C66" s="95">
        <v>2850</v>
      </c>
      <c r="D66" s="95">
        <v>2609</v>
      </c>
      <c r="E66" s="102">
        <v>2679</v>
      </c>
      <c r="G66" s="232">
        <v>2.21</v>
      </c>
      <c r="H66" s="95">
        <v>2.02</v>
      </c>
      <c r="I66" s="102">
        <v>2</v>
      </c>
      <c r="K66" s="111">
        <f>AVERAGE(G66:I66)*(BA33/(BA33+BA23))+AVERAGE(G56:I56)*(BA23/(BA23+BA33))</f>
        <v>1.8798608405461164</v>
      </c>
      <c r="L66" s="112">
        <f t="shared" si="44"/>
        <v>9</v>
      </c>
      <c r="N66" s="111"/>
      <c r="O66" s="103"/>
      <c r="P66" s="103"/>
      <c r="Q66" s="103"/>
      <c r="R66" s="103"/>
      <c r="S66" s="103"/>
      <c r="T66" s="103"/>
      <c r="U66" s="103"/>
      <c r="V66" s="103"/>
      <c r="W66" s="103">
        <f t="shared" ref="W66:AG66" si="54">W33</f>
        <v>1.7640415195358534</v>
      </c>
      <c r="X66" s="103">
        <f t="shared" si="54"/>
        <v>1.6553578943334681</v>
      </c>
      <c r="Y66" s="103">
        <f t="shared" si="54"/>
        <v>1.5533703305651927</v>
      </c>
      <c r="Z66" s="103">
        <f t="shared" si="54"/>
        <v>1.4576662799870219</v>
      </c>
      <c r="AA66" s="103">
        <f t="shared" si="54"/>
        <v>1.3678586116924862</v>
      </c>
      <c r="AB66" s="103">
        <f t="shared" si="54"/>
        <v>1.2835840461356862</v>
      </c>
      <c r="AC66" s="103">
        <f t="shared" si="54"/>
        <v>1.2023878237265655</v>
      </c>
      <c r="AD66" s="103">
        <f t="shared" si="54"/>
        <v>1.1263278653224076</v>
      </c>
      <c r="AE66" s="103">
        <f t="shared" si="54"/>
        <v>1.0550792640846192</v>
      </c>
      <c r="AF66" s="103">
        <f t="shared" si="54"/>
        <v>0.98833766594480377</v>
      </c>
      <c r="AG66" s="103">
        <f t="shared" si="54"/>
        <v>0.92581796948942841</v>
      </c>
      <c r="AH66" s="112">
        <f>AVERAGE(AA66:AG66)</f>
        <v>1.1356276066279996</v>
      </c>
      <c r="AJ66" s="111">
        <f t="shared" si="46"/>
        <v>1.8798608405461164</v>
      </c>
      <c r="AK66" s="84">
        <f t="shared" si="35"/>
        <v>0</v>
      </c>
      <c r="AL66" s="103">
        <f t="shared" si="47"/>
        <v>1.2835840461356862</v>
      </c>
      <c r="AM66" s="138">
        <f t="shared" si="36"/>
        <v>0</v>
      </c>
      <c r="AO66" s="111">
        <f t="shared" si="48"/>
        <v>1.1366666666666667</v>
      </c>
      <c r="AP66" s="112">
        <f t="shared" si="49"/>
        <v>0.86467858015733756</v>
      </c>
      <c r="AT66" s="18"/>
      <c r="AU66" s="18"/>
      <c r="AV66" s="18"/>
      <c r="AW66" s="18"/>
      <c r="AX66" s="18"/>
      <c r="AY66" s="18"/>
      <c r="AZ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20"/>
    </row>
    <row r="67" spans="2:65">
      <c r="B67" s="134" t="s">
        <v>30</v>
      </c>
      <c r="C67" s="135"/>
      <c r="D67" s="135"/>
      <c r="E67" s="136"/>
      <c r="F67" s="130"/>
      <c r="G67" s="234"/>
      <c r="H67" s="135"/>
      <c r="I67" s="136"/>
      <c r="J67" s="130"/>
      <c r="K67" s="116"/>
      <c r="L67" s="117"/>
      <c r="M67" s="131"/>
      <c r="N67" s="111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12"/>
      <c r="AI67" s="131"/>
      <c r="AJ67" s="116"/>
      <c r="AK67" s="140"/>
      <c r="AL67" s="104"/>
      <c r="AM67" s="139"/>
      <c r="AN67" s="131"/>
      <c r="AO67" s="116"/>
      <c r="AP67" s="117"/>
      <c r="AT67" s="18"/>
      <c r="AU67" s="18"/>
      <c r="AV67" s="18"/>
      <c r="AW67" s="18"/>
      <c r="AX67" s="18"/>
      <c r="AY67" s="18"/>
      <c r="AZ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68" spans="2:65">
      <c r="B68" s="73" t="s">
        <v>29</v>
      </c>
      <c r="C68" s="95">
        <v>5002</v>
      </c>
      <c r="D68" s="95">
        <v>3768</v>
      </c>
      <c r="E68" s="102">
        <v>3576</v>
      </c>
      <c r="G68" s="232">
        <v>2.1</v>
      </c>
      <c r="H68" s="95">
        <v>1.57</v>
      </c>
      <c r="I68" s="102">
        <v>1.48</v>
      </c>
      <c r="K68" s="111">
        <f t="shared" ref="K68:K73" si="55">AVERAGE(G68:I68)</f>
        <v>1.7166666666666668</v>
      </c>
      <c r="L68" s="112">
        <f t="shared" ref="L68:L73" si="56">RANK(K68,$K$53:$K$73,1)</f>
        <v>8</v>
      </c>
      <c r="N68" s="111"/>
      <c r="O68" s="103"/>
      <c r="P68" s="103"/>
      <c r="Q68" s="103"/>
      <c r="R68" s="103"/>
      <c r="S68" s="103"/>
      <c r="T68" s="103"/>
      <c r="U68" s="103"/>
      <c r="V68" s="103"/>
      <c r="W68" s="103">
        <f t="shared" ref="W68:AG68" si="57">W35</f>
        <v>1.6153252636470494</v>
      </c>
      <c r="X68" s="103">
        <f t="shared" si="57"/>
        <v>1.5199664314814034</v>
      </c>
      <c r="Y68" s="103">
        <f t="shared" si="57"/>
        <v>1.4302369961169104</v>
      </c>
      <c r="Z68" s="103">
        <f t="shared" si="57"/>
        <v>1.3458046327166866</v>
      </c>
      <c r="AA68" s="103">
        <f t="shared" si="57"/>
        <v>1.2663566348507778</v>
      </c>
      <c r="AB68" s="103">
        <f t="shared" si="57"/>
        <v>1.1915987563465182</v>
      </c>
      <c r="AC68" s="103">
        <f t="shared" si="57"/>
        <v>1.1206246353162148</v>
      </c>
      <c r="AD68" s="103">
        <f t="shared" si="57"/>
        <v>1.0538778817862511</v>
      </c>
      <c r="AE68" s="103">
        <f t="shared" si="57"/>
        <v>0.99110670488238228</v>
      </c>
      <c r="AF68" s="103">
        <f t="shared" si="57"/>
        <v>0.93207431092290804</v>
      </c>
      <c r="AG68" s="103">
        <f t="shared" si="57"/>
        <v>0.8765580101544288</v>
      </c>
      <c r="AH68" s="112">
        <f t="shared" ref="AH68:AH73" si="58">AVERAGE(AA68:AG68)</f>
        <v>1.0617424191799258</v>
      </c>
      <c r="AJ68" s="111">
        <f t="shared" ref="AJ68:AJ73" si="59">K68</f>
        <v>1.7166666666666668</v>
      </c>
      <c r="AK68" s="84">
        <f t="shared" ref="AK68:AK73" si="60">AK35</f>
        <v>0.67</v>
      </c>
      <c r="AL68" s="103">
        <f t="shared" ref="AL68:AL73" si="61">AB68</f>
        <v>1.1915987563465182</v>
      </c>
      <c r="AM68" s="138">
        <f t="shared" ref="AM68:AM73" si="62">AM35</f>
        <v>0.67</v>
      </c>
      <c r="AO68" s="111">
        <f t="shared" ref="AO68:AO73" si="63">IF(AK68=0,$AJ$76,AK68*$AJ$76)</f>
        <v>0.76156666666666673</v>
      </c>
      <c r="AP68" s="112">
        <f t="shared" ref="AP68:AP73" si="64">IF(AM68=0,$AL$76,AM68*$AL$76)</f>
        <v>0.57933464870541618</v>
      </c>
      <c r="AT68" s="18"/>
      <c r="AU68" s="18"/>
      <c r="AV68" s="18"/>
      <c r="AW68" s="18"/>
      <c r="AX68" s="18"/>
      <c r="AY68" s="18"/>
      <c r="AZ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</row>
    <row r="69" spans="2:65">
      <c r="B69" s="73" t="s">
        <v>28</v>
      </c>
      <c r="C69" s="95">
        <v>271</v>
      </c>
      <c r="D69" s="95">
        <v>386</v>
      </c>
      <c r="E69" s="102">
        <v>346</v>
      </c>
      <c r="G69" s="232">
        <v>0.42</v>
      </c>
      <c r="H69" s="95">
        <v>0.59</v>
      </c>
      <c r="I69" s="102">
        <v>0.53</v>
      </c>
      <c r="K69" s="111">
        <f t="shared" si="55"/>
        <v>0.51333333333333331</v>
      </c>
      <c r="L69" s="112">
        <f t="shared" si="56"/>
        <v>1</v>
      </c>
      <c r="N69" s="111"/>
      <c r="O69" s="103"/>
      <c r="P69" s="103"/>
      <c r="Q69" s="103"/>
      <c r="R69" s="103"/>
      <c r="S69" s="103"/>
      <c r="T69" s="103"/>
      <c r="U69" s="103"/>
      <c r="V69" s="103"/>
      <c r="W69" s="103">
        <f t="shared" ref="W69:AG69" si="65">W36</f>
        <v>0.51333333333333331</v>
      </c>
      <c r="X69" s="103">
        <f t="shared" si="65"/>
        <v>0.51333333333333331</v>
      </c>
      <c r="Y69" s="103">
        <f t="shared" si="65"/>
        <v>0.51333333333333331</v>
      </c>
      <c r="Z69" s="103">
        <f t="shared" si="65"/>
        <v>0.51333333333333331</v>
      </c>
      <c r="AA69" s="103">
        <f t="shared" si="65"/>
        <v>0.51333333333333331</v>
      </c>
      <c r="AB69" s="103">
        <f t="shared" si="65"/>
        <v>0.51333333333333331</v>
      </c>
      <c r="AC69" s="103">
        <f t="shared" si="65"/>
        <v>0.51333333333333331</v>
      </c>
      <c r="AD69" s="103">
        <f t="shared" si="65"/>
        <v>0.51333333333333331</v>
      </c>
      <c r="AE69" s="103">
        <f t="shared" si="65"/>
        <v>0.51333333333333331</v>
      </c>
      <c r="AF69" s="103">
        <f t="shared" si="65"/>
        <v>0.51333333333333331</v>
      </c>
      <c r="AG69" s="103">
        <f t="shared" si="65"/>
        <v>0.51333333333333331</v>
      </c>
      <c r="AH69" s="112">
        <f t="shared" si="58"/>
        <v>0.51333333333333331</v>
      </c>
      <c r="AJ69" s="111">
        <f t="shared" si="59"/>
        <v>0.51333333333333331</v>
      </c>
      <c r="AK69" s="84">
        <f t="shared" si="60"/>
        <v>0</v>
      </c>
      <c r="AL69" s="103">
        <f t="shared" si="61"/>
        <v>0.51333333333333331</v>
      </c>
      <c r="AM69" s="138">
        <f t="shared" si="62"/>
        <v>0</v>
      </c>
      <c r="AO69" s="111">
        <f t="shared" si="63"/>
        <v>1.1366666666666667</v>
      </c>
      <c r="AP69" s="112">
        <f t="shared" si="64"/>
        <v>0.86467858015733756</v>
      </c>
      <c r="AT69" s="18"/>
      <c r="AU69" s="18"/>
      <c r="AV69" s="18"/>
      <c r="AW69" s="18"/>
      <c r="AX69" s="18"/>
      <c r="AY69" s="18"/>
      <c r="AZ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</row>
    <row r="70" spans="2:65">
      <c r="B70" s="73" t="s">
        <v>27</v>
      </c>
      <c r="C70" s="95">
        <v>5438</v>
      </c>
      <c r="D70" s="95">
        <v>6022</v>
      </c>
      <c r="E70" s="102">
        <v>5422</v>
      </c>
      <c r="G70" s="232">
        <v>0.62</v>
      </c>
      <c r="H70" s="95">
        <v>0.69</v>
      </c>
      <c r="I70" s="102">
        <v>0.6</v>
      </c>
      <c r="K70" s="111">
        <f t="shared" si="55"/>
        <v>0.63666666666666671</v>
      </c>
      <c r="L70" s="112">
        <f t="shared" si="56"/>
        <v>3</v>
      </c>
      <c r="N70" s="111"/>
      <c r="O70" s="103"/>
      <c r="P70" s="103"/>
      <c r="Q70" s="103"/>
      <c r="R70" s="103"/>
      <c r="S70" s="103"/>
      <c r="T70" s="103"/>
      <c r="U70" s="103"/>
      <c r="V70" s="103"/>
      <c r="W70" s="103">
        <f t="shared" ref="W70:AG70" si="66">W37</f>
        <v>0.62736410281162702</v>
      </c>
      <c r="X70" s="103">
        <f t="shared" si="66"/>
        <v>0.61819746203660364</v>
      </c>
      <c r="Y70" s="103">
        <f t="shared" si="66"/>
        <v>0.60916475832097172</v>
      </c>
      <c r="Z70" s="103">
        <f t="shared" si="66"/>
        <v>0.60026403466256228</v>
      </c>
      <c r="AA70" s="103">
        <f t="shared" si="66"/>
        <v>0.59149336265366337</v>
      </c>
      <c r="AB70" s="103">
        <f t="shared" si="66"/>
        <v>0.58285084206321647</v>
      </c>
      <c r="AC70" s="103">
        <f t="shared" si="66"/>
        <v>0.57624488868907731</v>
      </c>
      <c r="AD70" s="103">
        <f t="shared" si="66"/>
        <v>0.56971380630564794</v>
      </c>
      <c r="AE70" s="103">
        <f t="shared" si="66"/>
        <v>0.56325674633514822</v>
      </c>
      <c r="AF70" s="103">
        <f t="shared" si="66"/>
        <v>0.55687286981746498</v>
      </c>
      <c r="AG70" s="103">
        <f t="shared" si="66"/>
        <v>0.55056134730114636</v>
      </c>
      <c r="AH70" s="112">
        <f t="shared" si="58"/>
        <v>0.57014198045219511</v>
      </c>
      <c r="AJ70" s="111">
        <f t="shared" si="59"/>
        <v>0.63666666666666671</v>
      </c>
      <c r="AK70" s="84">
        <f t="shared" si="60"/>
        <v>0</v>
      </c>
      <c r="AL70" s="103">
        <f t="shared" si="61"/>
        <v>0.58285084206321647</v>
      </c>
      <c r="AM70" s="138">
        <f t="shared" si="62"/>
        <v>0</v>
      </c>
      <c r="AO70" s="111">
        <f t="shared" si="63"/>
        <v>1.1366666666666667</v>
      </c>
      <c r="AP70" s="112">
        <f t="shared" si="64"/>
        <v>0.86467858015733756</v>
      </c>
      <c r="AT70" s="18"/>
      <c r="AU70" s="18"/>
      <c r="AV70" s="18"/>
      <c r="AW70" s="18"/>
      <c r="AX70" s="18"/>
      <c r="AY70" s="18"/>
      <c r="AZ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</row>
    <row r="71" spans="2:65">
      <c r="B71" s="73" t="s">
        <v>26</v>
      </c>
      <c r="C71" s="95">
        <v>16246</v>
      </c>
      <c r="D71" s="95">
        <v>15740</v>
      </c>
      <c r="E71" s="102">
        <v>14566</v>
      </c>
      <c r="G71" s="232">
        <v>2.36</v>
      </c>
      <c r="H71" s="95">
        <v>2.29</v>
      </c>
      <c r="I71" s="102">
        <v>2.1</v>
      </c>
      <c r="K71" s="111">
        <f t="shared" si="55"/>
        <v>2.25</v>
      </c>
      <c r="L71" s="112">
        <f t="shared" si="56"/>
        <v>12</v>
      </c>
      <c r="N71" s="111"/>
      <c r="O71" s="103"/>
      <c r="P71" s="103"/>
      <c r="Q71" s="103"/>
      <c r="R71" s="103"/>
      <c r="S71" s="103"/>
      <c r="T71" s="103"/>
      <c r="U71" s="103"/>
      <c r="V71" s="103"/>
      <c r="W71" s="103">
        <f t="shared" ref="W71:AG71" si="67">W38</f>
        <v>2.1011513300071409</v>
      </c>
      <c r="X71" s="103">
        <f t="shared" si="67"/>
        <v>1.9621497384847895</v>
      </c>
      <c r="Y71" s="103">
        <f t="shared" si="67"/>
        <v>1.8323437923068795</v>
      </c>
      <c r="Z71" s="103">
        <f t="shared" si="67"/>
        <v>1.7111251538826346</v>
      </c>
      <c r="AA71" s="103">
        <f t="shared" si="67"/>
        <v>1.5979257301729648</v>
      </c>
      <c r="AB71" s="103">
        <f t="shared" si="67"/>
        <v>1.4922150103135805</v>
      </c>
      <c r="AC71" s="103">
        <f t="shared" si="67"/>
        <v>1.3876068319908463</v>
      </c>
      <c r="AD71" s="103">
        <f t="shared" si="67"/>
        <v>1.2903319607963533</v>
      </c>
      <c r="AE71" s="103">
        <f t="shared" si="67"/>
        <v>1.1998763127043648</v>
      </c>
      <c r="AF71" s="103">
        <f t="shared" si="67"/>
        <v>1.1157618423250419</v>
      </c>
      <c r="AG71" s="103">
        <f t="shared" si="67"/>
        <v>1.0375440165017293</v>
      </c>
      <c r="AH71" s="112">
        <f t="shared" si="58"/>
        <v>1.3030373864006977</v>
      </c>
      <c r="AJ71" s="111">
        <f t="shared" si="59"/>
        <v>2.25</v>
      </c>
      <c r="AK71" s="84">
        <f t="shared" si="60"/>
        <v>0.78</v>
      </c>
      <c r="AL71" s="103">
        <f t="shared" si="61"/>
        <v>1.4922150103135805</v>
      </c>
      <c r="AM71" s="138">
        <f t="shared" si="62"/>
        <v>0.78</v>
      </c>
      <c r="AO71" s="111">
        <f t="shared" si="63"/>
        <v>0.88660000000000005</v>
      </c>
      <c r="AP71" s="112">
        <f t="shared" si="64"/>
        <v>0.67444929252272334</v>
      </c>
      <c r="AT71" s="18"/>
      <c r="AU71" s="18"/>
      <c r="AV71" s="18"/>
      <c r="AW71" s="18"/>
      <c r="AX71" s="18"/>
      <c r="AY71" s="18"/>
      <c r="AZ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</row>
    <row r="72" spans="2:65">
      <c r="B72" s="73" t="s">
        <v>25</v>
      </c>
      <c r="C72" s="95">
        <v>2988</v>
      </c>
      <c r="D72" s="95">
        <v>3050</v>
      </c>
      <c r="E72" s="102">
        <v>2893</v>
      </c>
      <c r="G72" s="232">
        <v>2.41</v>
      </c>
      <c r="H72" s="95">
        <v>2.4500000000000002</v>
      </c>
      <c r="I72" s="102">
        <v>2.33</v>
      </c>
      <c r="K72" s="111">
        <f t="shared" si="55"/>
        <v>2.3966666666666669</v>
      </c>
      <c r="L72" s="112">
        <f t="shared" si="56"/>
        <v>13</v>
      </c>
      <c r="N72" s="111"/>
      <c r="O72" s="103"/>
      <c r="P72" s="103"/>
      <c r="Q72" s="103"/>
      <c r="R72" s="103"/>
      <c r="S72" s="103"/>
      <c r="T72" s="103"/>
      <c r="U72" s="103"/>
      <c r="V72" s="103"/>
      <c r="W72" s="103">
        <f t="shared" ref="W72:AG72" si="68">W39</f>
        <v>2.2346755650928638</v>
      </c>
      <c r="X72" s="103">
        <f t="shared" si="68"/>
        <v>2.083633469216875</v>
      </c>
      <c r="Y72" s="103">
        <f t="shared" si="68"/>
        <v>1.9428003339090227</v>
      </c>
      <c r="Z72" s="103">
        <f t="shared" si="68"/>
        <v>1.8114861338139427</v>
      </c>
      <c r="AA72" s="103">
        <f t="shared" si="68"/>
        <v>1.6890474825056576</v>
      </c>
      <c r="AB72" s="103">
        <f t="shared" si="68"/>
        <v>1.5748844801545241</v>
      </c>
      <c r="AC72" s="103">
        <f t="shared" si="68"/>
        <v>1.4609305668753467</v>
      </c>
      <c r="AD72" s="103">
        <f t="shared" si="68"/>
        <v>1.3552220166785234</v>
      </c>
      <c r="AE72" s="103">
        <f t="shared" si="68"/>
        <v>1.2571622198434795</v>
      </c>
      <c r="AF72" s="103">
        <f t="shared" si="68"/>
        <v>1.1661977355380364</v>
      </c>
      <c r="AG72" s="103">
        <f t="shared" si="68"/>
        <v>1.0818151682472374</v>
      </c>
      <c r="AH72" s="112">
        <f t="shared" si="58"/>
        <v>1.3693228099775434</v>
      </c>
      <c r="AJ72" s="111">
        <f t="shared" si="59"/>
        <v>2.3966666666666669</v>
      </c>
      <c r="AK72" s="84">
        <f t="shared" si="60"/>
        <v>0</v>
      </c>
      <c r="AL72" s="103">
        <f t="shared" si="61"/>
        <v>1.5748844801545241</v>
      </c>
      <c r="AM72" s="138">
        <f t="shared" si="62"/>
        <v>0</v>
      </c>
      <c r="AO72" s="111">
        <f t="shared" si="63"/>
        <v>1.1366666666666667</v>
      </c>
      <c r="AP72" s="112">
        <f t="shared" si="64"/>
        <v>0.86467858015733756</v>
      </c>
      <c r="AT72" s="18"/>
      <c r="AU72" s="18"/>
      <c r="AV72" s="18"/>
      <c r="AW72" s="18"/>
      <c r="AX72" s="18"/>
      <c r="AY72" s="18"/>
      <c r="AZ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</row>
    <row r="73" spans="2:65" ht="14.4" thickBot="1">
      <c r="B73" s="74" t="s">
        <v>24</v>
      </c>
      <c r="C73" s="77">
        <v>12043</v>
      </c>
      <c r="D73" s="77">
        <v>11506</v>
      </c>
      <c r="E73" s="78">
        <v>12879</v>
      </c>
      <c r="G73" s="233">
        <v>2.57</v>
      </c>
      <c r="H73" s="77">
        <v>2.4500000000000002</v>
      </c>
      <c r="I73" s="78">
        <v>2.74</v>
      </c>
      <c r="K73" s="111">
        <f t="shared" si="55"/>
        <v>2.5866666666666664</v>
      </c>
      <c r="L73" s="112">
        <f t="shared" si="56"/>
        <v>15</v>
      </c>
      <c r="N73" s="111"/>
      <c r="O73" s="103"/>
      <c r="P73" s="103"/>
      <c r="Q73" s="103"/>
      <c r="R73" s="103"/>
      <c r="S73" s="103"/>
      <c r="T73" s="103"/>
      <c r="U73" s="103"/>
      <c r="V73" s="103"/>
      <c r="W73" s="103">
        <f t="shared" ref="W73:AG73" si="69">W40</f>
        <v>2.4076156141743863</v>
      </c>
      <c r="X73" s="103">
        <f t="shared" si="69"/>
        <v>2.2409586129959957</v>
      </c>
      <c r="Y73" s="103">
        <f t="shared" si="69"/>
        <v>2.0858377373844337</v>
      </c>
      <c r="Z73" s="103">
        <f t="shared" si="69"/>
        <v>1.9414544478714961</v>
      </c>
      <c r="AA73" s="103">
        <f t="shared" si="69"/>
        <v>1.8070654805040181</v>
      </c>
      <c r="AB73" s="103">
        <f t="shared" si="69"/>
        <v>1.6819790206302891</v>
      </c>
      <c r="AC73" s="103">
        <f t="shared" si="69"/>
        <v>1.5558721087344194</v>
      </c>
      <c r="AD73" s="103">
        <f t="shared" si="69"/>
        <v>1.4392201026565503</v>
      </c>
      <c r="AE73" s="103">
        <f t="shared" si="69"/>
        <v>1.3313141178265717</v>
      </c>
      <c r="AF73" s="103">
        <f t="shared" si="69"/>
        <v>1.2314984185204232</v>
      </c>
      <c r="AG73" s="103">
        <f t="shared" si="69"/>
        <v>1.1391664330084623</v>
      </c>
      <c r="AH73" s="112">
        <f t="shared" si="58"/>
        <v>1.4551593831258192</v>
      </c>
      <c r="AJ73" s="111">
        <f t="shared" si="59"/>
        <v>2.5866666666666664</v>
      </c>
      <c r="AK73" s="84">
        <f t="shared" si="60"/>
        <v>0</v>
      </c>
      <c r="AL73" s="103">
        <f t="shared" si="61"/>
        <v>1.6819790206302891</v>
      </c>
      <c r="AM73" s="138">
        <f t="shared" si="62"/>
        <v>0</v>
      </c>
      <c r="AO73" s="113">
        <f t="shared" si="63"/>
        <v>1.1366666666666667</v>
      </c>
      <c r="AP73" s="115">
        <f t="shared" si="64"/>
        <v>0.86467858015733756</v>
      </c>
      <c r="AT73" s="18"/>
      <c r="AU73" s="18"/>
      <c r="AV73" s="18"/>
      <c r="AW73" s="18"/>
      <c r="AX73" s="18"/>
      <c r="AY73" s="18"/>
      <c r="AZ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</row>
    <row r="74" spans="2:65">
      <c r="B74" s="17"/>
      <c r="C74" s="15"/>
      <c r="G74" s="10"/>
      <c r="H74" s="10"/>
      <c r="I74" s="10"/>
      <c r="AR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</row>
    <row r="75" spans="2:65">
      <c r="B75" s="73" t="s">
        <v>204</v>
      </c>
      <c r="C75" s="133"/>
      <c r="D75" s="133"/>
      <c r="E75" s="133"/>
      <c r="F75" s="56"/>
      <c r="G75" s="133"/>
      <c r="H75" s="133"/>
      <c r="I75" s="133"/>
      <c r="J75" s="56"/>
      <c r="K75" s="133"/>
      <c r="L75" s="133"/>
      <c r="M75" s="21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21"/>
      <c r="AJ75" s="133"/>
      <c r="AK75" s="133"/>
      <c r="AL75" s="133"/>
      <c r="AM75" s="133"/>
      <c r="AN75" s="21"/>
      <c r="AO75" s="133"/>
      <c r="AP75" s="133"/>
      <c r="BK75" s="14"/>
      <c r="BL75" s="14"/>
    </row>
    <row r="76" spans="2:65">
      <c r="B76" s="73" t="s">
        <v>23</v>
      </c>
      <c r="C76" s="133"/>
      <c r="D76" s="133"/>
      <c r="E76" s="133"/>
      <c r="F76" s="56"/>
      <c r="G76" s="133"/>
      <c r="H76" s="133"/>
      <c r="I76" s="133"/>
      <c r="J76" s="56"/>
      <c r="K76" s="133"/>
      <c r="L76" s="133"/>
      <c r="M76" s="21"/>
      <c r="N76" s="133"/>
      <c r="O76" s="133"/>
      <c r="P76" s="133"/>
      <c r="Q76" s="133"/>
      <c r="R76" s="133"/>
      <c r="S76" s="133"/>
      <c r="T76" s="133"/>
      <c r="U76" s="133"/>
      <c r="V76" s="133"/>
      <c r="W76" s="103">
        <f t="shared" ref="W76:AG76" si="70">_xlfn.QUARTILE.INC(W$20:W$40,1)</f>
        <v>1.1744170439723804</v>
      </c>
      <c r="X76" s="103">
        <f t="shared" si="70"/>
        <v>1.1182047086451212</v>
      </c>
      <c r="Y76" s="103">
        <f t="shared" si="70"/>
        <v>1.0647119441503863</v>
      </c>
      <c r="Z76" s="103">
        <f t="shared" si="70"/>
        <v>1.013805681526065</v>
      </c>
      <c r="AA76" s="103">
        <f t="shared" si="70"/>
        <v>0.96535943910783661</v>
      </c>
      <c r="AB76" s="103">
        <f t="shared" si="70"/>
        <v>0.91925299259770343</v>
      </c>
      <c r="AC76" s="103">
        <f t="shared" si="70"/>
        <v>0.87793282015435681</v>
      </c>
      <c r="AD76" s="103">
        <f t="shared" si="70"/>
        <v>0.83850487659893025</v>
      </c>
      <c r="AE76" s="103">
        <f t="shared" si="70"/>
        <v>0.80088077555981885</v>
      </c>
      <c r="AF76" s="103">
        <f t="shared" si="70"/>
        <v>0.76497634368561362</v>
      </c>
      <c r="AG76" s="103">
        <f t="shared" si="70"/>
        <v>0.73071141579053678</v>
      </c>
      <c r="AH76" s="133"/>
      <c r="AI76" s="21"/>
      <c r="AJ76" s="103">
        <f>_xlfn.QUARTILE.INC(AJ$53:AJ$73,1)</f>
        <v>1.1366666666666667</v>
      </c>
      <c r="AK76" s="133"/>
      <c r="AL76" s="103">
        <f>_xlfn.QUARTILE.INC(AL$53:AL$73,1)</f>
        <v>0.86467858015733756</v>
      </c>
      <c r="AM76" s="133"/>
      <c r="AN76" s="21"/>
      <c r="AO76" s="133"/>
      <c r="AP76" s="133"/>
    </row>
    <row r="77" spans="2:65">
      <c r="C77" s="15"/>
      <c r="AI77" s="14"/>
      <c r="AK77" s="14"/>
      <c r="AM77" s="14"/>
      <c r="BG77" s="13"/>
      <c r="BH77" s="13"/>
    </row>
    <row r="78" spans="2:65">
      <c r="C78" s="15"/>
      <c r="AI78" s="14"/>
      <c r="AK78" s="14"/>
      <c r="AM78" s="14"/>
      <c r="BD78" s="10"/>
      <c r="BG78" s="13"/>
      <c r="BH78" s="13"/>
    </row>
    <row r="91" spans="36:38">
      <c r="AJ91" s="1"/>
      <c r="AL91" s="1"/>
    </row>
    <row r="92" spans="36:38">
      <c r="AJ92" s="1"/>
      <c r="AL92" s="1"/>
    </row>
    <row r="93" spans="36:38">
      <c r="AJ93" s="1"/>
      <c r="AL93" s="1"/>
    </row>
    <row r="94" spans="36:38">
      <c r="AJ94" s="1"/>
      <c r="AL94" s="1"/>
    </row>
    <row r="95" spans="36:38">
      <c r="AJ95" s="1"/>
      <c r="AL95" s="1"/>
    </row>
    <row r="96" spans="36:38">
      <c r="AJ96" s="1"/>
      <c r="AL96" s="1"/>
    </row>
    <row r="97" spans="36:38">
      <c r="AJ97" s="1"/>
      <c r="AL97" s="1"/>
    </row>
    <row r="99" spans="36:38">
      <c r="AJ99" s="1"/>
      <c r="AL99" s="1"/>
    </row>
    <row r="100" spans="36:38">
      <c r="AJ100" s="1"/>
      <c r="AL100" s="1"/>
    </row>
    <row r="101" spans="36:38">
      <c r="AJ101" s="1"/>
      <c r="AL101" s="1"/>
    </row>
    <row r="102" spans="36:38">
      <c r="AJ102" s="1"/>
      <c r="AL102" s="1"/>
    </row>
    <row r="103" spans="36:38">
      <c r="AJ103" s="1"/>
      <c r="AL103" s="1"/>
    </row>
    <row r="104" spans="36:38">
      <c r="AJ104" s="1"/>
      <c r="AL104" s="1"/>
    </row>
    <row r="105" spans="36:38">
      <c r="AJ105" s="1"/>
      <c r="AL105" s="1"/>
    </row>
    <row r="106" spans="36:38">
      <c r="AJ106" s="1"/>
      <c r="AL106" s="1"/>
    </row>
    <row r="107" spans="36:38">
      <c r="AJ107" s="1"/>
      <c r="AL107" s="1"/>
    </row>
    <row r="108" spans="36:38">
      <c r="AJ108" s="1"/>
      <c r="AL108" s="1"/>
    </row>
    <row r="109" spans="36:38">
      <c r="AJ109" s="1"/>
      <c r="AL109" s="1"/>
    </row>
    <row r="110" spans="36:38">
      <c r="AJ110" s="1"/>
      <c r="AL110" s="1"/>
    </row>
    <row r="111" spans="36:38">
      <c r="AJ111" s="1"/>
      <c r="AL111" s="1"/>
    </row>
    <row r="112" spans="36:38">
      <c r="AJ112" s="1"/>
      <c r="AL112" s="1"/>
    </row>
    <row r="113" spans="2:38">
      <c r="AJ113" s="1"/>
      <c r="AL113" s="1"/>
    </row>
    <row r="114" spans="2:38">
      <c r="AJ114" s="1"/>
      <c r="AL114" s="1"/>
    </row>
    <row r="115" spans="2:38">
      <c r="AJ115" s="1"/>
      <c r="AL115" s="1"/>
    </row>
    <row r="116" spans="2:38">
      <c r="AJ116" s="1"/>
      <c r="AL116" s="1"/>
    </row>
    <row r="118" spans="2:38">
      <c r="B118" s="12"/>
      <c r="AJ118" s="1"/>
      <c r="AL118" s="1"/>
    </row>
    <row r="119" spans="2:38">
      <c r="AJ119" s="1"/>
      <c r="AL119" s="1"/>
    </row>
    <row r="120" spans="2:38">
      <c r="AJ120" s="1"/>
      <c r="AL120" s="1"/>
    </row>
    <row r="121" spans="2:38">
      <c r="AJ121" s="1"/>
      <c r="AL121" s="1"/>
    </row>
    <row r="122" spans="2:38">
      <c r="AJ122" s="1"/>
      <c r="AL122" s="1"/>
    </row>
    <row r="123" spans="2:38">
      <c r="AJ123" s="1"/>
      <c r="AL123" s="1"/>
    </row>
    <row r="124" spans="2:38">
      <c r="AJ124" s="1"/>
      <c r="AL124" s="1"/>
    </row>
    <row r="125" spans="2:38">
      <c r="AJ125" s="1"/>
      <c r="AL125" s="1"/>
    </row>
    <row r="126" spans="2:38">
      <c r="AJ126" s="1"/>
      <c r="AL126" s="1"/>
    </row>
    <row r="127" spans="2:38">
      <c r="AJ127" s="1"/>
      <c r="AL127" s="1"/>
    </row>
    <row r="128" spans="2:38">
      <c r="AJ128" s="1"/>
      <c r="AL128" s="1"/>
    </row>
    <row r="129" spans="5:38">
      <c r="AJ129" s="1"/>
      <c r="AL129" s="1"/>
    </row>
    <row r="130" spans="5:38">
      <c r="AJ130" s="1"/>
      <c r="AL130" s="1"/>
    </row>
    <row r="131" spans="5:38">
      <c r="AJ131" s="1"/>
      <c r="AL131" s="1"/>
    </row>
    <row r="132" spans="5:38">
      <c r="AJ132" s="1"/>
      <c r="AL132" s="1"/>
    </row>
    <row r="133" spans="5:38">
      <c r="AJ133" s="1"/>
      <c r="AL133" s="1"/>
    </row>
    <row r="134" spans="5:38">
      <c r="AJ134" s="1"/>
      <c r="AL134" s="1"/>
    </row>
    <row r="135" spans="5:38">
      <c r="AJ135" s="1"/>
      <c r="AL135" s="1"/>
    </row>
    <row r="136" spans="5:38">
      <c r="AJ136" s="1"/>
      <c r="AL136" s="1"/>
    </row>
    <row r="138" spans="5:38">
      <c r="H138" s="11" t="s">
        <v>4</v>
      </c>
      <c r="I138" s="10" t="e">
        <f>AVERAGE(I119:I136)</f>
        <v>#DIV/0!</v>
      </c>
      <c r="AJ138" s="1"/>
      <c r="AL138" s="1"/>
    </row>
    <row r="139" spans="5:38">
      <c r="H139" s="11" t="s">
        <v>3</v>
      </c>
      <c r="I139" s="10" t="e">
        <f>STDEV(I119:I136)</f>
        <v>#DIV/0!</v>
      </c>
      <c r="AJ139" s="1"/>
      <c r="AL139" s="1"/>
    </row>
    <row r="140" spans="5:38" ht="14.4" thickBot="1">
      <c r="AJ140" s="1"/>
      <c r="AL140" s="1"/>
    </row>
    <row r="141" spans="5:38" ht="40.200000000000003" thickBot="1">
      <c r="E141" s="9" t="s">
        <v>2</v>
      </c>
      <c r="G141" s="9" t="s">
        <v>1</v>
      </c>
      <c r="H141" s="9" t="s">
        <v>0</v>
      </c>
      <c r="AJ141" s="1"/>
      <c r="AL141" s="1"/>
    </row>
    <row r="142" spans="5:38">
      <c r="E142" s="8">
        <v>-17</v>
      </c>
      <c r="G142" s="6" t="e">
        <f t="shared" ref="G142:G176" si="71">COUNTIF($I$119:$I$136,E142)/COUNT($I$119:$I$136)</f>
        <v>#DIV/0!</v>
      </c>
      <c r="H142" s="5" t="e">
        <f t="shared" ref="H142:H176" si="72">_xlfn.NORM.DIST(E142,0,$I$139,0)</f>
        <v>#DIV/0!</v>
      </c>
      <c r="AJ142" s="1"/>
      <c r="AL142" s="1"/>
    </row>
    <row r="143" spans="5:38">
      <c r="E143" s="8">
        <v>-16</v>
      </c>
      <c r="G143" s="6" t="e">
        <f t="shared" si="71"/>
        <v>#DIV/0!</v>
      </c>
      <c r="H143" s="5" t="e">
        <f t="shared" si="72"/>
        <v>#DIV/0!</v>
      </c>
      <c r="AJ143" s="1"/>
      <c r="AL143" s="1"/>
    </row>
    <row r="144" spans="5:38">
      <c r="E144" s="8">
        <v>-15</v>
      </c>
      <c r="G144" s="6" t="e">
        <f t="shared" si="71"/>
        <v>#DIV/0!</v>
      </c>
      <c r="H144" s="5" t="e">
        <f t="shared" si="72"/>
        <v>#DIV/0!</v>
      </c>
      <c r="AJ144" s="1"/>
      <c r="AL144" s="1"/>
    </row>
    <row r="145" spans="5:38">
      <c r="E145" s="8">
        <v>-14</v>
      </c>
      <c r="G145" s="6" t="e">
        <f t="shared" si="71"/>
        <v>#DIV/0!</v>
      </c>
      <c r="H145" s="5" t="e">
        <f t="shared" si="72"/>
        <v>#DIV/0!</v>
      </c>
      <c r="AJ145" s="1"/>
      <c r="AL145" s="1"/>
    </row>
    <row r="146" spans="5:38">
      <c r="E146" s="8">
        <v>-13</v>
      </c>
      <c r="G146" s="6" t="e">
        <f t="shared" si="71"/>
        <v>#DIV/0!</v>
      </c>
      <c r="H146" s="5" t="e">
        <f t="shared" si="72"/>
        <v>#DIV/0!</v>
      </c>
      <c r="AJ146" s="1"/>
      <c r="AL146" s="1"/>
    </row>
    <row r="147" spans="5:38">
      <c r="E147" s="8">
        <v>-12</v>
      </c>
      <c r="G147" s="6" t="e">
        <f t="shared" si="71"/>
        <v>#DIV/0!</v>
      </c>
      <c r="H147" s="5" t="e">
        <f t="shared" si="72"/>
        <v>#DIV/0!</v>
      </c>
      <c r="AJ147" s="1"/>
      <c r="AL147" s="1"/>
    </row>
    <row r="148" spans="5:38">
      <c r="E148" s="8">
        <v>-11</v>
      </c>
      <c r="G148" s="6" t="e">
        <f t="shared" si="71"/>
        <v>#DIV/0!</v>
      </c>
      <c r="H148" s="5" t="e">
        <f t="shared" si="72"/>
        <v>#DIV/0!</v>
      </c>
      <c r="AJ148" s="1"/>
      <c r="AL148" s="1"/>
    </row>
    <row r="149" spans="5:38">
      <c r="E149" s="8">
        <v>-10</v>
      </c>
      <c r="G149" s="6" t="e">
        <f t="shared" si="71"/>
        <v>#DIV/0!</v>
      </c>
      <c r="H149" s="5" t="e">
        <f t="shared" si="72"/>
        <v>#DIV/0!</v>
      </c>
      <c r="AJ149" s="1"/>
      <c r="AL149" s="1"/>
    </row>
    <row r="150" spans="5:38">
      <c r="E150" s="8">
        <v>-9</v>
      </c>
      <c r="G150" s="6" t="e">
        <f t="shared" si="71"/>
        <v>#DIV/0!</v>
      </c>
      <c r="H150" s="5" t="e">
        <f t="shared" si="72"/>
        <v>#DIV/0!</v>
      </c>
      <c r="AJ150" s="1"/>
      <c r="AL150" s="1"/>
    </row>
    <row r="151" spans="5:38">
      <c r="E151" s="8">
        <v>-8</v>
      </c>
      <c r="G151" s="6" t="e">
        <f t="shared" si="71"/>
        <v>#DIV/0!</v>
      </c>
      <c r="H151" s="5" t="e">
        <f t="shared" si="72"/>
        <v>#DIV/0!</v>
      </c>
      <c r="AJ151" s="1"/>
      <c r="AL151" s="1"/>
    </row>
    <row r="152" spans="5:38">
      <c r="E152" s="8">
        <v>-7</v>
      </c>
      <c r="G152" s="6" t="e">
        <f t="shared" si="71"/>
        <v>#DIV/0!</v>
      </c>
      <c r="H152" s="5" t="e">
        <f t="shared" si="72"/>
        <v>#DIV/0!</v>
      </c>
      <c r="AJ152" s="1"/>
      <c r="AL152" s="1"/>
    </row>
    <row r="153" spans="5:38">
      <c r="E153" s="8">
        <v>-6</v>
      </c>
      <c r="G153" s="6" t="e">
        <f t="shared" si="71"/>
        <v>#DIV/0!</v>
      </c>
      <c r="H153" s="5" t="e">
        <f t="shared" si="72"/>
        <v>#DIV/0!</v>
      </c>
      <c r="AJ153" s="1"/>
      <c r="AL153" s="1"/>
    </row>
    <row r="154" spans="5:38">
      <c r="E154" s="8">
        <v>-5</v>
      </c>
      <c r="G154" s="6" t="e">
        <f t="shared" si="71"/>
        <v>#DIV/0!</v>
      </c>
      <c r="H154" s="5" t="e">
        <f t="shared" si="72"/>
        <v>#DIV/0!</v>
      </c>
      <c r="AJ154" s="1"/>
      <c r="AL154" s="1"/>
    </row>
    <row r="155" spans="5:38">
      <c r="E155" s="8">
        <v>-4</v>
      </c>
      <c r="G155" s="6" t="e">
        <f t="shared" si="71"/>
        <v>#DIV/0!</v>
      </c>
      <c r="H155" s="5" t="e">
        <f t="shared" si="72"/>
        <v>#DIV/0!</v>
      </c>
      <c r="AJ155" s="1"/>
      <c r="AL155" s="1"/>
    </row>
    <row r="156" spans="5:38">
      <c r="E156" s="8">
        <v>-3</v>
      </c>
      <c r="G156" s="6" t="e">
        <f t="shared" si="71"/>
        <v>#DIV/0!</v>
      </c>
      <c r="H156" s="5" t="e">
        <f t="shared" si="72"/>
        <v>#DIV/0!</v>
      </c>
      <c r="AJ156" s="1"/>
      <c r="AL156" s="1"/>
    </row>
    <row r="157" spans="5:38">
      <c r="E157" s="8">
        <v>-2</v>
      </c>
      <c r="G157" s="6" t="e">
        <f t="shared" si="71"/>
        <v>#DIV/0!</v>
      </c>
      <c r="H157" s="5" t="e">
        <f t="shared" si="72"/>
        <v>#DIV/0!</v>
      </c>
      <c r="AJ157" s="1"/>
      <c r="AL157" s="1"/>
    </row>
    <row r="158" spans="5:38">
      <c r="E158" s="8">
        <v>-1</v>
      </c>
      <c r="G158" s="6" t="e">
        <f t="shared" si="71"/>
        <v>#DIV/0!</v>
      </c>
      <c r="H158" s="5" t="e">
        <f t="shared" si="72"/>
        <v>#DIV/0!</v>
      </c>
      <c r="AJ158" s="1"/>
      <c r="AL158" s="1"/>
    </row>
    <row r="159" spans="5:38">
      <c r="E159" s="8">
        <v>0</v>
      </c>
      <c r="G159" s="6" t="e">
        <f t="shared" si="71"/>
        <v>#DIV/0!</v>
      </c>
      <c r="H159" s="5" t="e">
        <f t="shared" si="72"/>
        <v>#DIV/0!</v>
      </c>
      <c r="AJ159" s="1"/>
      <c r="AL159" s="1"/>
    </row>
    <row r="160" spans="5:38">
      <c r="E160" s="8">
        <v>1</v>
      </c>
      <c r="G160" s="6" t="e">
        <f t="shared" si="71"/>
        <v>#DIV/0!</v>
      </c>
      <c r="H160" s="5" t="e">
        <f t="shared" si="72"/>
        <v>#DIV/0!</v>
      </c>
      <c r="AJ160" s="1"/>
      <c r="AL160" s="1"/>
    </row>
    <row r="161" spans="5:38">
      <c r="E161" s="8">
        <v>2</v>
      </c>
      <c r="G161" s="6" t="e">
        <f t="shared" si="71"/>
        <v>#DIV/0!</v>
      </c>
      <c r="H161" s="5" t="e">
        <f t="shared" si="72"/>
        <v>#DIV/0!</v>
      </c>
      <c r="AJ161" s="1"/>
      <c r="AL161" s="1"/>
    </row>
    <row r="162" spans="5:38">
      <c r="E162" s="8">
        <v>3</v>
      </c>
      <c r="G162" s="6" t="e">
        <f t="shared" si="71"/>
        <v>#DIV/0!</v>
      </c>
      <c r="H162" s="5" t="e">
        <f t="shared" si="72"/>
        <v>#DIV/0!</v>
      </c>
      <c r="AJ162" s="1"/>
      <c r="AL162" s="1"/>
    </row>
    <row r="163" spans="5:38">
      <c r="E163" s="8">
        <v>4</v>
      </c>
      <c r="G163" s="6" t="e">
        <f t="shared" si="71"/>
        <v>#DIV/0!</v>
      </c>
      <c r="H163" s="5" t="e">
        <f t="shared" si="72"/>
        <v>#DIV/0!</v>
      </c>
      <c r="AJ163" s="1"/>
      <c r="AL163" s="1"/>
    </row>
    <row r="164" spans="5:38">
      <c r="E164" s="8">
        <v>5</v>
      </c>
      <c r="G164" s="6" t="e">
        <f t="shared" si="71"/>
        <v>#DIV/0!</v>
      </c>
      <c r="H164" s="5" t="e">
        <f t="shared" si="72"/>
        <v>#DIV/0!</v>
      </c>
      <c r="AJ164" s="1"/>
      <c r="AL164" s="1"/>
    </row>
    <row r="165" spans="5:38">
      <c r="E165" s="8">
        <v>6</v>
      </c>
      <c r="G165" s="6" t="e">
        <f t="shared" si="71"/>
        <v>#DIV/0!</v>
      </c>
      <c r="H165" s="5" t="e">
        <f t="shared" si="72"/>
        <v>#DIV/0!</v>
      </c>
      <c r="AJ165" s="1"/>
      <c r="AL165" s="1"/>
    </row>
    <row r="166" spans="5:38">
      <c r="E166" s="8">
        <v>7</v>
      </c>
      <c r="G166" s="6" t="e">
        <f t="shared" si="71"/>
        <v>#DIV/0!</v>
      </c>
      <c r="H166" s="5" t="e">
        <f t="shared" si="72"/>
        <v>#DIV/0!</v>
      </c>
      <c r="AJ166" s="1"/>
      <c r="AL166" s="1"/>
    </row>
    <row r="167" spans="5:38">
      <c r="E167" s="8">
        <v>8</v>
      </c>
      <c r="G167" s="6" t="e">
        <f t="shared" si="71"/>
        <v>#DIV/0!</v>
      </c>
      <c r="H167" s="5" t="e">
        <f t="shared" si="72"/>
        <v>#DIV/0!</v>
      </c>
      <c r="AJ167" s="1"/>
      <c r="AL167" s="1"/>
    </row>
    <row r="168" spans="5:38">
      <c r="E168" s="8">
        <v>9</v>
      </c>
      <c r="G168" s="6" t="e">
        <f t="shared" si="71"/>
        <v>#DIV/0!</v>
      </c>
      <c r="H168" s="5" t="e">
        <f t="shared" si="72"/>
        <v>#DIV/0!</v>
      </c>
      <c r="AJ168" s="1"/>
      <c r="AL168" s="1"/>
    </row>
    <row r="169" spans="5:38">
      <c r="E169" s="8">
        <v>10</v>
      </c>
      <c r="G169" s="6" t="e">
        <f t="shared" si="71"/>
        <v>#DIV/0!</v>
      </c>
      <c r="H169" s="5" t="e">
        <f t="shared" si="72"/>
        <v>#DIV/0!</v>
      </c>
      <c r="AJ169" s="1"/>
      <c r="AL169" s="1"/>
    </row>
    <row r="170" spans="5:38">
      <c r="E170" s="8">
        <v>11</v>
      </c>
      <c r="G170" s="6" t="e">
        <f t="shared" si="71"/>
        <v>#DIV/0!</v>
      </c>
      <c r="H170" s="5" t="e">
        <f t="shared" si="72"/>
        <v>#DIV/0!</v>
      </c>
      <c r="AJ170" s="1"/>
      <c r="AL170" s="1"/>
    </row>
    <row r="171" spans="5:38">
      <c r="E171" s="8">
        <v>12</v>
      </c>
      <c r="G171" s="6" t="e">
        <f t="shared" si="71"/>
        <v>#DIV/0!</v>
      </c>
      <c r="H171" s="5" t="e">
        <f t="shared" si="72"/>
        <v>#DIV/0!</v>
      </c>
      <c r="AJ171" s="1"/>
      <c r="AL171" s="1"/>
    </row>
    <row r="172" spans="5:38">
      <c r="E172" s="8">
        <v>13</v>
      </c>
      <c r="G172" s="6" t="e">
        <f t="shared" si="71"/>
        <v>#DIV/0!</v>
      </c>
      <c r="H172" s="5" t="e">
        <f t="shared" si="72"/>
        <v>#DIV/0!</v>
      </c>
      <c r="AJ172" s="1"/>
      <c r="AL172" s="1"/>
    </row>
    <row r="173" spans="5:38">
      <c r="E173" s="8">
        <v>14</v>
      </c>
      <c r="G173" s="6" t="e">
        <f t="shared" si="71"/>
        <v>#DIV/0!</v>
      </c>
      <c r="H173" s="5" t="e">
        <f t="shared" si="72"/>
        <v>#DIV/0!</v>
      </c>
      <c r="AJ173" s="1"/>
      <c r="AL173" s="1"/>
    </row>
    <row r="174" spans="5:38">
      <c r="E174" s="8">
        <v>15</v>
      </c>
      <c r="G174" s="6" t="e">
        <f t="shared" si="71"/>
        <v>#DIV/0!</v>
      </c>
      <c r="H174" s="5" t="e">
        <f t="shared" si="72"/>
        <v>#DIV/0!</v>
      </c>
      <c r="AJ174" s="1"/>
      <c r="AL174" s="1"/>
    </row>
    <row r="175" spans="5:38">
      <c r="E175" s="8">
        <v>16</v>
      </c>
      <c r="G175" s="6" t="e">
        <f t="shared" si="71"/>
        <v>#DIV/0!</v>
      </c>
      <c r="H175" s="5" t="e">
        <f t="shared" si="72"/>
        <v>#DIV/0!</v>
      </c>
      <c r="AJ175" s="1"/>
      <c r="AL175" s="1"/>
    </row>
    <row r="176" spans="5:38">
      <c r="E176" s="7">
        <v>17</v>
      </c>
      <c r="G176" s="6" t="e">
        <f t="shared" si="71"/>
        <v>#DIV/0!</v>
      </c>
      <c r="H176" s="5" t="e">
        <f t="shared" si="72"/>
        <v>#DIV/0!</v>
      </c>
      <c r="AJ176" s="1"/>
      <c r="AL176" s="1"/>
    </row>
    <row r="177" spans="5:38">
      <c r="E177" s="4"/>
      <c r="G177" s="3" t="e">
        <f>SUM(G142:G176)</f>
        <v>#DIV/0!</v>
      </c>
      <c r="H177" s="2" t="e">
        <f>SUM(H142:H176)</f>
        <v>#DIV/0!</v>
      </c>
      <c r="AJ177" s="1"/>
      <c r="AL177" s="1"/>
    </row>
  </sheetData>
  <mergeCells count="3">
    <mergeCell ref="AO18:AR18"/>
    <mergeCell ref="AT18:AV18"/>
    <mergeCell ref="C51:E51"/>
  </mergeCells>
  <pageMargins left="0.7" right="0.7" top="0.75" bottom="0.75" header="0.3" footer="0.3"/>
  <pageSetup paperSize="8"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AA00"/>
    <pageSetUpPr fitToPage="1"/>
  </sheetPr>
  <dimension ref="B1:XFC177"/>
  <sheetViews>
    <sheetView showGridLines="0" zoomScale="85" zoomScaleNormal="85" workbookViewId="0">
      <pane xSplit="2" topLeftCell="C1" activePane="topRight" state="frozen"/>
      <selection activeCell="C1" sqref="C1"/>
      <selection pane="topRight" activeCell="C1" sqref="C1"/>
    </sheetView>
  </sheetViews>
  <sheetFormatPr defaultColWidth="9" defaultRowHeight="13.8" outlineLevelCol="1"/>
  <cols>
    <col min="1" max="1" width="1.3984375" style="1" customWidth="1"/>
    <col min="2" max="2" width="31.19921875" style="1" customWidth="1"/>
    <col min="3" max="3" width="13.19921875" style="1" customWidth="1"/>
    <col min="4" max="5" width="10.5" style="1" bestFit="1" customWidth="1"/>
    <col min="6" max="6" width="1.5" customWidth="1"/>
    <col min="7" max="9" width="10.5" style="1" bestFit="1" customWidth="1"/>
    <col min="10" max="10" width="1.5" customWidth="1"/>
    <col min="11" max="12" width="13" style="1" customWidth="1"/>
    <col min="13" max="13" width="2.5" style="1" customWidth="1"/>
    <col min="14" max="34" width="13" style="1" hidden="1" customWidth="1" outlineLevel="1"/>
    <col min="35" max="35" width="2.19921875" style="1" customWidth="1" collapsed="1"/>
    <col min="36" max="36" width="14.09765625" customWidth="1"/>
    <col min="37" max="37" width="14.09765625" style="1" customWidth="1"/>
    <col min="38" max="38" width="14.09765625" customWidth="1"/>
    <col min="39" max="39" width="13" style="1" customWidth="1"/>
    <col min="40" max="40" width="1.8984375" style="1" customWidth="1"/>
    <col min="41" max="42" width="18.5" style="1" bestFit="1" customWidth="1"/>
    <col min="43" max="43" width="10.19921875" style="1" customWidth="1"/>
    <col min="44" max="44" width="11.59765625" style="1" customWidth="1"/>
    <col min="45" max="45" width="1.59765625" customWidth="1"/>
    <col min="46" max="47" width="18.5" style="1" bestFit="1" customWidth="1"/>
    <col min="48" max="48" width="10.19921875" style="1" customWidth="1"/>
    <col min="49" max="49" width="1.59765625" style="1" customWidth="1"/>
    <col min="50" max="50" width="22.09765625" style="1" customWidth="1"/>
    <col min="51" max="51" width="8" style="1" customWidth="1"/>
    <col min="52" max="52" width="9.5" style="1" customWidth="1"/>
    <col min="53" max="53" width="13.3984375" style="1" customWidth="1"/>
    <col min="54" max="54" width="25.3984375" style="1" bestFit="1" customWidth="1"/>
    <col min="55" max="55" width="2.8984375" style="1" customWidth="1"/>
    <col min="56" max="56" width="20.09765625" style="1" bestFit="1" customWidth="1"/>
    <col min="57" max="57" width="19.8984375" style="1" bestFit="1" customWidth="1"/>
    <col min="58" max="58" width="3.69921875" style="1" customWidth="1"/>
    <col min="59" max="60" width="14.5" style="1" customWidth="1"/>
    <col min="61" max="61" width="5.8984375" style="1" bestFit="1" customWidth="1"/>
    <col min="62" max="63" width="9" style="1"/>
    <col min="64" max="64" width="17.8984375" style="1" customWidth="1"/>
    <col min="65" max="16384" width="9" style="1"/>
  </cols>
  <sheetData>
    <row r="1" spans="2:64 16372:16383" s="65" customFormat="1" ht="21" thickBot="1">
      <c r="B1" s="61" t="s">
        <v>151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2:64 16372:16383" s="256" customFormat="1" ht="13.2">
      <c r="B2" s="255"/>
      <c r="D2" s="35"/>
      <c r="E2" s="35"/>
      <c r="F2" s="60"/>
      <c r="G2" s="34"/>
      <c r="H2" s="34"/>
      <c r="I2" s="141"/>
      <c r="J2" s="141"/>
      <c r="K2" s="141"/>
      <c r="L2" s="141"/>
      <c r="M2" s="141"/>
      <c r="N2" s="141"/>
      <c r="O2" s="141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</row>
    <row r="3" spans="2:64 16372:16383" s="256" customFormat="1" ht="13.2">
      <c r="B3" s="1" t="s">
        <v>263</v>
      </c>
      <c r="D3" s="26"/>
      <c r="E3" s="26"/>
      <c r="F3" s="163"/>
      <c r="G3" s="30"/>
      <c r="H3" s="30"/>
      <c r="I3" s="141"/>
      <c r="J3" s="141"/>
      <c r="K3" s="141"/>
      <c r="L3" s="141"/>
      <c r="M3" s="141"/>
      <c r="N3" s="141"/>
      <c r="O3" s="141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</row>
    <row r="4" spans="2:64 16372:16383" s="256" customFormat="1" ht="13.2">
      <c r="B4" s="1" t="s">
        <v>274</v>
      </c>
      <c r="D4" s="26"/>
      <c r="E4" s="26"/>
      <c r="F4" s="163"/>
      <c r="G4" s="30"/>
      <c r="H4" s="30"/>
      <c r="I4" s="141"/>
      <c r="J4" s="141"/>
      <c r="K4" s="141"/>
      <c r="L4" s="141"/>
      <c r="M4" s="141"/>
      <c r="N4" s="141"/>
      <c r="O4" s="141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</row>
    <row r="5" spans="2:64 16372:16383" s="256" customFormat="1" ht="13.2">
      <c r="B5" s="255"/>
      <c r="D5" s="26"/>
      <c r="E5" s="26"/>
      <c r="F5" s="163"/>
      <c r="G5" s="30"/>
      <c r="H5" s="30"/>
      <c r="I5" s="141"/>
      <c r="J5" s="141"/>
      <c r="K5" s="141"/>
      <c r="L5" s="141"/>
      <c r="M5" s="141"/>
      <c r="N5" s="141"/>
      <c r="O5" s="141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</row>
    <row r="6" spans="2:64 16372:16383" s="89" customFormat="1" ht="14.4">
      <c r="B6" s="88" t="s">
        <v>248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XER6"/>
      <c r="XES6"/>
      <c r="XET6"/>
      <c r="XEU6"/>
      <c r="XEV6"/>
      <c r="XEW6"/>
      <c r="XEX6"/>
      <c r="XEY6"/>
      <c r="XEZ6"/>
      <c r="XFA6"/>
      <c r="XFB6"/>
      <c r="XFC6"/>
    </row>
    <row r="7" spans="2:64 16372:16383" s="127" customFormat="1" ht="21" thickBot="1">
      <c r="B7" s="128"/>
      <c r="D7" s="26"/>
      <c r="E7" s="26"/>
      <c r="F7" s="144"/>
      <c r="G7" s="30"/>
      <c r="H7" s="30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2:64 16372:16383">
      <c r="B8" s="119" t="s">
        <v>230</v>
      </c>
      <c r="C8" s="120"/>
      <c r="D8" s="121"/>
      <c r="H8" s="30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2:64 16372:16383">
      <c r="B9" s="73" t="s">
        <v>125</v>
      </c>
      <c r="C9" s="143">
        <f>'Summary and control'!C28</f>
        <v>0.5</v>
      </c>
      <c r="D9" s="213"/>
      <c r="H9" s="30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2:64 16372:16383" ht="15.75" customHeight="1">
      <c r="B10" s="73" t="s">
        <v>122</v>
      </c>
      <c r="C10" s="143">
        <f>'Summary and control'!C29</f>
        <v>0.8</v>
      </c>
      <c r="D10" s="213"/>
      <c r="H10" s="30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2:64 16372:16383" ht="15.75" customHeight="1">
      <c r="B11" s="73" t="s">
        <v>124</v>
      </c>
      <c r="C11" s="294" t="str">
        <f>'Summary and control'!C30</f>
        <v>Company Specific</v>
      </c>
      <c r="D11" s="295"/>
      <c r="F11" s="30"/>
      <c r="I11" s="141"/>
      <c r="J11" s="141"/>
      <c r="K11" s="141"/>
      <c r="L11" s="141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2:64 16372:16383" ht="14.4" thickBot="1">
      <c r="B12" s="74" t="s">
        <v>121</v>
      </c>
      <c r="C12" s="214" t="str">
        <f>IF(C11="Company Specific","-",IF(C11="Median",MEDIAN(BD20:BD40),IF(C11="Average",AVERAGE(BD20:BD40),0)))</f>
        <v>-</v>
      </c>
      <c r="D12" s="215" t="str">
        <f>C12</f>
        <v>-</v>
      </c>
      <c r="I12" s="141"/>
      <c r="J12" s="141"/>
      <c r="K12" s="141"/>
      <c r="L12" s="141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2:64 16372:16383" ht="15.75" customHeight="1">
      <c r="B13" s="33"/>
      <c r="C13" s="142" t="s">
        <v>119</v>
      </c>
      <c r="D13" s="142" t="s">
        <v>118</v>
      </c>
      <c r="F13" s="1"/>
      <c r="I13" s="30"/>
      <c r="J13" s="30"/>
      <c r="K13" s="141"/>
      <c r="L13" s="141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2:64 16372:16383" ht="15.75" customHeight="1">
      <c r="B14" s="33"/>
      <c r="C14" s="142"/>
      <c r="D14" s="142"/>
      <c r="F14" s="1"/>
      <c r="I14" s="30"/>
      <c r="J14" s="30"/>
      <c r="K14" s="141"/>
      <c r="L14" s="14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2:64 16372:16383" s="89" customFormat="1" ht="14.4">
      <c r="B15" s="88" t="s">
        <v>249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XER15"/>
      <c r="XES15"/>
      <c r="XET15"/>
      <c r="XEU15"/>
      <c r="XEV15"/>
      <c r="XEW15"/>
      <c r="XEX15"/>
      <c r="XEY15"/>
      <c r="XEZ15"/>
      <c r="XFA15"/>
      <c r="XFB15"/>
      <c r="XFC15"/>
    </row>
    <row r="16" spans="2:64 16372:16383" ht="15.75" customHeight="1" thickBot="1">
      <c r="B16" s="33"/>
      <c r="C16" s="30"/>
      <c r="D16" s="30"/>
      <c r="E16" s="32"/>
      <c r="F16" s="1"/>
      <c r="I16" s="30"/>
      <c r="J16" s="30"/>
      <c r="K16" s="141"/>
      <c r="L16" s="141"/>
      <c r="M16" s="30"/>
    </row>
    <row r="17" spans="2:65" ht="14.4" thickBot="1">
      <c r="B17" s="12"/>
      <c r="M17" s="59"/>
      <c r="N17" s="107" t="s">
        <v>224</v>
      </c>
      <c r="O17" s="106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</row>
    <row r="18" spans="2:65" ht="14.4" thickBot="1">
      <c r="B18" s="119"/>
      <c r="C18" s="278" t="s">
        <v>66</v>
      </c>
      <c r="D18" s="271"/>
      <c r="E18" s="272"/>
      <c r="G18" s="279" t="s">
        <v>65</v>
      </c>
      <c r="H18" s="271"/>
      <c r="I18" s="272"/>
      <c r="K18" s="24"/>
      <c r="L18" s="24"/>
      <c r="M18" s="24"/>
      <c r="N18" s="273" t="s">
        <v>222</v>
      </c>
      <c r="O18" s="274"/>
      <c r="P18" s="120"/>
      <c r="Q18" s="120"/>
      <c r="R18" s="120"/>
      <c r="S18" s="120"/>
      <c r="T18" s="120"/>
      <c r="U18" s="120"/>
      <c r="V18" s="120"/>
      <c r="W18" s="120">
        <v>1</v>
      </c>
      <c r="X18" s="120">
        <v>2</v>
      </c>
      <c r="Y18" s="120">
        <v>3</v>
      </c>
      <c r="Z18" s="120">
        <v>4</v>
      </c>
      <c r="AA18" s="120">
        <v>5</v>
      </c>
      <c r="AB18" s="120">
        <v>6</v>
      </c>
      <c r="AC18" s="120">
        <v>1</v>
      </c>
      <c r="AD18" s="120">
        <f>AC18+1</f>
        <v>2</v>
      </c>
      <c r="AE18" s="120">
        <f>AD18+1</f>
        <v>3</v>
      </c>
      <c r="AF18" s="120">
        <f>AE18+1</f>
        <v>4</v>
      </c>
      <c r="AG18" s="120">
        <f>AF18+1</f>
        <v>5</v>
      </c>
      <c r="AH18" s="121"/>
      <c r="AJ18" s="279" t="s">
        <v>163</v>
      </c>
      <c r="AK18" s="271"/>
      <c r="AL18" s="271"/>
      <c r="AM18" s="280"/>
      <c r="AO18" s="279" t="s">
        <v>117</v>
      </c>
      <c r="AP18" s="271"/>
      <c r="AQ18" s="271"/>
      <c r="AR18" s="272"/>
      <c r="AT18" s="279" t="s">
        <v>116</v>
      </c>
      <c r="AU18" s="271"/>
      <c r="AV18" s="272"/>
      <c r="AX18" s="279" t="s">
        <v>115</v>
      </c>
      <c r="AY18" s="271"/>
      <c r="AZ18" s="271"/>
      <c r="BA18" s="278"/>
      <c r="BB18" s="272"/>
    </row>
    <row r="19" spans="2:65" ht="57" customHeight="1">
      <c r="B19" s="273"/>
      <c r="C19" s="274">
        <v>2011</v>
      </c>
      <c r="D19" s="274">
        <v>2012</v>
      </c>
      <c r="E19" s="275">
        <v>2013</v>
      </c>
      <c r="G19" s="273">
        <v>2011</v>
      </c>
      <c r="H19" s="274">
        <v>2012</v>
      </c>
      <c r="I19" s="275">
        <v>2013</v>
      </c>
      <c r="K19" s="119" t="s">
        <v>62</v>
      </c>
      <c r="L19" s="121" t="s">
        <v>63</v>
      </c>
      <c r="N19" s="273" t="s">
        <v>114</v>
      </c>
      <c r="O19" s="274" t="s">
        <v>113</v>
      </c>
      <c r="P19" s="274" t="s">
        <v>112</v>
      </c>
      <c r="Q19" s="274" t="s">
        <v>111</v>
      </c>
      <c r="R19" s="274" t="s">
        <v>110</v>
      </c>
      <c r="S19" s="274" t="s">
        <v>109</v>
      </c>
      <c r="T19" s="274" t="s">
        <v>108</v>
      </c>
      <c r="U19" s="274" t="s">
        <v>107</v>
      </c>
      <c r="V19" s="274" t="s">
        <v>106</v>
      </c>
      <c r="W19" s="274" t="s">
        <v>61</v>
      </c>
      <c r="X19" s="274" t="s">
        <v>60</v>
      </c>
      <c r="Y19" s="274" t="s">
        <v>59</v>
      </c>
      <c r="Z19" s="274" t="s">
        <v>58</v>
      </c>
      <c r="AA19" s="274" t="s">
        <v>57</v>
      </c>
      <c r="AB19" s="274" t="s">
        <v>56</v>
      </c>
      <c r="AC19" s="274" t="s">
        <v>55</v>
      </c>
      <c r="AD19" s="274" t="s">
        <v>54</v>
      </c>
      <c r="AE19" s="274" t="s">
        <v>53</v>
      </c>
      <c r="AF19" s="274" t="s">
        <v>52</v>
      </c>
      <c r="AG19" s="274" t="s">
        <v>51</v>
      </c>
      <c r="AH19" s="275" t="s">
        <v>50</v>
      </c>
      <c r="AJ19" s="273" t="s">
        <v>49</v>
      </c>
      <c r="AK19" s="274" t="s">
        <v>48</v>
      </c>
      <c r="AL19" s="274" t="s">
        <v>47</v>
      </c>
      <c r="AM19" s="275" t="s">
        <v>46</v>
      </c>
      <c r="AO19" s="273" t="s">
        <v>105</v>
      </c>
      <c r="AP19" s="274" t="s">
        <v>104</v>
      </c>
      <c r="AQ19" s="274" t="s">
        <v>102</v>
      </c>
      <c r="AR19" s="275" t="s">
        <v>101</v>
      </c>
      <c r="AT19" s="273" t="s">
        <v>45</v>
      </c>
      <c r="AU19" s="274" t="s">
        <v>103</v>
      </c>
      <c r="AV19" s="275" t="s">
        <v>102</v>
      </c>
      <c r="AX19" s="273" t="s">
        <v>100</v>
      </c>
      <c r="AY19" s="274" t="s">
        <v>68</v>
      </c>
      <c r="AZ19" s="274" t="s">
        <v>67</v>
      </c>
      <c r="BA19" s="274" t="s">
        <v>99</v>
      </c>
      <c r="BB19" s="275" t="s">
        <v>98</v>
      </c>
      <c r="BD19" s="119" t="s">
        <v>97</v>
      </c>
      <c r="BE19" s="121" t="s">
        <v>96</v>
      </c>
      <c r="BG19" s="119" t="s">
        <v>95</v>
      </c>
      <c r="BH19" s="121" t="s">
        <v>95</v>
      </c>
      <c r="BJ19" s="29"/>
      <c r="BK19" s="29"/>
      <c r="BL19" s="29"/>
    </row>
    <row r="20" spans="2:65">
      <c r="B20" s="73" t="s">
        <v>44</v>
      </c>
      <c r="C20" s="95">
        <f>Data!C9</f>
        <v>4184</v>
      </c>
      <c r="D20" s="95">
        <f>Data!D9</f>
        <v>3730</v>
      </c>
      <c r="E20" s="102">
        <f>Data!E9</f>
        <v>3783</v>
      </c>
      <c r="G20" s="229">
        <f>Data!C33</f>
        <v>1.23</v>
      </c>
      <c r="H20" s="212">
        <f>Data!D33</f>
        <v>1.1000000000000001</v>
      </c>
      <c r="I20" s="206">
        <f>Data!E33</f>
        <v>1.08</v>
      </c>
      <c r="K20" s="111">
        <f>AVERAGE(G20:I20)</f>
        <v>1.1366666666666667</v>
      </c>
      <c r="L20" s="112">
        <f>RANK(K20,$K$20:$K$40,1)</f>
        <v>5</v>
      </c>
      <c r="N20" s="111">
        <f>(K20 - MIN(K$20:K$40)) / (LARGE(K$20:K$40,1) - MIN(K$20:K$40))</f>
        <v>0.11019446081319977</v>
      </c>
      <c r="O20" s="103">
        <f>K20 - K$44</f>
        <v>-9.68222872763147E-2</v>
      </c>
      <c r="P20" s="103">
        <f>IF(L20 = 1,K20,0)</f>
        <v>0</v>
      </c>
      <c r="Q20" s="103">
        <f>IF(L20 = 18,K20 - (O20 * $C$9),0)</f>
        <v>0</v>
      </c>
      <c r="R20" s="103">
        <f>N20 * ($Q$43 - $P$43) + $P$43</f>
        <v>0.86467858015733778</v>
      </c>
      <c r="S20" s="103">
        <f>IF(L20 = 18,K20 - (O20 * $C$10),0)</f>
        <v>0</v>
      </c>
      <c r="T20" s="103">
        <f>N20 * ($S$43 - $P$43) + $P$43</f>
        <v>0.70148572825174038</v>
      </c>
      <c r="U20" s="103">
        <f xml:space="preserve"> (R20 / K20) ^ (1 / (2019 - 2013)) - 1</f>
        <v>-4.4559611077434891E-2</v>
      </c>
      <c r="V20" s="103">
        <f xml:space="preserve"> (T20 / R20) ^ (1 / (2024 - 2019)) - 1</f>
        <v>-4.0968597804139417E-2</v>
      </c>
      <c r="W20" s="103">
        <f t="shared" ref="W20:AB22" si="0">$K20 * (1 + $U20) ^ (W$18)</f>
        <v>1.0860172420753158</v>
      </c>
      <c r="X20" s="103">
        <f t="shared" si="0"/>
        <v>1.0376247361450512</v>
      </c>
      <c r="Y20" s="103">
        <f t="shared" si="0"/>
        <v>0.99138858145810171</v>
      </c>
      <c r="Z20" s="103">
        <f t="shared" si="0"/>
        <v>0.94721269184171886</v>
      </c>
      <c r="AA20" s="103">
        <f t="shared" si="0"/>
        <v>0.90500526268564163</v>
      </c>
      <c r="AB20" s="103">
        <f t="shared" si="0"/>
        <v>0.86467858015733756</v>
      </c>
      <c r="AC20" s="103">
        <f t="shared" ref="AC20:AG22" si="1">$AB20 * (1 + $V20) ^ (AC$18)</f>
        <v>0.8292539111770173</v>
      </c>
      <c r="AD20" s="103">
        <f t="shared" si="1"/>
        <v>0.79528054121249647</v>
      </c>
      <c r="AE20" s="103">
        <f t="shared" si="1"/>
        <v>0.76269901257810335</v>
      </c>
      <c r="AF20" s="103">
        <f t="shared" si="1"/>
        <v>0.73145230348617674</v>
      </c>
      <c r="AG20" s="103">
        <f t="shared" si="1"/>
        <v>0.70148572825174027</v>
      </c>
      <c r="AH20" s="112">
        <f>AVERAGE(AA20:AG20)</f>
        <v>0.79855076279264481</v>
      </c>
      <c r="AJ20" s="122">
        <f>K20</f>
        <v>1.1366666666666667</v>
      </c>
      <c r="AK20" s="150">
        <f>'Summary and control'!C34</f>
        <v>0.61</v>
      </c>
      <c r="AL20" s="109">
        <f>AB20</f>
        <v>0.86467858015733756</v>
      </c>
      <c r="AM20" s="237">
        <f>'Summary and control'!D34</f>
        <v>0.61</v>
      </c>
      <c r="AO20" s="122">
        <f>IF(AK20=0,$AJ$44,AK20*$AJ$44)</f>
        <v>0.75242826190521861</v>
      </c>
      <c r="AP20" s="109">
        <f>AO53</f>
        <v>0.92961304762087438</v>
      </c>
      <c r="AQ20" s="109">
        <f>IF(OR(K20&lt;$K$44,AR20="Enhanced"),0,AP20-AO20)</f>
        <v>0</v>
      </c>
      <c r="AR20" s="81" t="s">
        <v>79</v>
      </c>
      <c r="AT20" s="122">
        <f>IF(AM20=0,$AL$44,AM20*$AL$44)</f>
        <v>0.56074432548459907</v>
      </c>
      <c r="AU20" s="109">
        <f>AP53</f>
        <v>0.66061550025046867</v>
      </c>
      <c r="AV20" s="235">
        <f>IF(AL20&lt;$AL$44,0,AU20-AT20)</f>
        <v>0</v>
      </c>
      <c r="AX20" s="145">
        <f>Data!C57</f>
        <v>0</v>
      </c>
      <c r="AY20" s="146">
        <f>Data!D57</f>
        <v>0.438</v>
      </c>
      <c r="AZ20" s="146">
        <f>Data!E57</f>
        <v>0</v>
      </c>
      <c r="BA20" s="146">
        <f>Data!F57</f>
        <v>3636.4569999999999</v>
      </c>
      <c r="BB20" s="293" t="str">
        <f>Data!G57</f>
        <v>£m/nr./000/popn/year</v>
      </c>
      <c r="BD20" s="122">
        <f>AY20</f>
        <v>0.438</v>
      </c>
      <c r="BE20" s="235">
        <f>AZ20</f>
        <v>0</v>
      </c>
      <c r="BG20" s="316">
        <f>IF(C$11="Company Specific",IF(AQ20&gt;-10000,BD20*MIN(AQ20,AX20),0),IF(AQ20&gt;0,$C$12*MIN(AQ20,AX20),0))</f>
        <v>0</v>
      </c>
      <c r="BH20" s="305">
        <f>IF(C$11="Company Specific",IF(AV20&gt;-1000000,BD20*MIN(AV20,AX20),0),IF(AV20&gt;0,$D$12*MIN(AV20,AX20),0))</f>
        <v>0</v>
      </c>
      <c r="BJ20" s="18"/>
      <c r="BK20" s="28"/>
      <c r="BL20" s="20"/>
      <c r="BM20" s="18"/>
    </row>
    <row r="21" spans="2:65">
      <c r="B21" s="73" t="s">
        <v>43</v>
      </c>
      <c r="C21" s="95">
        <f>Data!C10</f>
        <v>5852</v>
      </c>
      <c r="D21" s="95">
        <f>Data!D10</f>
        <v>6591</v>
      </c>
      <c r="E21" s="102">
        <f>Data!E10</f>
        <v>6466</v>
      </c>
      <c r="G21" s="229">
        <f>Data!C34</f>
        <v>1.39</v>
      </c>
      <c r="H21" s="212">
        <f>Data!D34</f>
        <v>1.53</v>
      </c>
      <c r="I21" s="206">
        <f>Data!E34</f>
        <v>1.51</v>
      </c>
      <c r="K21" s="111">
        <f>AVERAGE(G21:I21)*(BA21/(BA21+BA27))+AVERAGE(G27:I27)*(BA27/(BA27+BA21))</f>
        <v>1.5239558157719253</v>
      </c>
      <c r="L21" s="112">
        <f>RANK(K21,$K$20:$K$40,1)</f>
        <v>6</v>
      </c>
      <c r="N21" s="111">
        <f>(K21 - MIN(K$20:K$40)) / (LARGE(K$20:K$40,1) - MIN(K$20:K$40))</f>
        <v>0.17866042706633914</v>
      </c>
      <c r="O21" s="103">
        <f>K21 - K$44</f>
        <v>0.29046686182894388</v>
      </c>
      <c r="P21" s="103">
        <f>IF(L21 = 1,K21,0)</f>
        <v>0</v>
      </c>
      <c r="Q21" s="103">
        <f>IF(L21 = 18,K21 - (O21 * $C$9),0)</f>
        <v>0</v>
      </c>
      <c r="R21" s="103">
        <f>N21 * ($Q$43 - $P$43) + $P$43</f>
        <v>1.0829762299188013</v>
      </c>
      <c r="S21" s="103">
        <f>IF(L21 = 18,K21 - (O21 * $C$10),0)</f>
        <v>0</v>
      </c>
      <c r="T21" s="103">
        <f>N21 * ($S$43 - $P$43) + $P$43</f>
        <v>0.81838847840692708</v>
      </c>
      <c r="U21" s="103">
        <f xml:space="preserve"> (R21 / K21) ^ (1 / (2019 - 2013)) - 1</f>
        <v>-5.5342395911676112E-2</v>
      </c>
      <c r="V21" s="103">
        <f xml:space="preserve"> (T21 / R21) ^ (1 / (2024 - 2019)) - 1</f>
        <v>-5.4485667554171391E-2</v>
      </c>
      <c r="W21" s="103">
        <f t="shared" si="0"/>
        <v>1.4396164496635742</v>
      </c>
      <c r="X21" s="103">
        <f t="shared" si="0"/>
        <v>1.359944626145331</v>
      </c>
      <c r="Y21" s="103">
        <f t="shared" si="0"/>
        <v>1.2846820322272399</v>
      </c>
      <c r="Z21" s="103">
        <f t="shared" si="0"/>
        <v>1.2135846505791033</v>
      </c>
      <c r="AA21" s="103">
        <f t="shared" si="0"/>
        <v>1.1464219683744215</v>
      </c>
      <c r="AB21" s="103">
        <f t="shared" si="0"/>
        <v>1.082976229918801</v>
      </c>
      <c r="AC21" s="103">
        <f t="shared" si="1"/>
        <v>1.0239695470863754</v>
      </c>
      <c r="AD21" s="103">
        <f t="shared" si="1"/>
        <v>0.96817788275823169</v>
      </c>
      <c r="AE21" s="103">
        <f t="shared" si="1"/>
        <v>0.91542606450496511</v>
      </c>
      <c r="AF21" s="103">
        <f t="shared" si="1"/>
        <v>0.86554846428392407</v>
      </c>
      <c r="AG21" s="103">
        <f t="shared" si="1"/>
        <v>0.81838847840692652</v>
      </c>
      <c r="AH21" s="112">
        <f>AVERAGE(AA21:AG21)</f>
        <v>0.97441551933337778</v>
      </c>
      <c r="AJ21" s="122">
        <f>K21</f>
        <v>1.5239558157719253</v>
      </c>
      <c r="AK21" s="150">
        <f>'Summary and control'!C35</f>
        <v>0</v>
      </c>
      <c r="AL21" s="109">
        <f>AB21</f>
        <v>1.082976229918801</v>
      </c>
      <c r="AM21" s="237">
        <f>'Summary and control'!D35</f>
        <v>0</v>
      </c>
      <c r="AO21" s="122">
        <f>IF(AK21=0,$AJ$44,AK21*$AJ$44)</f>
        <v>1.2334889539429814</v>
      </c>
      <c r="AP21" s="109">
        <f>AO54</f>
        <v>1.5239558157719253</v>
      </c>
      <c r="AQ21" s="109">
        <f>IF(OR(K21&lt;$K$44,AR21="Enhanced"),0,AP21-AO21)</f>
        <v>0.29046686182894388</v>
      </c>
      <c r="AR21" s="81"/>
      <c r="AS21" t="s">
        <v>225</v>
      </c>
      <c r="AT21" s="122">
        <f>IF(AM21=0,$AL$44,AM21*$AL$44)</f>
        <v>0.91925299259770343</v>
      </c>
      <c r="AU21" s="109">
        <f>AP54</f>
        <v>1.082976229918801</v>
      </c>
      <c r="AV21" s="235">
        <f>IF(AL21&lt;$AL$44,0,AU21-AT21)</f>
        <v>0.16372323732109761</v>
      </c>
      <c r="AX21" s="145">
        <f>Data!C58</f>
        <v>1.23</v>
      </c>
      <c r="AY21" s="146">
        <f>Data!D58</f>
        <v>1.5720000000000001</v>
      </c>
      <c r="AZ21" s="146">
        <f>Data!E58</f>
        <v>1.1779999999999999</v>
      </c>
      <c r="BA21" s="146">
        <f>Data!F58</f>
        <v>4661.277</v>
      </c>
      <c r="BB21" s="293" t="str">
        <f>Data!G58</f>
        <v>£m/contact/1000 popultation/year</v>
      </c>
      <c r="BD21" s="122">
        <f>AY21</f>
        <v>1.5720000000000001</v>
      </c>
      <c r="BE21" s="235">
        <f>AZ21</f>
        <v>1.1779999999999999</v>
      </c>
      <c r="BG21" s="316">
        <f>IF(C$11="Company Specific",IF(AQ21&gt;-10000,BD21*MIN(AQ21,AX21),0),IF(AQ21&gt;0,$C$12*MIN(AQ21,AX21),0))</f>
        <v>0.45661390679509978</v>
      </c>
      <c r="BH21" s="305">
        <f>IF(C$11="Company Specific",IF(AV21&gt;-1000000,BD21*MIN(AV21,AX21),0),IF(AV21&gt;0,$D$12*MIN(AV21,AX21),0))</f>
        <v>0.25737292906876547</v>
      </c>
      <c r="BI21" s="21"/>
      <c r="BJ21" s="18"/>
      <c r="BK21" s="18"/>
      <c r="BL21" s="18"/>
      <c r="BM21" s="20"/>
    </row>
    <row r="22" spans="2:65">
      <c r="B22" s="73" t="s">
        <v>42</v>
      </c>
      <c r="C22" s="95">
        <f>Data!C11</f>
        <v>2567</v>
      </c>
      <c r="D22" s="95">
        <f>Data!D11</f>
        <v>2588</v>
      </c>
      <c r="E22" s="102">
        <f>Data!E11</f>
        <v>2320</v>
      </c>
      <c r="G22" s="229">
        <f>Data!C35</f>
        <v>2.2200000000000002</v>
      </c>
      <c r="H22" s="212">
        <f>Data!D35</f>
        <v>2.15</v>
      </c>
      <c r="I22" s="206">
        <f>Data!E35</f>
        <v>1.87</v>
      </c>
      <c r="K22" s="111">
        <f>AVERAGE(G22:I22)</f>
        <v>2.08</v>
      </c>
      <c r="L22" s="112">
        <f>RANK(K22,$K$20:$K$40,1)</f>
        <v>10</v>
      </c>
      <c r="N22" s="111">
        <f>(K22 - MIN(K$20:K$40)) / (LARGE(K$20:K$40,1) - MIN(K$20:K$40))</f>
        <v>0.27695934001178552</v>
      </c>
      <c r="O22" s="103">
        <f>K22 - K$44</f>
        <v>0.84651104605701866</v>
      </c>
      <c r="P22" s="103">
        <f>IF(L22 = 1,K22,0)</f>
        <v>0</v>
      </c>
      <c r="Q22" s="103">
        <f>IF(L22 = 18,K22 - (O22 * $C$9),0)</f>
        <v>0</v>
      </c>
      <c r="R22" s="103">
        <f>N22 * ($Q$43 - $P$43) + $P$43</f>
        <v>1.3963935793615798</v>
      </c>
      <c r="S22" s="103">
        <f>IF(L22 = 18,K22 - (O22 * $C$10),0)</f>
        <v>0</v>
      </c>
      <c r="T22" s="103">
        <f>N22 * ($S$43 - $P$43) + $P$43</f>
        <v>0.98622972697852751</v>
      </c>
      <c r="U22" s="103">
        <f xml:space="preserve"> (R22 / K22) ^ (1 / (2019 - 2013)) - 1</f>
        <v>-6.4255209349912912E-2</v>
      </c>
      <c r="V22" s="103">
        <f xml:space="preserve"> (T22 / R22) ^ (1 / (2024 - 2019)) - 1</f>
        <v>-6.71881615753952E-2</v>
      </c>
      <c r="W22" s="103">
        <f t="shared" si="0"/>
        <v>1.9463491645521811</v>
      </c>
      <c r="X22" s="103">
        <f t="shared" si="0"/>
        <v>1.8212860915158526</v>
      </c>
      <c r="Y22" s="103">
        <f t="shared" si="0"/>
        <v>1.7042589724194168</v>
      </c>
      <c r="Z22" s="103">
        <f t="shared" si="0"/>
        <v>1.5947514553601396</v>
      </c>
      <c r="AA22" s="103">
        <f t="shared" si="0"/>
        <v>1.4922803667348956</v>
      </c>
      <c r="AB22" s="103">
        <f t="shared" si="0"/>
        <v>1.39639357936158</v>
      </c>
      <c r="AC22" s="103">
        <f t="shared" si="1"/>
        <v>1.3025724619285897</v>
      </c>
      <c r="AD22" s="103">
        <f t="shared" si="1"/>
        <v>1.2150550128928712</v>
      </c>
      <c r="AE22" s="103">
        <f t="shared" si="1"/>
        <v>1.1334177003636312</v>
      </c>
      <c r="AF22" s="103">
        <f t="shared" si="1"/>
        <v>1.0572654487791866</v>
      </c>
      <c r="AG22" s="103">
        <f t="shared" si="1"/>
        <v>0.98622972697852784</v>
      </c>
      <c r="AH22" s="112">
        <f>AVERAGE(AA22:AG22)</f>
        <v>1.2261734710056118</v>
      </c>
      <c r="AJ22" s="122">
        <f>K22</f>
        <v>2.08</v>
      </c>
      <c r="AK22" s="150">
        <f>'Summary and control'!C36</f>
        <v>0</v>
      </c>
      <c r="AL22" s="109">
        <f>AB22</f>
        <v>1.39639357936158</v>
      </c>
      <c r="AM22" s="237">
        <f>'Summary and control'!D36</f>
        <v>0</v>
      </c>
      <c r="AO22" s="122">
        <f>IF(AK22=0,$AJ$44,AK22*$AJ$44)</f>
        <v>1.2334889539429814</v>
      </c>
      <c r="AP22" s="109">
        <f>AO55</f>
        <v>1.5239558157719253</v>
      </c>
      <c r="AQ22" s="109">
        <f>IF(OR(K22&lt;$K$44,AR22="Enhanced"),0,AP22-AO22)</f>
        <v>0.29046686182894388</v>
      </c>
      <c r="AR22" s="81"/>
      <c r="AT22" s="122">
        <f>IF(AM22=0,$AL$44,AM22*$AL$44)</f>
        <v>0.91925299259770343</v>
      </c>
      <c r="AU22" s="109">
        <f>AP55</f>
        <v>1.082976229918801</v>
      </c>
      <c r="AV22" s="235">
        <f>IF(AL22&lt;$AL$44,0,AU22-AT22)</f>
        <v>0.16372323732109761</v>
      </c>
      <c r="AX22" s="145">
        <f>Data!C59</f>
        <v>4.6678882388736964E-2</v>
      </c>
      <c r="AY22" s="146">
        <f>Data!D59</f>
        <v>5.7720000000000002E-3</v>
      </c>
      <c r="AZ22" s="146">
        <f>Data!E59</f>
        <v>1.1069999999999999E-3</v>
      </c>
      <c r="BA22" s="146">
        <f>Data!F59</f>
        <v>1178.2629999999999</v>
      </c>
      <c r="BB22" s="293" t="str">
        <f>Data!G59</f>
        <v>£m/contact</v>
      </c>
      <c r="BD22" s="122">
        <f>AY22*BA22</f>
        <v>6.8009340360000001</v>
      </c>
      <c r="BE22" s="235">
        <f>AZ22*$BA$22</f>
        <v>1.3043371409999998</v>
      </c>
      <c r="BG22" s="316">
        <f>IF(C$11="Company Specific",IF(AQ22&gt;-10000,BD22*MIN(AQ22,AX22),0),IF(AQ22&gt;0,$C$12*MIN(AQ22,AX22),0))</f>
        <v>0.31746000000000218</v>
      </c>
      <c r="BH22" s="305">
        <f>IF(C$11="Company Specific",IF(AV22&gt;-1000000,BD22*MIN(AV22,AX22),0),IF(AV22&gt;0,$D$12*MIN(AV22,AX22),0))</f>
        <v>0.31746000000000218</v>
      </c>
      <c r="BJ22" s="18"/>
      <c r="BK22" s="18"/>
      <c r="BL22" s="18"/>
      <c r="BM22" s="18"/>
    </row>
    <row r="23" spans="2:65">
      <c r="B23" s="73" t="s">
        <v>41</v>
      </c>
      <c r="C23" s="95">
        <f>Data!C12</f>
        <v>227</v>
      </c>
      <c r="D23" s="95">
        <f>Data!D12</f>
        <v>290</v>
      </c>
      <c r="E23" s="102">
        <f>Data!E12</f>
        <v>346</v>
      </c>
      <c r="G23" s="229">
        <f>Data!C36</f>
        <v>0.73</v>
      </c>
      <c r="H23" s="212">
        <f>Data!D36</f>
        <v>0.93</v>
      </c>
      <c r="I23" s="206">
        <f>Data!E36</f>
        <v>1.1100000000000001</v>
      </c>
      <c r="K23" s="116"/>
      <c r="L23" s="117"/>
      <c r="N23" s="111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12"/>
      <c r="AJ23" s="122"/>
      <c r="AK23" s="150">
        <f>'Summary and control'!C37</f>
        <v>0</v>
      </c>
      <c r="AL23" s="109"/>
      <c r="AM23" s="237">
        <f>'Summary and control'!D37</f>
        <v>0</v>
      </c>
      <c r="AO23" s="122"/>
      <c r="AP23" s="109"/>
      <c r="AQ23" s="109"/>
      <c r="AR23" s="81"/>
      <c r="AT23" s="122"/>
      <c r="AU23" s="109"/>
      <c r="AV23" s="235"/>
      <c r="AX23" s="145">
        <f>Data!C60</f>
        <v>0</v>
      </c>
      <c r="AY23" s="146">
        <f>Data!D60</f>
        <v>0</v>
      </c>
      <c r="AZ23" s="146">
        <f>Data!E60</f>
        <v>0</v>
      </c>
      <c r="BA23" s="109">
        <f t="shared" ref="BA23" si="2">E23/I23</f>
        <v>311.7117117117117</v>
      </c>
      <c r="BB23" s="293">
        <f>Data!G60</f>
        <v>0</v>
      </c>
      <c r="BD23" s="122"/>
      <c r="BE23" s="235"/>
      <c r="BF23" s="18"/>
      <c r="BG23" s="316"/>
      <c r="BH23" s="305"/>
      <c r="BJ23" s="18"/>
      <c r="BK23" s="18"/>
      <c r="BL23" s="18"/>
      <c r="BM23" s="20"/>
    </row>
    <row r="24" spans="2:65">
      <c r="B24" s="73" t="s">
        <v>40</v>
      </c>
      <c r="C24" s="95">
        <f>Data!C13</f>
        <v>1242</v>
      </c>
      <c r="D24" s="95">
        <f>Data!D13</f>
        <v>1312</v>
      </c>
      <c r="E24" s="102">
        <f>Data!E13</f>
        <v>1671</v>
      </c>
      <c r="G24" s="229">
        <f>Data!C37</f>
        <v>4.76</v>
      </c>
      <c r="H24" s="212">
        <f>Data!D37</f>
        <v>5.03</v>
      </c>
      <c r="I24" s="206">
        <f>Data!E37</f>
        <v>6.37</v>
      </c>
      <c r="K24" s="111">
        <f>AVERAGE(G24:I24)</f>
        <v>5.3866666666666667</v>
      </c>
      <c r="L24" s="112">
        <f>RANK(K24,$K$20:$K$40,1)</f>
        <v>17</v>
      </c>
      <c r="N24" s="111">
        <f>(K24 - MIN(K$20:K$40)) / (LARGE(K$20:K$40,1) - MIN(K$20:K$40))</f>
        <v>0.8615203299941071</v>
      </c>
      <c r="O24" s="103">
        <f>K24 - K$44</f>
        <v>4.1531777127236857</v>
      </c>
      <c r="P24" s="103">
        <f>IF(L24 = 1,K24,0)</f>
        <v>0</v>
      </c>
      <c r="Q24" s="103">
        <f>IF(L24 = 18,K24 - (O24 * $C$9),0)</f>
        <v>0</v>
      </c>
      <c r="R24" s="103">
        <f>N24 * ($Q$43 - $P$43) + $P$43</f>
        <v>3.2602143539573678</v>
      </c>
      <c r="S24" s="103">
        <f>IF(L24 = 18,K24 - (O24 * $C$10),0)</f>
        <v>0</v>
      </c>
      <c r="T24" s="103">
        <f>N24 * ($S$43 - $P$43) + $P$43</f>
        <v>1.9843429663317882</v>
      </c>
      <c r="U24" s="103">
        <f xml:space="preserve"> (R24 / K24) ^ (1 / (2019 - 2013)) - 1</f>
        <v>-8.0282728487914068E-2</v>
      </c>
      <c r="V24" s="103">
        <f xml:space="preserve"> (T24 / R24) ^ (1 / (2024 - 2019)) - 1</f>
        <v>-9.4529895069563885E-2</v>
      </c>
      <c r="W24" s="103">
        <f t="shared" ref="W24:AB25" si="3">$K24 * (1 + $U24) ^ (W$18)</f>
        <v>4.9542103692117694</v>
      </c>
      <c r="X24" s="103">
        <f t="shared" si="3"/>
        <v>4.5564728432683328</v>
      </c>
      <c r="Y24" s="103">
        <f t="shared" si="3"/>
        <v>4.190666771129667</v>
      </c>
      <c r="Z24" s="103">
        <f t="shared" si="3"/>
        <v>3.8542286085597408</v>
      </c>
      <c r="AA24" s="103">
        <f t="shared" si="3"/>
        <v>3.5448006196483886</v>
      </c>
      <c r="AB24" s="103">
        <f t="shared" si="3"/>
        <v>3.2602143539573674</v>
      </c>
      <c r="AC24" s="103">
        <f t="shared" ref="AC24:AG25" si="4">$AB24 * (1 + $V24) ^ (AC$18)</f>
        <v>2.9520266331734915</v>
      </c>
      <c r="AD24" s="103">
        <f t="shared" si="4"/>
        <v>2.6729718652970433</v>
      </c>
      <c r="AE24" s="103">
        <f t="shared" si="4"/>
        <v>2.4202961153466176</v>
      </c>
      <c r="AF24" s="103">
        <f t="shared" si="4"/>
        <v>2.1915057775256286</v>
      </c>
      <c r="AG24" s="103">
        <f t="shared" si="4"/>
        <v>1.9843429663317877</v>
      </c>
      <c r="AH24" s="112">
        <f>AVERAGE(AA24:AG24)</f>
        <v>2.7180226187543322</v>
      </c>
      <c r="AJ24" s="122">
        <f>K24</f>
        <v>5.3866666666666667</v>
      </c>
      <c r="AK24" s="150">
        <f>'Summary and control'!C38</f>
        <v>0.82</v>
      </c>
      <c r="AL24" s="109">
        <f>AB24</f>
        <v>3.2602143539573674</v>
      </c>
      <c r="AM24" s="237">
        <f>'Summary and control'!D38</f>
        <v>0.82</v>
      </c>
      <c r="AO24" s="122">
        <f>IF(AK24=0,$AJ$44,AK24*$AJ$44)</f>
        <v>1.0114609422332448</v>
      </c>
      <c r="AP24" s="109">
        <f>AO57</f>
        <v>1.2496437689329787</v>
      </c>
      <c r="AQ24" s="109">
        <f>IF(OR(K24&lt;$K$44,AR24="Enhanced"),0,AP24-AO24)</f>
        <v>0.2381828266997339</v>
      </c>
      <c r="AR24" s="81"/>
      <c r="AT24" s="122">
        <f>IF(AM24=0,$AL$44,AM24*$AL$44)</f>
        <v>0.75378745393011681</v>
      </c>
      <c r="AU24" s="109">
        <f>AP57</f>
        <v>0.88804050853341676</v>
      </c>
      <c r="AV24" s="235">
        <f>IF(AL24&lt;$AL$44,0,AU24-AT24)</f>
        <v>0.13425305460329995</v>
      </c>
      <c r="AX24" s="145">
        <f>Data!C61</f>
        <v>3.9300000000000006</v>
      </c>
      <c r="AY24" s="146">
        <f>Data!D61</f>
        <v>3.0585999999999999E-2</v>
      </c>
      <c r="AZ24" s="146">
        <f>Data!E61</f>
        <v>2.4934000000000001E-2</v>
      </c>
      <c r="BA24" s="146">
        <f>Data!F61</f>
        <v>267.09300000000002</v>
      </c>
      <c r="BB24" s="293" t="str">
        <f>Data!G61</f>
        <v>£m/Complaints per 1000 population/year</v>
      </c>
      <c r="BD24" s="122">
        <f>AY24</f>
        <v>3.0585999999999999E-2</v>
      </c>
      <c r="BE24" s="235">
        <f>AZ24</f>
        <v>2.4934000000000001E-2</v>
      </c>
      <c r="BG24" s="316">
        <f>IF(C$11="Company Specific",IF(AQ24&gt;-10000,BD24*MIN(AQ24,AX24),0),IF(AQ24&gt;0,$C$12*MIN(AQ24,AX24),0))</f>
        <v>7.2850599374380603E-3</v>
      </c>
      <c r="BH24" s="305">
        <f>IF(C$11="Company Specific",IF(AV24&gt;-1000000,BD24*MIN(AV24,AX24),0),IF(AV24&gt;0,$D$12*MIN(AV24,AX24),0))</f>
        <v>4.1062639280965317E-3</v>
      </c>
      <c r="BJ24" s="18"/>
      <c r="BK24" s="28"/>
      <c r="BL24" s="20"/>
      <c r="BM24" s="18"/>
    </row>
    <row r="25" spans="2:65">
      <c r="B25" s="73" t="s">
        <v>39</v>
      </c>
      <c r="C25" s="95">
        <f>Data!C14</f>
        <v>9011</v>
      </c>
      <c r="D25" s="95">
        <f>Data!D14</f>
        <v>9745</v>
      </c>
      <c r="E25" s="102">
        <f>Data!E14</f>
        <v>11553</v>
      </c>
      <c r="G25" s="229">
        <f>Data!C38</f>
        <v>3.03</v>
      </c>
      <c r="H25" s="212">
        <f>Data!D38</f>
        <v>3.3</v>
      </c>
      <c r="I25" s="206">
        <f>Data!E38</f>
        <v>3.92</v>
      </c>
      <c r="K25" s="111">
        <f>AVERAGE(G25:I25)</f>
        <v>3.4166666666666665</v>
      </c>
      <c r="L25" s="112">
        <f>RANK(K25,$K$20:$K$40,1)</f>
        <v>16</v>
      </c>
      <c r="N25" s="111">
        <f>(K25 - MIN(K$20:K$40)) / (LARGE(K$20:K$40,1) - MIN(K$20:K$40))</f>
        <v>0.5132586918090748</v>
      </c>
      <c r="O25" s="103">
        <f>K25 - K$44</f>
        <v>2.1831777127236851</v>
      </c>
      <c r="P25" s="103">
        <f>IF(L25 = 1,K25,0)</f>
        <v>0</v>
      </c>
      <c r="Q25" s="103">
        <f>IF(L25 = 18,K25 - (O25 * $C$9),0)</f>
        <v>0</v>
      </c>
      <c r="R25" s="103">
        <f>N25 * ($Q$43 - $P$43) + $P$43</f>
        <v>2.1498130658665304</v>
      </c>
      <c r="S25" s="103">
        <f>IF(L25 = 18,K25 - (O25 * $C$10),0)</f>
        <v>0</v>
      </c>
      <c r="T25" s="103">
        <f>N25 * ($S$43 - $P$43) + $P$43</f>
        <v>1.3897009053864484</v>
      </c>
      <c r="U25" s="103">
        <f xml:space="preserve"> (R25 / K25) ^ (1 / (2019 - 2013)) - 1</f>
        <v>-7.4308346569056827E-2</v>
      </c>
      <c r="V25" s="103">
        <f xml:space="preserve"> (T25 / R25) ^ (1 / (2024 - 2019)) - 1</f>
        <v>-8.3559806223098998E-2</v>
      </c>
      <c r="W25" s="103">
        <f t="shared" si="3"/>
        <v>3.1627798158890559</v>
      </c>
      <c r="X25" s="103">
        <f t="shared" si="3"/>
        <v>2.9277588772083538</v>
      </c>
      <c r="Y25" s="103">
        <f t="shared" si="3"/>
        <v>2.7102019558901231</v>
      </c>
      <c r="Z25" s="103">
        <f t="shared" si="3"/>
        <v>2.5088113296797041</v>
      </c>
      <c r="AA25" s="103">
        <f t="shared" si="3"/>
        <v>2.3223857079174883</v>
      </c>
      <c r="AB25" s="103">
        <f t="shared" si="3"/>
        <v>2.1498130658665313</v>
      </c>
      <c r="AC25" s="103">
        <f t="shared" si="4"/>
        <v>1.9701751026668375</v>
      </c>
      <c r="AD25" s="103">
        <f t="shared" si="4"/>
        <v>1.8055476528624224</v>
      </c>
      <c r="AE25" s="103">
        <f t="shared" si="4"/>
        <v>1.6546764408626673</v>
      </c>
      <c r="AF25" s="103">
        <f t="shared" si="4"/>
        <v>1.5164119981022557</v>
      </c>
      <c r="AG25" s="103">
        <f t="shared" si="4"/>
        <v>1.3897009053864489</v>
      </c>
      <c r="AH25" s="112">
        <f>AVERAGE(AA25:AG25)</f>
        <v>1.8298158390949502</v>
      </c>
      <c r="AJ25" s="122">
        <f>K25</f>
        <v>3.4166666666666665</v>
      </c>
      <c r="AK25" s="150">
        <f>'Summary and control'!C39</f>
        <v>0</v>
      </c>
      <c r="AL25" s="109">
        <f>AB25</f>
        <v>2.1498130658665313</v>
      </c>
      <c r="AM25" s="237">
        <f>'Summary and control'!D39</f>
        <v>0</v>
      </c>
      <c r="AO25" s="122">
        <f>IF(AK25=0,$AJ$44,AK25*$AJ$44)</f>
        <v>1.2334889539429814</v>
      </c>
      <c r="AP25" s="109">
        <f>AO58</f>
        <v>1.5239558157719253</v>
      </c>
      <c r="AQ25" s="109">
        <f>IF(OR(K25&lt;$K$44,AR25="Enhanced"),0,AP25-AO25)</f>
        <v>0.29046686182894388</v>
      </c>
      <c r="AR25" s="81"/>
      <c r="AT25" s="122">
        <f>IF(AM25=0,$AL$44,AM25*$AL$44)</f>
        <v>0.91925299259770343</v>
      </c>
      <c r="AU25" s="109">
        <f>AP58</f>
        <v>1.082976229918801</v>
      </c>
      <c r="AV25" s="235">
        <f>IF(AL25&lt;$AL$44,0,AU25-AT25)</f>
        <v>0.16372323732109761</v>
      </c>
      <c r="AX25" s="145">
        <f>Data!C62</f>
        <v>0.20999999999999996</v>
      </c>
      <c r="AY25" s="146">
        <f>Data!D62</f>
        <v>9.3000000000000007</v>
      </c>
      <c r="AZ25" s="146">
        <f>Data!E62</f>
        <v>9.3000000000000007</v>
      </c>
      <c r="BA25" s="146">
        <f>Data!F62</f>
        <v>3054.799</v>
      </c>
      <c r="BB25" s="293" t="str">
        <f>Data!G62</f>
        <v>£m/complaint/1000 population/year</v>
      </c>
      <c r="BD25" s="122">
        <f>AY25</f>
        <v>9.3000000000000007</v>
      </c>
      <c r="BE25" s="235">
        <f>AZ25</f>
        <v>9.3000000000000007</v>
      </c>
      <c r="BG25" s="316">
        <f>IF(C$11="Company Specific",IF(AQ25&gt;-10000,BD25*MIN(AQ25,AX25),0),IF(AQ25&gt;0,$C$12*MIN(AQ25,AX25),0))</f>
        <v>1.9529999999999998</v>
      </c>
      <c r="BH25" s="305">
        <f>IF(C$11="Company Specific",IF(AV25&gt;-1000000,BD25*MIN(AV25,AX25),0),IF(AV25&gt;0,$D$12*MIN(AV25,AX25),0))</f>
        <v>1.5226261070862079</v>
      </c>
      <c r="BJ25" s="18"/>
      <c r="BK25" s="18"/>
      <c r="BL25" s="18"/>
      <c r="BM25" s="18"/>
    </row>
    <row r="26" spans="2:65">
      <c r="B26" s="73" t="s">
        <v>38</v>
      </c>
      <c r="C26" s="95">
        <f>Data!C15</f>
        <v>1677</v>
      </c>
      <c r="D26" s="95">
        <f>Data!D15</f>
        <v>1799</v>
      </c>
      <c r="E26" s="102">
        <f>Data!E15</f>
        <v>1624</v>
      </c>
      <c r="G26" s="229">
        <f>Data!C39</f>
        <v>0.93</v>
      </c>
      <c r="H26" s="212">
        <f>Data!D39</f>
        <v>0.99</v>
      </c>
      <c r="I26" s="206">
        <f>Data!E39</f>
        <v>0.9</v>
      </c>
      <c r="K26" s="116"/>
      <c r="L26" s="117"/>
      <c r="N26" s="111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12"/>
      <c r="AJ26" s="122"/>
      <c r="AK26" s="150">
        <f>'Summary and control'!C40</f>
        <v>0</v>
      </c>
      <c r="AL26" s="109"/>
      <c r="AM26" s="237">
        <f>'Summary and control'!D40</f>
        <v>0</v>
      </c>
      <c r="AO26" s="122"/>
      <c r="AP26" s="109"/>
      <c r="AQ26" s="109"/>
      <c r="AR26" s="81"/>
      <c r="AT26" s="122"/>
      <c r="AU26" s="109"/>
      <c r="AV26" s="235"/>
      <c r="AX26" s="145">
        <f>Data!C63</f>
        <v>0</v>
      </c>
      <c r="AY26" s="146">
        <f>Data!D63</f>
        <v>0</v>
      </c>
      <c r="AZ26" s="146">
        <f>Data!E63</f>
        <v>0</v>
      </c>
      <c r="BA26" s="109">
        <f t="shared" ref="BA26:BA27" si="5">E26/I26</f>
        <v>1804.4444444444443</v>
      </c>
      <c r="BB26" s="293">
        <f>Data!G63</f>
        <v>0</v>
      </c>
      <c r="BD26" s="122"/>
      <c r="BE26" s="235"/>
      <c r="BF26" s="18"/>
      <c r="BG26" s="316"/>
      <c r="BH26" s="305"/>
      <c r="BJ26" s="18"/>
      <c r="BK26" s="18"/>
      <c r="BL26" s="18"/>
      <c r="BM26" s="20"/>
    </row>
    <row r="27" spans="2:65">
      <c r="B27" s="73" t="s">
        <v>37</v>
      </c>
      <c r="C27" s="95">
        <f>Data!C16</f>
        <v>391</v>
      </c>
      <c r="D27" s="95">
        <f>Data!D16</f>
        <v>384</v>
      </c>
      <c r="E27" s="102">
        <f>Data!E16</f>
        <v>290</v>
      </c>
      <c r="G27" s="229">
        <f>Data!C40</f>
        <v>4.4400000000000004</v>
      </c>
      <c r="H27" s="212">
        <f>Data!D40</f>
        <v>4.28</v>
      </c>
      <c r="I27" s="206">
        <f>Data!E40</f>
        <v>3.24</v>
      </c>
      <c r="K27" s="116"/>
      <c r="L27" s="117"/>
      <c r="N27" s="111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12"/>
      <c r="AJ27" s="122"/>
      <c r="AK27" s="150">
        <f>'Summary and control'!C41</f>
        <v>0</v>
      </c>
      <c r="AL27" s="109"/>
      <c r="AM27" s="237">
        <f>'Summary and control'!D41</f>
        <v>0</v>
      </c>
      <c r="AO27" s="122"/>
      <c r="AP27" s="109"/>
      <c r="AQ27" s="109"/>
      <c r="AR27" s="81"/>
      <c r="AT27" s="122"/>
      <c r="AU27" s="109"/>
      <c r="AV27" s="235"/>
      <c r="AX27" s="145">
        <f>Data!C64</f>
        <v>0</v>
      </c>
      <c r="AY27" s="146">
        <f>Data!D64</f>
        <v>0</v>
      </c>
      <c r="AZ27" s="146">
        <f>Data!E64</f>
        <v>0</v>
      </c>
      <c r="BA27" s="109">
        <f t="shared" si="5"/>
        <v>89.506172839506164</v>
      </c>
      <c r="BB27" s="293">
        <f>Data!G64</f>
        <v>0</v>
      </c>
      <c r="BD27" s="122"/>
      <c r="BE27" s="235"/>
      <c r="BF27" s="18"/>
      <c r="BG27" s="316"/>
      <c r="BH27" s="305"/>
      <c r="BJ27" s="18"/>
      <c r="BK27" s="18"/>
      <c r="BL27" s="18"/>
      <c r="BM27" s="20"/>
    </row>
    <row r="28" spans="2:65">
      <c r="B28" s="73" t="s">
        <v>36</v>
      </c>
      <c r="C28" s="95">
        <f>Data!C17</f>
        <v>6461</v>
      </c>
      <c r="D28" s="95">
        <f>Data!D17</f>
        <v>6710</v>
      </c>
      <c r="E28" s="102">
        <f>Data!E17</f>
        <v>6485</v>
      </c>
      <c r="G28" s="229">
        <f>Data!C41</f>
        <v>2.58</v>
      </c>
      <c r="H28" s="212">
        <f>Data!D41</f>
        <v>2.67</v>
      </c>
      <c r="I28" s="206">
        <f>Data!E41</f>
        <v>2.57</v>
      </c>
      <c r="K28" s="111">
        <f>AVERAGE(G28:I28)*(BA28/(BA28+BA26))+(AVERAGE(G26:I26)*(BA26/(BA26+BA28)))</f>
        <v>2.1162414341676605</v>
      </c>
      <c r="L28" s="112">
        <f t="shared" ref="L28:L40" si="6">RANK(K28,$K$20:$K$40,1)</f>
        <v>11</v>
      </c>
      <c r="N28" s="111">
        <f t="shared" ref="N28:N40" si="7">(K28 - MIN(K$20:K$40)) / (LARGE(K$20:K$40,1) - MIN(K$20:K$40))</f>
        <v>0.28336619342975733</v>
      </c>
      <c r="O28" s="103">
        <f t="shared" ref="O28:O40" si="8">K28 - K$44</f>
        <v>0.88275248022467911</v>
      </c>
      <c r="P28" s="103">
        <f t="shared" ref="P28:P40" si="9">IF(L28 = 1,K28,0)</f>
        <v>0</v>
      </c>
      <c r="Q28" s="103">
        <f t="shared" ref="Q28:Q40" si="10">IF(L28 = 18,K28 - (O28 * $C$9),0)</f>
        <v>0</v>
      </c>
      <c r="R28" s="103">
        <f t="shared" ref="R28:R40" si="11">N28 * ($Q$43 - $P$43) + $P$43</f>
        <v>1.4168212621950973</v>
      </c>
      <c r="S28" s="103">
        <f t="shared" ref="S28:S40" si="12">IF(L28 = 18,K28 - (O28 * $C$10),0)</f>
        <v>0</v>
      </c>
      <c r="T28" s="103">
        <f t="shared" ref="T28:T40" si="13">N28 * ($S$43 - $P$43) + $P$43</f>
        <v>0.99716915901155923</v>
      </c>
      <c r="U28" s="103">
        <f t="shared" ref="U28:U40" si="14" xml:space="preserve"> (R28 / K28) ^ (1 / (2019 - 2013)) - 1</f>
        <v>-6.4684118313842798E-2</v>
      </c>
      <c r="V28" s="103">
        <f t="shared" ref="V28:V40" si="15" xml:space="preserve"> (T28 / R28) ^ (1 / (2024 - 2019)) - 1</f>
        <v>-6.7839374317422041E-2</v>
      </c>
      <c r="W28" s="103">
        <f t="shared" ref="W28:AB40" si="16">$K28 * (1 + $U28) ^ (W$18)</f>
        <v>1.9793542228593033</v>
      </c>
      <c r="X28" s="103">
        <f t="shared" si="16"/>
        <v>1.8513214401228677</v>
      </c>
      <c r="Y28" s="103">
        <f t="shared" si="16"/>
        <v>1.7315703450530064</v>
      </c>
      <c r="Z28" s="103">
        <f t="shared" si="16"/>
        <v>1.6195652439848562</v>
      </c>
      <c r="AA28" s="103">
        <f t="shared" si="16"/>
        <v>1.5148050941259521</v>
      </c>
      <c r="AB28" s="103">
        <f t="shared" si="16"/>
        <v>1.4168212621950973</v>
      </c>
      <c r="AC28" s="103">
        <f t="shared" ref="AC28:AG40" si="17">$AB28 * (1 + $V28) ^ (AC$18)</f>
        <v>1.3207049942481617</v>
      </c>
      <c r="AD28" s="103">
        <f t="shared" si="17"/>
        <v>1.2311091937804719</v>
      </c>
      <c r="AE28" s="103">
        <f t="shared" si="17"/>
        <v>1.1475915163579788</v>
      </c>
      <c r="AF28" s="103">
        <f t="shared" si="17"/>
        <v>1.0697396259162719</v>
      </c>
      <c r="AG28" s="103">
        <f t="shared" si="17"/>
        <v>0.997169159011559</v>
      </c>
      <c r="AH28" s="112">
        <f t="shared" ref="AH28:AH40" si="18">AVERAGE(AA28:AG28)</f>
        <v>1.2425629779479277</v>
      </c>
      <c r="AJ28" s="122">
        <f t="shared" ref="AJ28:AJ40" si="19">K28</f>
        <v>2.1162414341676605</v>
      </c>
      <c r="AK28" s="150">
        <f>'Summary and control'!C42</f>
        <v>0.16958000000000001</v>
      </c>
      <c r="AL28" s="109">
        <f t="shared" ref="AL28:AL40" si="20">AB28</f>
        <v>1.4168212621950973</v>
      </c>
      <c r="AM28" s="237">
        <f>'Summary and control'!D42</f>
        <v>0.16958000000000001</v>
      </c>
      <c r="AO28" s="122">
        <f t="shared" ref="AO28:AO40" si="21">IF(AK28=0,$AJ$44,AK28*$AJ$44)</f>
        <v>0.20917505680965079</v>
      </c>
      <c r="AP28" s="109">
        <f t="shared" ref="AP28:AP40" si="22">AO61</f>
        <v>0.2584324272386031</v>
      </c>
      <c r="AQ28" s="109">
        <f t="shared" ref="AQ28:AQ40" si="23">IF(OR(K28&lt;$K$44,AR28="Enhanced"),0,AP28-AO28)</f>
        <v>4.9257370428952313E-2</v>
      </c>
      <c r="AR28" s="81"/>
      <c r="AT28" s="122">
        <f t="shared" ref="AT28:AT40" si="24">IF(AM28=0,$AL$44,AM28*$AL$44)</f>
        <v>0.15588692248471855</v>
      </c>
      <c r="AU28" s="109">
        <f t="shared" ref="AU28:AU40" si="25">AP61</f>
        <v>0.18365110906963028</v>
      </c>
      <c r="AV28" s="235">
        <f t="shared" ref="AV28:AV40" si="26">IF(AL28&lt;$AL$44,0,AU28-AT28)</f>
        <v>2.7764186584911726E-2</v>
      </c>
      <c r="AX28" s="145">
        <f>Data!C65</f>
        <v>2.9807292388742523E-2</v>
      </c>
      <c r="AY28" s="146">
        <f>Data!D65</f>
        <v>2.3E-2</v>
      </c>
      <c r="AZ28" s="146">
        <f>Data!E65</f>
        <v>1.0999999999999999E-2</v>
      </c>
      <c r="BA28" s="146">
        <f>Data!F65</f>
        <v>4327.8</v>
      </c>
      <c r="BB28" s="293" t="str">
        <f>Data!G65</f>
        <v>£m/contact/year</v>
      </c>
      <c r="BD28" s="122">
        <f>AY28*$BA$28</f>
        <v>99.539400000000001</v>
      </c>
      <c r="BE28" s="235">
        <f>AZ28*$BA$28</f>
        <v>47.605800000000002</v>
      </c>
      <c r="BG28" s="316">
        <f t="shared" ref="BG28:BG36" si="27">IF(C$11="Company Specific",IF(AQ28&gt;-10000,BD28*MIN(AQ28,AX28),0),IF(AQ28&gt;0,$C$12*MIN(AQ28,AX28),0))</f>
        <v>2.9669999999999974</v>
      </c>
      <c r="BH28" s="305">
        <f t="shared" ref="BH28:BH36" si="28">IF(C$11="Company Specific",IF(AV28&gt;-1000000,BD28*MIN(AV28,AX28),0),IF(AV28&gt;0,$D$12*MIN(AV28,AX28),0))</f>
        <v>2.7636304741501623</v>
      </c>
      <c r="BJ28" s="20"/>
      <c r="BK28" s="28"/>
      <c r="BL28" s="20"/>
      <c r="BM28" s="20"/>
    </row>
    <row r="29" spans="2:65">
      <c r="B29" s="73" t="s">
        <v>35</v>
      </c>
      <c r="C29" s="95">
        <f>Data!C18</f>
        <v>383</v>
      </c>
      <c r="D29" s="95">
        <f>Data!D18</f>
        <v>365</v>
      </c>
      <c r="E29" s="102">
        <f>Data!E18</f>
        <v>307</v>
      </c>
      <c r="G29" s="229">
        <f>Data!C42</f>
        <v>0.56999999999999995</v>
      </c>
      <c r="H29" s="212">
        <f>Data!D42</f>
        <v>0.55000000000000004</v>
      </c>
      <c r="I29" s="206">
        <f>Data!E42</f>
        <v>0.43</v>
      </c>
      <c r="K29" s="111">
        <f>AVERAGE(G29:I29)</f>
        <v>0.51666666666666672</v>
      </c>
      <c r="L29" s="112">
        <f t="shared" si="6"/>
        <v>2</v>
      </c>
      <c r="N29" s="111">
        <f t="shared" si="7"/>
        <v>5.8927519151445078E-4</v>
      </c>
      <c r="O29" s="103">
        <f t="shared" si="8"/>
        <v>-0.7168222872763147</v>
      </c>
      <c r="P29" s="103">
        <f t="shared" si="9"/>
        <v>0</v>
      </c>
      <c r="Q29" s="103">
        <f t="shared" si="10"/>
        <v>0</v>
      </c>
      <c r="R29" s="103">
        <f t="shared" si="11"/>
        <v>0.51521218492062748</v>
      </c>
      <c r="S29" s="103">
        <f t="shared" si="12"/>
        <v>0</v>
      </c>
      <c r="T29" s="103">
        <f t="shared" si="13"/>
        <v>0.51433949587300398</v>
      </c>
      <c r="U29" s="103">
        <f t="shared" si="14"/>
        <v>-4.6973895134005961E-4</v>
      </c>
      <c r="V29" s="103">
        <f t="shared" si="15"/>
        <v>-3.3899855416719138E-4</v>
      </c>
      <c r="W29" s="103">
        <f t="shared" si="16"/>
        <v>0.51642396820847436</v>
      </c>
      <c r="X29" s="103">
        <f t="shared" si="16"/>
        <v>0.51618138375520128</v>
      </c>
      <c r="Y29" s="103">
        <f t="shared" si="16"/>
        <v>0.51593891325329477</v>
      </c>
      <c r="Z29" s="103">
        <f t="shared" si="16"/>
        <v>0.51569655664922764</v>
      </c>
      <c r="AA29" s="103">
        <f t="shared" si="16"/>
        <v>0.51545431388949758</v>
      </c>
      <c r="AB29" s="103">
        <f t="shared" si="16"/>
        <v>0.51521218492062748</v>
      </c>
      <c r="AC29" s="103">
        <f t="shared" si="17"/>
        <v>0.51503752873485009</v>
      </c>
      <c r="AD29" s="103">
        <f t="shared" si="17"/>
        <v>0.51486293175726716</v>
      </c>
      <c r="AE29" s="103">
        <f t="shared" si="17"/>
        <v>0.51468839396780708</v>
      </c>
      <c r="AF29" s="103">
        <f t="shared" si="17"/>
        <v>0.51451391534640534</v>
      </c>
      <c r="AG29" s="103">
        <f t="shared" si="17"/>
        <v>0.51433949587300398</v>
      </c>
      <c r="AH29" s="112">
        <f t="shared" si="18"/>
        <v>0.51487268064135117</v>
      </c>
      <c r="AJ29" s="122">
        <f t="shared" si="19"/>
        <v>0.51666666666666672</v>
      </c>
      <c r="AK29" s="150">
        <f>'Summary and control'!C43</f>
        <v>0</v>
      </c>
      <c r="AL29" s="109">
        <f t="shared" si="20"/>
        <v>0.51521218492062748</v>
      </c>
      <c r="AM29" s="237">
        <f>'Summary and control'!D43</f>
        <v>0</v>
      </c>
      <c r="AO29" s="122">
        <f t="shared" si="21"/>
        <v>1.2334889539429814</v>
      </c>
      <c r="AP29" s="109">
        <f t="shared" si="22"/>
        <v>1.5239558157719253</v>
      </c>
      <c r="AQ29" s="109">
        <f t="shared" si="23"/>
        <v>0</v>
      </c>
      <c r="AR29" s="81" t="s">
        <v>79</v>
      </c>
      <c r="AT29" s="122">
        <f t="shared" si="24"/>
        <v>0.91925299259770343</v>
      </c>
      <c r="AU29" s="109">
        <f t="shared" si="25"/>
        <v>1.082976229918801</v>
      </c>
      <c r="AV29" s="235">
        <f t="shared" si="26"/>
        <v>0</v>
      </c>
      <c r="AX29" s="145">
        <f>Data!C66</f>
        <v>8.4000000000000019E-2</v>
      </c>
      <c r="AY29" s="146">
        <f>Data!D66</f>
        <v>0.22655</v>
      </c>
      <c r="AZ29" s="146">
        <f>Data!E66</f>
        <v>5.8854999999999998E-2</v>
      </c>
      <c r="BA29" s="146">
        <f>Data!F66</f>
        <v>716.99300000000005</v>
      </c>
      <c r="BB29" s="293" t="str">
        <f>Data!G66</f>
        <v>£m/0.01 contacts/1000 population/year</v>
      </c>
      <c r="BD29" s="122">
        <f>AY29*100</f>
        <v>22.655000000000001</v>
      </c>
      <c r="BE29" s="235">
        <f>AZ29*100</f>
        <v>5.8854999999999995</v>
      </c>
      <c r="BG29" s="316">
        <f t="shared" si="27"/>
        <v>0</v>
      </c>
      <c r="BH29" s="305">
        <f t="shared" si="28"/>
        <v>0</v>
      </c>
      <c r="BJ29" s="18"/>
      <c r="BK29" s="27"/>
      <c r="BL29" s="18"/>
      <c r="BM29" s="18"/>
    </row>
    <row r="30" spans="2:65">
      <c r="B30" s="73" t="s">
        <v>34</v>
      </c>
      <c r="C30" s="95">
        <f>Data!C19</f>
        <v>477</v>
      </c>
      <c r="D30" s="95">
        <f>Data!D19</f>
        <v>533</v>
      </c>
      <c r="E30" s="102">
        <f>Data!E19</f>
        <v>439</v>
      </c>
      <c r="G30" s="229">
        <f>Data!C43</f>
        <v>1.1200000000000001</v>
      </c>
      <c r="H30" s="212">
        <f>Data!D43</f>
        <v>1.25</v>
      </c>
      <c r="I30" s="206">
        <f>Data!E43</f>
        <v>1.02</v>
      </c>
      <c r="K30" s="111">
        <f>AVERAGE(G30:I30)</f>
        <v>1.1300000000000001</v>
      </c>
      <c r="L30" s="112">
        <f t="shared" si="6"/>
        <v>4</v>
      </c>
      <c r="N30" s="111">
        <f t="shared" si="7"/>
        <v>0.10901591043017091</v>
      </c>
      <c r="O30" s="103">
        <f t="shared" si="8"/>
        <v>-0.1034889539429813</v>
      </c>
      <c r="P30" s="103">
        <f t="shared" si="9"/>
        <v>0</v>
      </c>
      <c r="Q30" s="103">
        <f t="shared" si="10"/>
        <v>0</v>
      </c>
      <c r="R30" s="103">
        <f t="shared" si="11"/>
        <v>0.86092087698274955</v>
      </c>
      <c r="S30" s="103">
        <f t="shared" si="12"/>
        <v>0</v>
      </c>
      <c r="T30" s="103">
        <f t="shared" si="13"/>
        <v>0.69947340317239914</v>
      </c>
      <c r="U30" s="103">
        <f t="shared" si="14"/>
        <v>-4.4316401565654751E-2</v>
      </c>
      <c r="V30" s="103">
        <f t="shared" si="15"/>
        <v>-4.06842092176668E-2</v>
      </c>
      <c r="W30" s="103">
        <f t="shared" si="16"/>
        <v>1.0799224662308102</v>
      </c>
      <c r="X30" s="103">
        <f t="shared" si="16"/>
        <v>1.0320641885575534</v>
      </c>
      <c r="Y30" s="103">
        <f t="shared" si="16"/>
        <v>0.98632681753590523</v>
      </c>
      <c r="Z30" s="103">
        <f t="shared" si="16"/>
        <v>0.94261636221500977</v>
      </c>
      <c r="AA30" s="103">
        <f t="shared" si="16"/>
        <v>0.90084299698473269</v>
      </c>
      <c r="AB30" s="103">
        <f t="shared" si="16"/>
        <v>0.86092087698274933</v>
      </c>
      <c r="AC30" s="103">
        <f t="shared" si="17"/>
        <v>0.82589499190372595</v>
      </c>
      <c r="AD30" s="103">
        <f t="shared" si="17"/>
        <v>0.79229410726129157</v>
      </c>
      <c r="AE30" s="103">
        <f t="shared" si="17"/>
        <v>0.76006024803954864</v>
      </c>
      <c r="AF30" s="103">
        <f t="shared" si="17"/>
        <v>0.72913779789027588</v>
      </c>
      <c r="AG30" s="103">
        <f t="shared" si="17"/>
        <v>0.69947340317239914</v>
      </c>
      <c r="AH30" s="112">
        <f t="shared" si="18"/>
        <v>0.79551777460496031</v>
      </c>
      <c r="AJ30" s="122">
        <f t="shared" si="19"/>
        <v>1.1300000000000001</v>
      </c>
      <c r="AK30" s="150">
        <f>'Summary and control'!C44</f>
        <v>0</v>
      </c>
      <c r="AL30" s="109">
        <f t="shared" si="20"/>
        <v>0.86092087698274933</v>
      </c>
      <c r="AM30" s="237">
        <f>'Summary and control'!D44</f>
        <v>0</v>
      </c>
      <c r="AO30" s="122">
        <f t="shared" si="21"/>
        <v>1.2334889539429814</v>
      </c>
      <c r="AP30" s="109">
        <f t="shared" si="22"/>
        <v>1.5239558157719253</v>
      </c>
      <c r="AQ30" s="109">
        <f t="shared" si="23"/>
        <v>0</v>
      </c>
      <c r="AR30" s="81" t="s">
        <v>79</v>
      </c>
      <c r="AT30" s="122">
        <f t="shared" si="24"/>
        <v>0.91925299259770343</v>
      </c>
      <c r="AU30" s="109">
        <f t="shared" si="25"/>
        <v>1.082976229918801</v>
      </c>
      <c r="AV30" s="235">
        <f t="shared" si="26"/>
        <v>0</v>
      </c>
      <c r="AX30" s="145">
        <f>Data!C67</f>
        <v>1.25</v>
      </c>
      <c r="AY30" s="146">
        <f>Data!D67</f>
        <v>0.04</v>
      </c>
      <c r="AZ30" s="146">
        <f>Data!E67</f>
        <v>0</v>
      </c>
      <c r="BA30" s="146">
        <f>Data!F67</f>
        <v>454.125</v>
      </c>
      <c r="BB30" s="293" t="str">
        <f>Data!G67</f>
        <v>£m/1.00 Contacts/ 1000 pop/year</v>
      </c>
      <c r="BD30" s="122">
        <f>AY30</f>
        <v>0.04</v>
      </c>
      <c r="BE30" s="235">
        <f>AZ30</f>
        <v>0</v>
      </c>
      <c r="BG30" s="316">
        <f t="shared" si="27"/>
        <v>0</v>
      </c>
      <c r="BH30" s="305">
        <f t="shared" si="28"/>
        <v>0</v>
      </c>
      <c r="BJ30" s="20"/>
      <c r="BK30" s="20"/>
      <c r="BL30" s="20"/>
      <c r="BM30" s="18"/>
    </row>
    <row r="31" spans="2:65">
      <c r="B31" s="73" t="s">
        <v>33</v>
      </c>
      <c r="C31" s="95">
        <f>Data!C20</f>
        <v>11848</v>
      </c>
      <c r="D31" s="95">
        <f>Data!D20</f>
        <v>13057</v>
      </c>
      <c r="E31" s="102">
        <f>Data!E20</f>
        <v>14052</v>
      </c>
      <c r="G31" s="229">
        <f>Data!C44</f>
        <v>1.52</v>
      </c>
      <c r="H31" s="212">
        <f>Data!D44</f>
        <v>1.73</v>
      </c>
      <c r="I31" s="206">
        <f>Data!E44</f>
        <v>1.86</v>
      </c>
      <c r="K31" s="111">
        <f>AVERAGE(G31:I31)</f>
        <v>1.7033333333333334</v>
      </c>
      <c r="L31" s="112">
        <f t="shared" si="6"/>
        <v>7</v>
      </c>
      <c r="N31" s="111">
        <f t="shared" si="7"/>
        <v>0.21037124337065408</v>
      </c>
      <c r="O31" s="103">
        <f t="shared" si="8"/>
        <v>0.46984437939035195</v>
      </c>
      <c r="P31" s="103">
        <f t="shared" si="9"/>
        <v>0</v>
      </c>
      <c r="Q31" s="103">
        <f t="shared" si="10"/>
        <v>0</v>
      </c>
      <c r="R31" s="103">
        <f t="shared" si="11"/>
        <v>1.1840833499973418</v>
      </c>
      <c r="S31" s="103">
        <f t="shared" si="12"/>
        <v>0</v>
      </c>
      <c r="T31" s="103">
        <f t="shared" si="13"/>
        <v>0.87253335999574677</v>
      </c>
      <c r="U31" s="103">
        <f t="shared" si="14"/>
        <v>-5.880320820534668E-2</v>
      </c>
      <c r="V31" s="103">
        <f t="shared" si="15"/>
        <v>-5.9237595956880384E-2</v>
      </c>
      <c r="W31" s="103">
        <f t="shared" si="16"/>
        <v>1.6031718686902261</v>
      </c>
      <c r="X31" s="103">
        <f t="shared" si="16"/>
        <v>1.5089002195066801</v>
      </c>
      <c r="Y31" s="103">
        <f t="shared" si="16"/>
        <v>1.4201720457379354</v>
      </c>
      <c r="Z31" s="103">
        <f t="shared" si="16"/>
        <v>1.3366613732449943</v>
      </c>
      <c r="AA31" s="103">
        <f t="shared" si="16"/>
        <v>1.2580613962140244</v>
      </c>
      <c r="AB31" s="103">
        <f t="shared" si="16"/>
        <v>1.1840833499973418</v>
      </c>
      <c r="AC31" s="103">
        <f t="shared" si="17"/>
        <v>1.11394109893093</v>
      </c>
      <c r="AD31" s="103">
        <f t="shared" si="17"/>
        <v>1.0479539061926961</v>
      </c>
      <c r="AE31" s="103">
        <f t="shared" si="17"/>
        <v>0.98587563611621876</v>
      </c>
      <c r="AF31" s="103">
        <f t="shared" si="17"/>
        <v>0.92747473352023369</v>
      </c>
      <c r="AG31" s="103">
        <f t="shared" si="17"/>
        <v>0.87253335999574688</v>
      </c>
      <c r="AH31" s="112">
        <f t="shared" si="18"/>
        <v>1.0557033544238845</v>
      </c>
      <c r="AJ31" s="122">
        <f t="shared" si="19"/>
        <v>1.7033333333333334</v>
      </c>
      <c r="AK31" s="150">
        <f>'Summary and control'!C45</f>
        <v>0</v>
      </c>
      <c r="AL31" s="109">
        <f t="shared" si="20"/>
        <v>1.1840833499973418</v>
      </c>
      <c r="AM31" s="237">
        <f>'Summary and control'!D45</f>
        <v>0</v>
      </c>
      <c r="AO31" s="122">
        <f t="shared" si="21"/>
        <v>1.2334889539429814</v>
      </c>
      <c r="AP31" s="109">
        <f t="shared" si="22"/>
        <v>1.5239558157719253</v>
      </c>
      <c r="AQ31" s="109">
        <f t="shared" si="23"/>
        <v>0.29046686182894388</v>
      </c>
      <c r="AR31" s="81"/>
      <c r="AT31" s="122">
        <f t="shared" si="24"/>
        <v>0.91925299259770343</v>
      </c>
      <c r="AU31" s="109">
        <f t="shared" si="25"/>
        <v>1.082976229918801</v>
      </c>
      <c r="AV31" s="235">
        <f t="shared" si="26"/>
        <v>0.16372323732109761</v>
      </c>
      <c r="AX31" s="145" t="str">
        <f>Data!C68</f>
        <v>No limit</v>
      </c>
      <c r="AY31" s="146">
        <f>Data!D68</f>
        <v>8.9999999999999998E-4</v>
      </c>
      <c r="AZ31" s="146">
        <f>Data!E68</f>
        <v>8.9999999999999998E-4</v>
      </c>
      <c r="BA31" s="146">
        <f>Data!F68</f>
        <v>8123.8958205360304</v>
      </c>
      <c r="BB31" s="293" t="str">
        <f>Data!G68</f>
        <v>£m/No/year</v>
      </c>
      <c r="BD31" s="122">
        <f>AY31*$BA$31</f>
        <v>7.3115062384824272</v>
      </c>
      <c r="BE31" s="235">
        <f>AZ31*$BA$31</f>
        <v>7.3115062384824272</v>
      </c>
      <c r="BG31" s="316">
        <f t="shared" si="27"/>
        <v>2.1237502723347363</v>
      </c>
      <c r="BH31" s="305">
        <f t="shared" si="28"/>
        <v>1.1970634710577441</v>
      </c>
      <c r="BJ31" s="18"/>
      <c r="BK31" s="18"/>
      <c r="BL31" s="18"/>
      <c r="BM31" s="18"/>
    </row>
    <row r="32" spans="2:65">
      <c r="B32" s="73" t="s">
        <v>32</v>
      </c>
      <c r="C32" s="95">
        <f>Data!C21</f>
        <v>4798</v>
      </c>
      <c r="D32" s="95">
        <f>Data!D21</f>
        <v>4983</v>
      </c>
      <c r="E32" s="102">
        <f>Data!E21</f>
        <v>5023</v>
      </c>
      <c r="G32" s="229">
        <f>Data!C45</f>
        <v>2.36</v>
      </c>
      <c r="H32" s="212">
        <f>Data!D45</f>
        <v>2.4500000000000002</v>
      </c>
      <c r="I32" s="206">
        <f>Data!E45</f>
        <v>2.4700000000000002</v>
      </c>
      <c r="K32" s="111">
        <f>AVERAGE(G32:I32)</f>
        <v>2.4266666666666672</v>
      </c>
      <c r="L32" s="112">
        <f t="shared" si="6"/>
        <v>14</v>
      </c>
      <c r="N32" s="111">
        <f t="shared" si="7"/>
        <v>0.33824395992928707</v>
      </c>
      <c r="O32" s="103">
        <f t="shared" si="8"/>
        <v>1.1931777127236858</v>
      </c>
      <c r="P32" s="103">
        <f t="shared" si="9"/>
        <v>0</v>
      </c>
      <c r="Q32" s="103">
        <f t="shared" si="10"/>
        <v>0</v>
      </c>
      <c r="R32" s="103">
        <f t="shared" si="11"/>
        <v>1.5917941444401706</v>
      </c>
      <c r="S32" s="103">
        <f t="shared" si="12"/>
        <v>0</v>
      </c>
      <c r="T32" s="103">
        <f t="shared" si="13"/>
        <v>1.0908706311042726</v>
      </c>
      <c r="U32" s="103">
        <f t="shared" si="14"/>
        <v>-6.786360967768168E-2</v>
      </c>
      <c r="V32" s="103">
        <f t="shared" si="15"/>
        <v>-7.2791788026793092E-2</v>
      </c>
      <c r="W32" s="103">
        <f t="shared" si="16"/>
        <v>2.2619843071821597</v>
      </c>
      <c r="X32" s="103">
        <f t="shared" si="16"/>
        <v>2.1084778870625085</v>
      </c>
      <c r="Y32" s="103">
        <f t="shared" si="16"/>
        <v>1.9653889667208753</v>
      </c>
      <c r="Z32" s="103">
        <f t="shared" si="16"/>
        <v>1.8320105770185076</v>
      </c>
      <c r="AA32" s="103">
        <f t="shared" si="16"/>
        <v>1.7076837262943392</v>
      </c>
      <c r="AB32" s="103">
        <f t="shared" si="16"/>
        <v>1.5917941444401711</v>
      </c>
      <c r="AC32" s="103">
        <f t="shared" si="17"/>
        <v>1.4759246024957917</v>
      </c>
      <c r="AD32" s="103">
        <f t="shared" si="17"/>
        <v>1.3684894116873894</v>
      </c>
      <c r="AE32" s="103">
        <f t="shared" si="17"/>
        <v>1.2688746205149302</v>
      </c>
      <c r="AF32" s="103">
        <f t="shared" si="17"/>
        <v>1.1765109681058297</v>
      </c>
      <c r="AG32" s="103">
        <f t="shared" si="17"/>
        <v>1.0908706311042731</v>
      </c>
      <c r="AH32" s="112">
        <f t="shared" si="18"/>
        <v>1.3828783006632466</v>
      </c>
      <c r="AJ32" s="122">
        <f t="shared" si="19"/>
        <v>2.4266666666666672</v>
      </c>
      <c r="AK32" s="150">
        <f>'Summary and control'!C46</f>
        <v>0.47</v>
      </c>
      <c r="AL32" s="109">
        <f t="shared" si="20"/>
        <v>1.5917941444401711</v>
      </c>
      <c r="AM32" s="237">
        <f>'Summary and control'!D46</f>
        <v>0.47</v>
      </c>
      <c r="AO32" s="122">
        <f t="shared" si="21"/>
        <v>0.57973980835320127</v>
      </c>
      <c r="AP32" s="109">
        <f t="shared" si="22"/>
        <v>0.71625923341280484</v>
      </c>
      <c r="AQ32" s="109">
        <f t="shared" si="23"/>
        <v>0.13651942505960357</v>
      </c>
      <c r="AR32" s="81"/>
      <c r="AT32" s="122">
        <f t="shared" si="24"/>
        <v>0.43204890652092059</v>
      </c>
      <c r="AU32" s="109">
        <f t="shared" si="25"/>
        <v>0.50899882806183649</v>
      </c>
      <c r="AV32" s="235">
        <f t="shared" si="26"/>
        <v>7.69499215409159E-2</v>
      </c>
      <c r="AX32" s="145">
        <f>Data!C69</f>
        <v>0.54000000000000015</v>
      </c>
      <c r="AY32" s="146">
        <f>Data!D69</f>
        <v>1.4999999999999999E-2</v>
      </c>
      <c r="AZ32" s="146">
        <f>Data!E69</f>
        <v>1.4999999999999999E-2</v>
      </c>
      <c r="BA32" s="146">
        <f>Data!F69</f>
        <v>2147.4037171421501</v>
      </c>
      <c r="BB32" s="293" t="str">
        <f>Data!G69</f>
        <v>£m/0.01 contacts/1000 population/year</v>
      </c>
      <c r="BD32" s="122">
        <f>AY32*100</f>
        <v>1.5</v>
      </c>
      <c r="BE32" s="235">
        <f>AZ32*100</f>
        <v>1.5</v>
      </c>
      <c r="BG32" s="316">
        <f t="shared" si="27"/>
        <v>0.20477913758940536</v>
      </c>
      <c r="BH32" s="305">
        <f t="shared" si="28"/>
        <v>0.11542488231137385</v>
      </c>
      <c r="BJ32" s="20"/>
      <c r="BK32" s="20"/>
      <c r="BL32" s="20"/>
      <c r="BM32" s="18"/>
    </row>
    <row r="33" spans="2:65">
      <c r="B33" s="73" t="s">
        <v>31</v>
      </c>
      <c r="C33" s="95">
        <f>Data!C22</f>
        <v>2850</v>
      </c>
      <c r="D33" s="95">
        <f>Data!D22</f>
        <v>2609</v>
      </c>
      <c r="E33" s="102">
        <f>Data!E22</f>
        <v>2679</v>
      </c>
      <c r="G33" s="229">
        <f>Data!C46</f>
        <v>2.21</v>
      </c>
      <c r="H33" s="212">
        <f>Data!D46</f>
        <v>2.02</v>
      </c>
      <c r="I33" s="206">
        <f>Data!E46</f>
        <v>2</v>
      </c>
      <c r="K33" s="111">
        <f>AVERAGE(G33:I33)*(BA33/(BA33+BA23))+AVERAGE(G23:I23)*(BA23/(BA23+BA33))</f>
        <v>1.8798608405461164</v>
      </c>
      <c r="L33" s="112">
        <f t="shared" si="6"/>
        <v>9</v>
      </c>
      <c r="N33" s="111">
        <f t="shared" si="7"/>
        <v>0.24157822755676772</v>
      </c>
      <c r="O33" s="103">
        <f t="shared" si="8"/>
        <v>0.64637188660313494</v>
      </c>
      <c r="P33" s="103">
        <f t="shared" si="9"/>
        <v>0</v>
      </c>
      <c r="Q33" s="103">
        <f t="shared" si="10"/>
        <v>0</v>
      </c>
      <c r="R33" s="103">
        <f t="shared" si="11"/>
        <v>1.2835840461356862</v>
      </c>
      <c r="S33" s="103">
        <f t="shared" si="12"/>
        <v>0</v>
      </c>
      <c r="T33" s="103">
        <f t="shared" si="13"/>
        <v>0.92581796948942818</v>
      </c>
      <c r="U33" s="103">
        <f t="shared" si="14"/>
        <v>-6.1610582290025473E-2</v>
      </c>
      <c r="V33" s="103">
        <f t="shared" si="15"/>
        <v>-6.3257425685187774E-2</v>
      </c>
      <c r="W33" s="103">
        <f t="shared" si="16"/>
        <v>1.7640415195358534</v>
      </c>
      <c r="X33" s="103">
        <f t="shared" si="16"/>
        <v>1.6553578943334681</v>
      </c>
      <c r="Y33" s="103">
        <f t="shared" si="16"/>
        <v>1.5533703305651927</v>
      </c>
      <c r="Z33" s="103">
        <f t="shared" si="16"/>
        <v>1.4576662799870219</v>
      </c>
      <c r="AA33" s="103">
        <f t="shared" si="16"/>
        <v>1.3678586116924862</v>
      </c>
      <c r="AB33" s="103">
        <f t="shared" si="16"/>
        <v>1.2835840461356862</v>
      </c>
      <c r="AC33" s="103">
        <f t="shared" si="17"/>
        <v>1.2023878237265655</v>
      </c>
      <c r="AD33" s="103">
        <f t="shared" si="17"/>
        <v>1.1263278653224076</v>
      </c>
      <c r="AE33" s="103">
        <f t="shared" si="17"/>
        <v>1.0550792640846192</v>
      </c>
      <c r="AF33" s="103">
        <f t="shared" si="17"/>
        <v>0.98833766594480377</v>
      </c>
      <c r="AG33" s="103">
        <f t="shared" si="17"/>
        <v>0.92581796948942841</v>
      </c>
      <c r="AH33" s="112">
        <f t="shared" si="18"/>
        <v>1.1356276066279996</v>
      </c>
      <c r="AJ33" s="122">
        <f t="shared" si="19"/>
        <v>1.8798608405461164</v>
      </c>
      <c r="AK33" s="150">
        <f>'Summary and control'!C47</f>
        <v>0</v>
      </c>
      <c r="AL33" s="109">
        <f t="shared" si="20"/>
        <v>1.2835840461356862</v>
      </c>
      <c r="AM33" s="237">
        <f>'Summary and control'!D47</f>
        <v>0</v>
      </c>
      <c r="AO33" s="122">
        <f t="shared" si="21"/>
        <v>1.2334889539429814</v>
      </c>
      <c r="AP33" s="109">
        <f t="shared" si="22"/>
        <v>1.5239558157719253</v>
      </c>
      <c r="AQ33" s="109">
        <f t="shared" si="23"/>
        <v>0.29046686182894388</v>
      </c>
      <c r="AR33" s="81"/>
      <c r="AT33" s="122">
        <f t="shared" si="24"/>
        <v>0.91925299259770343</v>
      </c>
      <c r="AU33" s="109">
        <f t="shared" si="25"/>
        <v>1.082976229918801</v>
      </c>
      <c r="AV33" s="235">
        <f t="shared" si="26"/>
        <v>0.16372323732109761</v>
      </c>
      <c r="AX33" s="145">
        <f>Data!C70</f>
        <v>0.79999999999999982</v>
      </c>
      <c r="AY33" s="146">
        <f>Data!D70</f>
        <v>0.159</v>
      </c>
      <c r="AZ33" s="146">
        <f>Data!E70</f>
        <v>0.121</v>
      </c>
      <c r="BA33" s="146">
        <f>Data!F70</f>
        <v>1515</v>
      </c>
      <c r="BB33" s="293" t="str">
        <f>Data!G70</f>
        <v>£m/nr/1000/year</v>
      </c>
      <c r="BD33" s="122">
        <f t="shared" ref="BD33:BE35" si="29">AY33</f>
        <v>0.159</v>
      </c>
      <c r="BE33" s="235">
        <f t="shared" si="29"/>
        <v>0.121</v>
      </c>
      <c r="BG33" s="316">
        <f t="shared" si="27"/>
        <v>4.6184231030802075E-2</v>
      </c>
      <c r="BH33" s="305">
        <f t="shared" si="28"/>
        <v>2.6031994734054521E-2</v>
      </c>
      <c r="BJ33" s="18"/>
      <c r="BK33" s="18"/>
      <c r="BL33" s="18"/>
      <c r="BM33" s="20"/>
    </row>
    <row r="34" spans="2:65">
      <c r="B34" s="73" t="s">
        <v>30</v>
      </c>
      <c r="C34" s="95">
        <f>Data!C23</f>
        <v>11653</v>
      </c>
      <c r="D34" s="95">
        <f>Data!D23</f>
        <v>9377</v>
      </c>
      <c r="E34" s="102">
        <f>Data!E23</f>
        <v>9909</v>
      </c>
      <c r="G34" s="229">
        <f>Data!C47</f>
        <v>6.87</v>
      </c>
      <c r="H34" s="212">
        <f>Data!D47</f>
        <v>5.61</v>
      </c>
      <c r="I34" s="206">
        <f>Data!E47</f>
        <v>6.03</v>
      </c>
      <c r="K34" s="111">
        <f t="shared" ref="K34:K40" si="30">AVERAGE(G34:I34)</f>
        <v>6.1700000000000008</v>
      </c>
      <c r="L34" s="112">
        <f t="shared" si="6"/>
        <v>18</v>
      </c>
      <c r="N34" s="111">
        <f t="shared" si="7"/>
        <v>1</v>
      </c>
      <c r="O34" s="103">
        <f t="shared" si="8"/>
        <v>4.936511046057019</v>
      </c>
      <c r="P34" s="103">
        <f t="shared" si="9"/>
        <v>0</v>
      </c>
      <c r="Q34" s="103">
        <f t="shared" si="10"/>
        <v>3.7017444769714913</v>
      </c>
      <c r="R34" s="103">
        <f t="shared" si="11"/>
        <v>3.7017444769714913</v>
      </c>
      <c r="S34" s="103">
        <f t="shared" si="12"/>
        <v>2.2207911631543853</v>
      </c>
      <c r="T34" s="103">
        <f t="shared" si="13"/>
        <v>2.2207911631543853</v>
      </c>
      <c r="U34" s="103">
        <f t="shared" si="14"/>
        <v>-8.1624663088907368E-2</v>
      </c>
      <c r="V34" s="103">
        <f t="shared" si="15"/>
        <v>-9.7140324105486786E-2</v>
      </c>
      <c r="W34" s="103">
        <f t="shared" si="16"/>
        <v>5.6663758287414421</v>
      </c>
      <c r="X34" s="103">
        <f t="shared" si="16"/>
        <v>5.2038598107852936</v>
      </c>
      <c r="Y34" s="103">
        <f t="shared" si="16"/>
        <v>4.7790965069680391</v>
      </c>
      <c r="Z34" s="103">
        <f t="shared" si="16"/>
        <v>4.3890043647173984</v>
      </c>
      <c r="AA34" s="103">
        <f t="shared" si="16"/>
        <v>4.0307533621515965</v>
      </c>
      <c r="AB34" s="103">
        <f t="shared" si="16"/>
        <v>3.7017444769714922</v>
      </c>
      <c r="AC34" s="103">
        <f t="shared" si="17"/>
        <v>3.342155818722786</v>
      </c>
      <c r="AD34" s="103">
        <f t="shared" si="17"/>
        <v>3.0174977192810157</v>
      </c>
      <c r="AE34" s="103">
        <f t="shared" si="17"/>
        <v>2.7243770128424907</v>
      </c>
      <c r="AF34" s="103">
        <f t="shared" si="17"/>
        <v>2.4597301468294335</v>
      </c>
      <c r="AG34" s="103">
        <f t="shared" si="17"/>
        <v>2.2207911631543853</v>
      </c>
      <c r="AH34" s="112">
        <f t="shared" si="18"/>
        <v>3.0710070999933139</v>
      </c>
      <c r="AJ34" s="122">
        <f t="shared" si="19"/>
        <v>6.1700000000000008</v>
      </c>
      <c r="AK34" s="150">
        <f>'Summary and control'!C48</f>
        <v>0</v>
      </c>
      <c r="AL34" s="109">
        <f t="shared" si="20"/>
        <v>3.7017444769714922</v>
      </c>
      <c r="AM34" s="237">
        <f>'Summary and control'!D48</f>
        <v>0</v>
      </c>
      <c r="AO34" s="122">
        <f t="shared" si="21"/>
        <v>1.2334889539429814</v>
      </c>
      <c r="AP34" s="109">
        <f t="shared" si="22"/>
        <v>1.5239558157719253</v>
      </c>
      <c r="AQ34" s="109">
        <f t="shared" si="23"/>
        <v>0</v>
      </c>
      <c r="AR34" s="81" t="s">
        <v>83</v>
      </c>
      <c r="AT34" s="122">
        <f t="shared" si="24"/>
        <v>0.91925299259770343</v>
      </c>
      <c r="AU34" s="109">
        <f t="shared" si="25"/>
        <v>1.082976229918801</v>
      </c>
      <c r="AV34" s="235">
        <f t="shared" si="26"/>
        <v>0.16372323732109761</v>
      </c>
      <c r="AX34" s="145">
        <f>Data!C71</f>
        <v>0</v>
      </c>
      <c r="AY34" s="146">
        <f>Data!D71</f>
        <v>0.65700000000000003</v>
      </c>
      <c r="AZ34" s="146">
        <f>Data!E71</f>
        <v>0.94399999999999995</v>
      </c>
      <c r="BA34" s="146">
        <f>Data!F71</f>
        <v>1716.125</v>
      </c>
      <c r="BB34" s="293" t="str">
        <f>Data!G71</f>
        <v>£m/No./1000 population/year</v>
      </c>
      <c r="BD34" s="122">
        <f t="shared" si="29"/>
        <v>0.65700000000000003</v>
      </c>
      <c r="BE34" s="235">
        <f t="shared" si="29"/>
        <v>0.94399999999999995</v>
      </c>
      <c r="BG34" s="316">
        <f t="shared" si="27"/>
        <v>0</v>
      </c>
      <c r="BH34" s="305">
        <f t="shared" si="28"/>
        <v>0</v>
      </c>
      <c r="BJ34" s="18"/>
      <c r="BK34" s="18"/>
      <c r="BL34" s="18"/>
      <c r="BM34" s="18"/>
    </row>
    <row r="35" spans="2:65">
      <c r="B35" s="73" t="s">
        <v>29</v>
      </c>
      <c r="C35" s="95">
        <f>Data!C24</f>
        <v>5002</v>
      </c>
      <c r="D35" s="95">
        <f>Data!D24</f>
        <v>3768</v>
      </c>
      <c r="E35" s="102">
        <f>Data!E24</f>
        <v>3576</v>
      </c>
      <c r="G35" s="229">
        <f>Data!C48</f>
        <v>2.1</v>
      </c>
      <c r="H35" s="212">
        <f>Data!D48</f>
        <v>1.57</v>
      </c>
      <c r="I35" s="206">
        <f>Data!E48</f>
        <v>1.48</v>
      </c>
      <c r="K35" s="111">
        <f t="shared" si="30"/>
        <v>1.7166666666666668</v>
      </c>
      <c r="L35" s="112">
        <f t="shared" si="6"/>
        <v>8</v>
      </c>
      <c r="N35" s="111">
        <f t="shared" si="7"/>
        <v>0.21272834413671188</v>
      </c>
      <c r="O35" s="103">
        <f t="shared" si="8"/>
        <v>0.48317771272368537</v>
      </c>
      <c r="P35" s="103">
        <f t="shared" si="9"/>
        <v>0</v>
      </c>
      <c r="Q35" s="103">
        <f t="shared" si="10"/>
        <v>0</v>
      </c>
      <c r="R35" s="103">
        <f t="shared" si="11"/>
        <v>1.1915987563465185</v>
      </c>
      <c r="S35" s="103">
        <f t="shared" si="12"/>
        <v>0</v>
      </c>
      <c r="T35" s="103">
        <f t="shared" si="13"/>
        <v>0.87655801015442925</v>
      </c>
      <c r="U35" s="103">
        <f t="shared" si="14"/>
        <v>-5.9033827001718886E-2</v>
      </c>
      <c r="V35" s="103">
        <f t="shared" si="15"/>
        <v>-5.9562097268305636E-2</v>
      </c>
      <c r="W35" s="103">
        <f t="shared" si="16"/>
        <v>1.6153252636470494</v>
      </c>
      <c r="X35" s="103">
        <f t="shared" si="16"/>
        <v>1.5199664314814034</v>
      </c>
      <c r="Y35" s="103">
        <f t="shared" si="16"/>
        <v>1.4302369961169104</v>
      </c>
      <c r="Z35" s="103">
        <f t="shared" si="16"/>
        <v>1.3458046327166866</v>
      </c>
      <c r="AA35" s="103">
        <f t="shared" si="16"/>
        <v>1.2663566348507778</v>
      </c>
      <c r="AB35" s="103">
        <f t="shared" si="16"/>
        <v>1.1915987563465182</v>
      </c>
      <c r="AC35" s="103">
        <f t="shared" si="17"/>
        <v>1.1206246353162148</v>
      </c>
      <c r="AD35" s="103">
        <f t="shared" si="17"/>
        <v>1.0538778817862511</v>
      </c>
      <c r="AE35" s="103">
        <f t="shared" si="17"/>
        <v>0.99110670488238228</v>
      </c>
      <c r="AF35" s="103">
        <f t="shared" si="17"/>
        <v>0.93207431092290804</v>
      </c>
      <c r="AG35" s="103">
        <f t="shared" si="17"/>
        <v>0.8765580101544288</v>
      </c>
      <c r="AH35" s="112">
        <f t="shared" si="18"/>
        <v>1.0617424191799258</v>
      </c>
      <c r="AJ35" s="122">
        <f t="shared" si="19"/>
        <v>1.7166666666666668</v>
      </c>
      <c r="AK35" s="150">
        <f>'Summary and control'!C49</f>
        <v>0.67</v>
      </c>
      <c r="AL35" s="109">
        <f t="shared" si="20"/>
        <v>1.1915987563465182</v>
      </c>
      <c r="AM35" s="237">
        <f>'Summary and control'!D49</f>
        <v>0.67</v>
      </c>
      <c r="AO35" s="122">
        <f t="shared" si="21"/>
        <v>0.8264375991417976</v>
      </c>
      <c r="AP35" s="109">
        <f t="shared" si="22"/>
        <v>1.02105039656719</v>
      </c>
      <c r="AQ35" s="109">
        <f t="shared" si="23"/>
        <v>0.19461279742539239</v>
      </c>
      <c r="AR35" s="81"/>
      <c r="AT35" s="122">
        <f t="shared" si="24"/>
        <v>0.61589950504046131</v>
      </c>
      <c r="AU35" s="109">
        <f t="shared" si="25"/>
        <v>0.72559407404559673</v>
      </c>
      <c r="AV35" s="235">
        <f t="shared" si="26"/>
        <v>0.10969456900513541</v>
      </c>
      <c r="AX35" s="145">
        <f>Data!C72</f>
        <v>0.30999999999999994</v>
      </c>
      <c r="AY35" s="146">
        <f>Data!D72</f>
        <v>0.55700000000000005</v>
      </c>
      <c r="AZ35" s="146">
        <f>Data!E72</f>
        <v>0</v>
      </c>
      <c r="BA35" s="146">
        <f>Data!F72</f>
        <v>2474.6660000000002</v>
      </c>
      <c r="BB35" s="293" t="str">
        <f>Data!G72</f>
        <v>£m/contacts/1000 per year</v>
      </c>
      <c r="BD35" s="122">
        <f t="shared" si="29"/>
        <v>0.55700000000000005</v>
      </c>
      <c r="BE35" s="235">
        <f t="shared" si="29"/>
        <v>0</v>
      </c>
      <c r="BG35" s="316">
        <f t="shared" si="27"/>
        <v>0.10839932816594357</v>
      </c>
      <c r="BH35" s="305">
        <f t="shared" si="28"/>
        <v>6.1099874935860429E-2</v>
      </c>
      <c r="BJ35" s="18"/>
      <c r="BK35" s="18"/>
      <c r="BL35" s="18"/>
      <c r="BM35" s="18"/>
    </row>
    <row r="36" spans="2:65">
      <c r="B36" s="73" t="s">
        <v>28</v>
      </c>
      <c r="C36" s="95">
        <f>Data!C25</f>
        <v>271</v>
      </c>
      <c r="D36" s="95">
        <f>Data!D25</f>
        <v>386</v>
      </c>
      <c r="E36" s="102">
        <f>Data!E25</f>
        <v>346</v>
      </c>
      <c r="G36" s="229">
        <f>Data!C49</f>
        <v>0.42</v>
      </c>
      <c r="H36" s="212">
        <f>Data!D49</f>
        <v>0.59</v>
      </c>
      <c r="I36" s="206">
        <f>Data!E49</f>
        <v>0.53</v>
      </c>
      <c r="K36" s="111">
        <f t="shared" si="30"/>
        <v>0.51333333333333331</v>
      </c>
      <c r="L36" s="112">
        <f t="shared" si="6"/>
        <v>1</v>
      </c>
      <c r="N36" s="111">
        <f t="shared" si="7"/>
        <v>0</v>
      </c>
      <c r="O36" s="103">
        <f t="shared" si="8"/>
        <v>-0.72015562060964811</v>
      </c>
      <c r="P36" s="103">
        <f t="shared" si="9"/>
        <v>0.51333333333333331</v>
      </c>
      <c r="Q36" s="103">
        <f t="shared" si="10"/>
        <v>0</v>
      </c>
      <c r="R36" s="103">
        <f t="shared" si="11"/>
        <v>0.51333333333333331</v>
      </c>
      <c r="S36" s="103">
        <f t="shared" si="12"/>
        <v>0</v>
      </c>
      <c r="T36" s="103">
        <f t="shared" si="13"/>
        <v>0.51333333333333331</v>
      </c>
      <c r="U36" s="103">
        <f t="shared" si="14"/>
        <v>0</v>
      </c>
      <c r="V36" s="103">
        <f t="shared" si="15"/>
        <v>0</v>
      </c>
      <c r="W36" s="103">
        <f t="shared" si="16"/>
        <v>0.51333333333333331</v>
      </c>
      <c r="X36" s="103">
        <f t="shared" si="16"/>
        <v>0.51333333333333331</v>
      </c>
      <c r="Y36" s="103">
        <f t="shared" si="16"/>
        <v>0.51333333333333331</v>
      </c>
      <c r="Z36" s="103">
        <f t="shared" si="16"/>
        <v>0.51333333333333331</v>
      </c>
      <c r="AA36" s="103">
        <f t="shared" si="16"/>
        <v>0.51333333333333331</v>
      </c>
      <c r="AB36" s="103">
        <f t="shared" si="16"/>
        <v>0.51333333333333331</v>
      </c>
      <c r="AC36" s="103">
        <f t="shared" si="17"/>
        <v>0.51333333333333331</v>
      </c>
      <c r="AD36" s="103">
        <f t="shared" si="17"/>
        <v>0.51333333333333331</v>
      </c>
      <c r="AE36" s="103">
        <f t="shared" si="17"/>
        <v>0.51333333333333331</v>
      </c>
      <c r="AF36" s="103">
        <f t="shared" si="17"/>
        <v>0.51333333333333331</v>
      </c>
      <c r="AG36" s="103">
        <f t="shared" si="17"/>
        <v>0.51333333333333331</v>
      </c>
      <c r="AH36" s="112">
        <f t="shared" si="18"/>
        <v>0.51333333333333331</v>
      </c>
      <c r="AJ36" s="122">
        <f t="shared" si="19"/>
        <v>0.51333333333333331</v>
      </c>
      <c r="AK36" s="150">
        <f>'Summary and control'!C50</f>
        <v>0</v>
      </c>
      <c r="AL36" s="109">
        <f t="shared" si="20"/>
        <v>0.51333333333333331</v>
      </c>
      <c r="AM36" s="237">
        <f>'Summary and control'!D50</f>
        <v>0</v>
      </c>
      <c r="AO36" s="122">
        <f t="shared" si="21"/>
        <v>1.2334889539429814</v>
      </c>
      <c r="AP36" s="109">
        <f t="shared" si="22"/>
        <v>0</v>
      </c>
      <c r="AQ36" s="109">
        <f t="shared" si="23"/>
        <v>0</v>
      </c>
      <c r="AR36" s="81" t="s">
        <v>79</v>
      </c>
      <c r="AT36" s="122">
        <f t="shared" si="24"/>
        <v>0.91925299259770343</v>
      </c>
      <c r="AU36" s="109">
        <f t="shared" si="25"/>
        <v>0</v>
      </c>
      <c r="AV36" s="235">
        <f t="shared" si="26"/>
        <v>0</v>
      </c>
      <c r="AX36" s="145">
        <f>Data!C73</f>
        <v>0.18301038387513313</v>
      </c>
      <c r="AY36" s="146">
        <f>Data!D73</f>
        <v>1E-3</v>
      </c>
      <c r="AZ36" s="146">
        <f>Data!E73</f>
        <v>4.95E-4</v>
      </c>
      <c r="BA36" s="146">
        <f>Data!F73</f>
        <v>691.553</v>
      </c>
      <c r="BB36" s="293" t="str">
        <f>Data!G73</f>
        <v>£m/Contacts/year</v>
      </c>
      <c r="BD36" s="122">
        <f>AY36*$BA$36</f>
        <v>0.69155299999999997</v>
      </c>
      <c r="BE36" s="235">
        <f>AZ36*$BA$36</f>
        <v>0.34231873499999999</v>
      </c>
      <c r="BG36" s="316">
        <f t="shared" si="27"/>
        <v>0</v>
      </c>
      <c r="BH36" s="305">
        <f t="shared" si="28"/>
        <v>0</v>
      </c>
      <c r="BJ36" s="18"/>
      <c r="BK36" s="18"/>
      <c r="BL36" s="18"/>
      <c r="BM36" s="18"/>
    </row>
    <row r="37" spans="2:65">
      <c r="B37" s="73" t="s">
        <v>27</v>
      </c>
      <c r="C37" s="95">
        <f>Data!C26</f>
        <v>5438</v>
      </c>
      <c r="D37" s="95">
        <f>Data!D26</f>
        <v>6022</v>
      </c>
      <c r="E37" s="102">
        <f>Data!E26</f>
        <v>5422</v>
      </c>
      <c r="G37" s="229">
        <f>Data!C50</f>
        <v>0.62</v>
      </c>
      <c r="H37" s="212">
        <f>Data!D50</f>
        <v>0.69</v>
      </c>
      <c r="I37" s="206">
        <f>Data!E50</f>
        <v>0.6</v>
      </c>
      <c r="K37" s="111">
        <f t="shared" si="30"/>
        <v>0.63666666666666671</v>
      </c>
      <c r="L37" s="112">
        <f t="shared" si="6"/>
        <v>3</v>
      </c>
      <c r="N37" s="111">
        <f t="shared" si="7"/>
        <v>2.1803182086034188E-2</v>
      </c>
      <c r="O37" s="103">
        <f t="shared" si="8"/>
        <v>-0.5968222872763147</v>
      </c>
      <c r="P37" s="103">
        <f t="shared" si="9"/>
        <v>0</v>
      </c>
      <c r="Q37" s="103">
        <f t="shared" si="10"/>
        <v>0</v>
      </c>
      <c r="R37" s="103">
        <f t="shared" si="11"/>
        <v>0.58285084206321658</v>
      </c>
      <c r="S37" s="103">
        <f t="shared" si="12"/>
        <v>0</v>
      </c>
      <c r="T37" s="103">
        <f t="shared" si="13"/>
        <v>0.55056134730114648</v>
      </c>
      <c r="U37" s="103">
        <f t="shared" si="14"/>
        <v>-1.461135684037651E-2</v>
      </c>
      <c r="V37" s="103">
        <f t="shared" si="15"/>
        <v>-1.1333866055258546E-2</v>
      </c>
      <c r="W37" s="103">
        <f t="shared" si="16"/>
        <v>0.62736410281162702</v>
      </c>
      <c r="X37" s="103">
        <f t="shared" si="16"/>
        <v>0.61819746203660364</v>
      </c>
      <c r="Y37" s="103">
        <f t="shared" si="16"/>
        <v>0.60916475832097172</v>
      </c>
      <c r="Z37" s="103">
        <f t="shared" si="16"/>
        <v>0.60026403466256228</v>
      </c>
      <c r="AA37" s="103">
        <f t="shared" si="16"/>
        <v>0.59149336265366337</v>
      </c>
      <c r="AB37" s="103">
        <f t="shared" si="16"/>
        <v>0.58285084206321647</v>
      </c>
      <c r="AC37" s="103">
        <f t="shared" si="17"/>
        <v>0.57624488868907731</v>
      </c>
      <c r="AD37" s="103">
        <f t="shared" si="17"/>
        <v>0.56971380630564794</v>
      </c>
      <c r="AE37" s="103">
        <f t="shared" si="17"/>
        <v>0.56325674633514822</v>
      </c>
      <c r="AF37" s="103">
        <f t="shared" si="17"/>
        <v>0.55687286981746498</v>
      </c>
      <c r="AG37" s="103">
        <f t="shared" si="17"/>
        <v>0.55056134730114636</v>
      </c>
      <c r="AH37" s="112">
        <f t="shared" si="18"/>
        <v>0.57014198045219511</v>
      </c>
      <c r="AJ37" s="122">
        <f t="shared" si="19"/>
        <v>0.63666666666666671</v>
      </c>
      <c r="AK37" s="150">
        <f>'Summary and control'!C51</f>
        <v>0</v>
      </c>
      <c r="AL37" s="109">
        <f t="shared" si="20"/>
        <v>0.58285084206321647</v>
      </c>
      <c r="AM37" s="237">
        <f>'Summary and control'!D51</f>
        <v>0</v>
      </c>
      <c r="AO37" s="122">
        <f t="shared" si="21"/>
        <v>1.2334889539429814</v>
      </c>
      <c r="AP37" s="109">
        <f t="shared" si="22"/>
        <v>1.5239558157719253</v>
      </c>
      <c r="AQ37" s="109">
        <f t="shared" si="23"/>
        <v>0</v>
      </c>
      <c r="AR37" s="81" t="s">
        <v>79</v>
      </c>
      <c r="AT37" s="122">
        <f t="shared" si="24"/>
        <v>0.91925299259770343</v>
      </c>
      <c r="AU37" s="109">
        <f t="shared" si="25"/>
        <v>1.082976229918801</v>
      </c>
      <c r="AV37" s="235">
        <f t="shared" si="26"/>
        <v>0</v>
      </c>
      <c r="AX37" s="145">
        <f>Data!C74</f>
        <v>0</v>
      </c>
      <c r="AY37" s="146">
        <f>Data!D74</f>
        <v>0</v>
      </c>
      <c r="AZ37" s="146">
        <f>Data!E74</f>
        <v>0</v>
      </c>
      <c r="BA37" s="109">
        <f t="shared" ref="BA37:BA38" si="31">E37/I37</f>
        <v>9036.6666666666679</v>
      </c>
      <c r="BB37" s="293">
        <f>Data!G74</f>
        <v>0</v>
      </c>
      <c r="BD37" s="122"/>
      <c r="BE37" s="235"/>
      <c r="BF37" s="18"/>
      <c r="BG37" s="316"/>
      <c r="BH37" s="305"/>
      <c r="BJ37" s="18"/>
      <c r="BK37" s="18"/>
      <c r="BL37" s="18"/>
      <c r="BM37" s="18"/>
    </row>
    <row r="38" spans="2:65">
      <c r="B38" s="73" t="s">
        <v>26</v>
      </c>
      <c r="C38" s="95">
        <f>Data!C27</f>
        <v>16246</v>
      </c>
      <c r="D38" s="95">
        <f>Data!D27</f>
        <v>15740</v>
      </c>
      <c r="E38" s="102">
        <f>Data!E27</f>
        <v>14566</v>
      </c>
      <c r="G38" s="229">
        <f>Data!C51</f>
        <v>2.36</v>
      </c>
      <c r="H38" s="212">
        <f>Data!D51</f>
        <v>2.29</v>
      </c>
      <c r="I38" s="206">
        <f>Data!E51</f>
        <v>2.1</v>
      </c>
      <c r="K38" s="111">
        <f t="shared" si="30"/>
        <v>2.25</v>
      </c>
      <c r="L38" s="112">
        <f t="shared" si="6"/>
        <v>12</v>
      </c>
      <c r="N38" s="111">
        <f t="shared" si="7"/>
        <v>0.30701237477902182</v>
      </c>
      <c r="O38" s="103">
        <f t="shared" si="8"/>
        <v>1.0165110460570186</v>
      </c>
      <c r="P38" s="103">
        <f t="shared" si="9"/>
        <v>0</v>
      </c>
      <c r="Q38" s="103">
        <f t="shared" si="10"/>
        <v>0</v>
      </c>
      <c r="R38" s="103">
        <f t="shared" si="11"/>
        <v>1.4922150103135809</v>
      </c>
      <c r="S38" s="103">
        <f t="shared" si="12"/>
        <v>0</v>
      </c>
      <c r="T38" s="103">
        <f t="shared" si="13"/>
        <v>1.0375440165017293</v>
      </c>
      <c r="U38" s="103">
        <f t="shared" si="14"/>
        <v>-6.615496444127078E-2</v>
      </c>
      <c r="V38" s="103">
        <f t="shared" si="15"/>
        <v>-7.0102617652097798E-2</v>
      </c>
      <c r="W38" s="103">
        <f t="shared" si="16"/>
        <v>2.1011513300071409</v>
      </c>
      <c r="X38" s="103">
        <f t="shared" si="16"/>
        <v>1.9621497384847895</v>
      </c>
      <c r="Y38" s="103">
        <f t="shared" si="16"/>
        <v>1.8323437923068795</v>
      </c>
      <c r="Z38" s="103">
        <f t="shared" si="16"/>
        <v>1.7111251538826346</v>
      </c>
      <c r="AA38" s="103">
        <f t="shared" si="16"/>
        <v>1.5979257301729648</v>
      </c>
      <c r="AB38" s="103">
        <f t="shared" si="16"/>
        <v>1.4922150103135805</v>
      </c>
      <c r="AC38" s="103">
        <f t="shared" si="17"/>
        <v>1.3876068319908463</v>
      </c>
      <c r="AD38" s="103">
        <f t="shared" si="17"/>
        <v>1.2903319607963533</v>
      </c>
      <c r="AE38" s="103">
        <f t="shared" si="17"/>
        <v>1.1998763127043648</v>
      </c>
      <c r="AF38" s="103">
        <f t="shared" si="17"/>
        <v>1.1157618423250419</v>
      </c>
      <c r="AG38" s="103">
        <f t="shared" si="17"/>
        <v>1.0375440165017293</v>
      </c>
      <c r="AH38" s="112">
        <f t="shared" si="18"/>
        <v>1.3030373864006977</v>
      </c>
      <c r="AJ38" s="122">
        <f t="shared" si="19"/>
        <v>2.25</v>
      </c>
      <c r="AK38" s="150">
        <f>'Summary and control'!C52</f>
        <v>0.78</v>
      </c>
      <c r="AL38" s="109">
        <f t="shared" si="20"/>
        <v>1.4922150103135805</v>
      </c>
      <c r="AM38" s="237">
        <f>'Summary and control'!D52</f>
        <v>0.78</v>
      </c>
      <c r="AO38" s="122">
        <f t="shared" si="21"/>
        <v>0.9621213840755255</v>
      </c>
      <c r="AP38" s="109">
        <f t="shared" si="22"/>
        <v>1.1886855363021018</v>
      </c>
      <c r="AQ38" s="109">
        <f t="shared" si="23"/>
        <v>0.22656415222657633</v>
      </c>
      <c r="AR38" s="81" t="s">
        <v>78</v>
      </c>
      <c r="AT38" s="122">
        <f t="shared" si="24"/>
        <v>0.71701733422620872</v>
      </c>
      <c r="AU38" s="109">
        <f t="shared" si="25"/>
        <v>0.84472145933666487</v>
      </c>
      <c r="AV38" s="235">
        <f t="shared" si="26"/>
        <v>0.12770412511045615</v>
      </c>
      <c r="AX38" s="145">
        <f>Data!C75</f>
        <v>0</v>
      </c>
      <c r="AY38" s="146">
        <f>Data!D75</f>
        <v>0</v>
      </c>
      <c r="AZ38" s="146">
        <f>Data!E75</f>
        <v>0</v>
      </c>
      <c r="BA38" s="109">
        <f t="shared" si="31"/>
        <v>6936.1904761904761</v>
      </c>
      <c r="BB38" s="293">
        <f>Data!G75</f>
        <v>0</v>
      </c>
      <c r="BD38" s="122"/>
      <c r="BE38" s="235"/>
      <c r="BF38" s="18"/>
      <c r="BG38" s="316"/>
      <c r="BH38" s="305"/>
      <c r="BJ38" s="18"/>
      <c r="BK38" s="18"/>
      <c r="BL38" s="18"/>
      <c r="BM38" s="18"/>
    </row>
    <row r="39" spans="2:65">
      <c r="B39" s="73" t="s">
        <v>25</v>
      </c>
      <c r="C39" s="95">
        <f>Data!C28</f>
        <v>2988</v>
      </c>
      <c r="D39" s="95">
        <f>Data!D28</f>
        <v>3050</v>
      </c>
      <c r="E39" s="102">
        <f>Data!E28</f>
        <v>2893</v>
      </c>
      <c r="G39" s="229">
        <f>Data!C52</f>
        <v>2.41</v>
      </c>
      <c r="H39" s="212">
        <f>Data!D52</f>
        <v>2.4500000000000002</v>
      </c>
      <c r="I39" s="206">
        <f>Data!E52</f>
        <v>2.33</v>
      </c>
      <c r="K39" s="111">
        <f t="shared" si="30"/>
        <v>2.3966666666666669</v>
      </c>
      <c r="L39" s="112">
        <f t="shared" si="6"/>
        <v>13</v>
      </c>
      <c r="N39" s="111">
        <f t="shared" si="7"/>
        <v>0.33294048320565711</v>
      </c>
      <c r="O39" s="103">
        <f t="shared" si="8"/>
        <v>1.1631777127236855</v>
      </c>
      <c r="P39" s="103">
        <f t="shared" si="9"/>
        <v>0</v>
      </c>
      <c r="Q39" s="103">
        <f t="shared" si="10"/>
        <v>0</v>
      </c>
      <c r="R39" s="103">
        <f t="shared" si="11"/>
        <v>1.5748844801545236</v>
      </c>
      <c r="S39" s="103">
        <f t="shared" si="12"/>
        <v>0</v>
      </c>
      <c r="T39" s="103">
        <f t="shared" si="13"/>
        <v>1.081815168247237</v>
      </c>
      <c r="U39" s="103">
        <f t="shared" si="14"/>
        <v>-6.7590167555133362E-2</v>
      </c>
      <c r="V39" s="103">
        <f t="shared" si="15"/>
        <v>-7.235699806248419E-2</v>
      </c>
      <c r="W39" s="103">
        <f t="shared" si="16"/>
        <v>2.2346755650928638</v>
      </c>
      <c r="X39" s="103">
        <f t="shared" si="16"/>
        <v>2.083633469216875</v>
      </c>
      <c r="Y39" s="103">
        <f t="shared" si="16"/>
        <v>1.9428003339090227</v>
      </c>
      <c r="Z39" s="103">
        <f t="shared" si="16"/>
        <v>1.8114861338139427</v>
      </c>
      <c r="AA39" s="103">
        <f t="shared" si="16"/>
        <v>1.6890474825056576</v>
      </c>
      <c r="AB39" s="103">
        <f t="shared" si="16"/>
        <v>1.5748844801545241</v>
      </c>
      <c r="AC39" s="103">
        <f t="shared" si="17"/>
        <v>1.4609305668753467</v>
      </c>
      <c r="AD39" s="103">
        <f t="shared" si="17"/>
        <v>1.3552220166785234</v>
      </c>
      <c r="AE39" s="103">
        <f t="shared" si="17"/>
        <v>1.2571622198434795</v>
      </c>
      <c r="AF39" s="103">
        <f t="shared" si="17"/>
        <v>1.1661977355380364</v>
      </c>
      <c r="AG39" s="103">
        <f t="shared" si="17"/>
        <v>1.0818151682472374</v>
      </c>
      <c r="AH39" s="112">
        <f t="shared" si="18"/>
        <v>1.3693228099775434</v>
      </c>
      <c r="AJ39" s="122">
        <f t="shared" si="19"/>
        <v>2.3966666666666669</v>
      </c>
      <c r="AK39" s="150">
        <f>'Summary and control'!C53</f>
        <v>0</v>
      </c>
      <c r="AL39" s="109">
        <f t="shared" si="20"/>
        <v>1.5748844801545241</v>
      </c>
      <c r="AM39" s="237">
        <f>'Summary and control'!D53</f>
        <v>0</v>
      </c>
      <c r="AO39" s="122">
        <f t="shared" si="21"/>
        <v>1.2334889539429814</v>
      </c>
      <c r="AP39" s="109">
        <f t="shared" si="22"/>
        <v>1.5239558157719253</v>
      </c>
      <c r="AQ39" s="109">
        <f t="shared" si="23"/>
        <v>0.29046686182894388</v>
      </c>
      <c r="AR39" s="81"/>
      <c r="AT39" s="122">
        <f t="shared" si="24"/>
        <v>0.91925299259770343</v>
      </c>
      <c r="AU39" s="109">
        <f t="shared" si="25"/>
        <v>1.082976229918801</v>
      </c>
      <c r="AV39" s="235">
        <f t="shared" si="26"/>
        <v>0.16372323732109761</v>
      </c>
      <c r="AX39" s="145">
        <f>Data!C76</f>
        <v>0.30381285128360913</v>
      </c>
      <c r="AY39" s="146">
        <f>Data!D76</f>
        <v>1E-3</v>
      </c>
      <c r="AZ39" s="146">
        <f>Data!E76</f>
        <v>1.75E-4</v>
      </c>
      <c r="BA39" s="146">
        <f>Data!F76</f>
        <v>1316.6</v>
      </c>
      <c r="BB39" s="293" t="str">
        <f>Data!G76</f>
        <v>£m/nr/year</v>
      </c>
      <c r="BD39" s="122">
        <f>AY39*$BA$39</f>
        <v>1.3166</v>
      </c>
      <c r="BE39" s="235">
        <f>AZ39*$BA$39</f>
        <v>0.23040499999999997</v>
      </c>
      <c r="BG39" s="316">
        <f>IF(C$11="Company Specific",IF(AQ39&gt;-10000,BD39*MIN(AQ39,AX39),0),IF(AQ39&gt;0,$C$12*MIN(AQ39,AX39),0))</f>
        <v>0.38242867028398753</v>
      </c>
      <c r="BH39" s="305">
        <f>IF(C$11="Company Specific",IF(AV39&gt;-1000000,BD39*MIN(AV39,AX39),0),IF(AV39&gt;0,$D$12*MIN(AV39,AX39),0))</f>
        <v>0.21555801425695711</v>
      </c>
      <c r="BJ39" s="18"/>
      <c r="BK39" s="18"/>
      <c r="BL39" s="18"/>
      <c r="BM39" s="18"/>
    </row>
    <row r="40" spans="2:65" ht="14.4" thickBot="1">
      <c r="B40" s="74" t="s">
        <v>24</v>
      </c>
      <c r="C40" s="77">
        <f>Data!C29</f>
        <v>12043</v>
      </c>
      <c r="D40" s="77">
        <f>Data!D29</f>
        <v>11506</v>
      </c>
      <c r="E40" s="78">
        <f>Data!E29</f>
        <v>12879</v>
      </c>
      <c r="G40" s="230">
        <f>Data!C53</f>
        <v>2.57</v>
      </c>
      <c r="H40" s="231">
        <f>Data!D53</f>
        <v>2.4500000000000002</v>
      </c>
      <c r="I40" s="207">
        <f>Data!E53</f>
        <v>2.74</v>
      </c>
      <c r="K40" s="111">
        <f t="shared" si="30"/>
        <v>2.5866666666666664</v>
      </c>
      <c r="L40" s="112">
        <f t="shared" si="6"/>
        <v>15</v>
      </c>
      <c r="N40" s="111">
        <f t="shared" si="7"/>
        <v>0.36652916912197991</v>
      </c>
      <c r="O40" s="103">
        <f t="shared" si="8"/>
        <v>1.353177712723685</v>
      </c>
      <c r="P40" s="103">
        <f t="shared" si="9"/>
        <v>0</v>
      </c>
      <c r="Q40" s="103">
        <f t="shared" si="10"/>
        <v>0</v>
      </c>
      <c r="R40" s="103">
        <f t="shared" si="11"/>
        <v>1.6819790206302891</v>
      </c>
      <c r="S40" s="103">
        <f t="shared" si="12"/>
        <v>0</v>
      </c>
      <c r="T40" s="103">
        <f t="shared" si="13"/>
        <v>1.1391664330084625</v>
      </c>
      <c r="U40" s="103">
        <f t="shared" si="14"/>
        <v>-6.922076771608765E-2</v>
      </c>
      <c r="V40" s="103">
        <f t="shared" si="15"/>
        <v>-7.4975317973118183E-2</v>
      </c>
      <c r="W40" s="103">
        <f t="shared" si="16"/>
        <v>2.4076156141743863</v>
      </c>
      <c r="X40" s="103">
        <f t="shared" si="16"/>
        <v>2.2409586129959957</v>
      </c>
      <c r="Y40" s="103">
        <f t="shared" si="16"/>
        <v>2.0858377373844337</v>
      </c>
      <c r="Z40" s="103">
        <f t="shared" si="16"/>
        <v>1.9414544478714961</v>
      </c>
      <c r="AA40" s="103">
        <f t="shared" si="16"/>
        <v>1.8070654805040181</v>
      </c>
      <c r="AB40" s="103">
        <f t="shared" si="16"/>
        <v>1.6819790206302891</v>
      </c>
      <c r="AC40" s="103">
        <f t="shared" si="17"/>
        <v>1.5558721087344194</v>
      </c>
      <c r="AD40" s="103">
        <f t="shared" si="17"/>
        <v>1.4392201026565503</v>
      </c>
      <c r="AE40" s="103">
        <f t="shared" si="17"/>
        <v>1.3313141178265717</v>
      </c>
      <c r="AF40" s="103">
        <f t="shared" si="17"/>
        <v>1.2314984185204232</v>
      </c>
      <c r="AG40" s="103">
        <f t="shared" si="17"/>
        <v>1.1391664330084623</v>
      </c>
      <c r="AH40" s="112">
        <f t="shared" si="18"/>
        <v>1.4551593831258192</v>
      </c>
      <c r="AJ40" s="123">
        <f t="shared" si="19"/>
        <v>2.5866666666666664</v>
      </c>
      <c r="AK40" s="238">
        <f>'Summary and control'!C54</f>
        <v>0</v>
      </c>
      <c r="AL40" s="124">
        <f t="shared" si="20"/>
        <v>1.6819790206302891</v>
      </c>
      <c r="AM40" s="239">
        <f>'Summary and control'!D54</f>
        <v>0</v>
      </c>
      <c r="AO40" s="122">
        <f t="shared" si="21"/>
        <v>1.2334889539429814</v>
      </c>
      <c r="AP40" s="109">
        <f t="shared" si="22"/>
        <v>1.5239558157719253</v>
      </c>
      <c r="AQ40" s="109">
        <f t="shared" si="23"/>
        <v>0.29046686182894388</v>
      </c>
      <c r="AR40" s="81"/>
      <c r="AT40" s="123">
        <f t="shared" si="24"/>
        <v>0.91925299259770343</v>
      </c>
      <c r="AU40" s="124">
        <f t="shared" si="25"/>
        <v>1.082976229918801</v>
      </c>
      <c r="AV40" s="236">
        <f t="shared" si="26"/>
        <v>0.16372323732109761</v>
      </c>
      <c r="AX40" s="145">
        <f>Data!C77</f>
        <v>0.58000000000000007</v>
      </c>
      <c r="AY40" s="146">
        <f>Data!D77</f>
        <v>3.3E-3</v>
      </c>
      <c r="AZ40" s="146">
        <f>Data!E77</f>
        <v>2.6649999999999998E-3</v>
      </c>
      <c r="BA40" s="146">
        <f>Data!F77</f>
        <v>4966.1130000000003</v>
      </c>
      <c r="BB40" s="293" t="str">
        <f>Data!G77</f>
        <v>£m/Number/year</v>
      </c>
      <c r="BD40" s="123">
        <f>AY40*$BA$40</f>
        <v>16.388172900000001</v>
      </c>
      <c r="BE40" s="236">
        <f>AZ40*$BA$40</f>
        <v>13.234691144999999</v>
      </c>
      <c r="BG40" s="317">
        <f>IF(C$11="Company Specific",IF(AQ40&gt;-10000,BD40*MIN(AQ40,AX40),0),IF(AQ40&gt;0,$C$12*MIN(AQ40,AX40),0))</f>
        <v>4.7602211533731431</v>
      </c>
      <c r="BH40" s="306">
        <f>IF(C$11="Company Specific",IF(AV40&gt;-1000000,BD40*MIN(AV40,AX40),0),IF(AV40&gt;0,$D$12*MIN(AV40,AX40),0))</f>
        <v>2.6831247209658806</v>
      </c>
      <c r="BJ40" s="18"/>
      <c r="BK40" s="18"/>
      <c r="BL40" s="18"/>
      <c r="BM40" s="18"/>
    </row>
    <row r="41" spans="2:65">
      <c r="G41" s="10"/>
      <c r="H41" s="10"/>
      <c r="I41" s="10"/>
      <c r="AX41" s="48"/>
      <c r="AY41" s="48"/>
      <c r="AZ41" s="48"/>
      <c r="BA41" s="48"/>
      <c r="BK41" s="14"/>
      <c r="BL41" s="14"/>
    </row>
    <row r="42" spans="2:65">
      <c r="B42" s="73" t="s">
        <v>71</v>
      </c>
      <c r="C42" s="132"/>
      <c r="D42" s="132"/>
      <c r="E42" s="132"/>
      <c r="F42" s="56"/>
      <c r="G42" s="132"/>
      <c r="H42" s="132"/>
      <c r="I42" s="132"/>
      <c r="J42" s="56"/>
      <c r="K42" s="132"/>
      <c r="L42" s="132"/>
      <c r="M42" s="21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29">
        <v>3</v>
      </c>
      <c r="AA42" s="129">
        <v>4</v>
      </c>
      <c r="AB42" s="129">
        <v>5</v>
      </c>
      <c r="AC42" s="129">
        <v>6</v>
      </c>
      <c r="AD42" s="129">
        <v>7</v>
      </c>
      <c r="AE42" s="129">
        <v>8</v>
      </c>
      <c r="AF42" s="129">
        <v>9</v>
      </c>
      <c r="AG42" s="129">
        <v>10</v>
      </c>
      <c r="AH42" s="132"/>
      <c r="AI42" s="46"/>
      <c r="AJ42" s="132"/>
      <c r="AK42" s="132"/>
      <c r="AL42" s="132"/>
      <c r="AM42" s="132"/>
      <c r="AN42" s="21"/>
      <c r="AO42" s="132"/>
      <c r="AP42" s="132"/>
      <c r="AQ42" s="132"/>
      <c r="AR42" s="132"/>
      <c r="AS42" s="56"/>
      <c r="AT42" s="132"/>
      <c r="AU42" s="132"/>
      <c r="AV42" s="132"/>
      <c r="AW42" s="21"/>
      <c r="AX42" s="132"/>
      <c r="AY42" s="132"/>
      <c r="AZ42" s="132"/>
      <c r="BA42" s="132"/>
      <c r="BB42" s="132"/>
      <c r="BC42" s="21"/>
      <c r="BD42" s="132"/>
      <c r="BE42" s="132"/>
      <c r="BF42" s="21"/>
      <c r="BG42" s="132"/>
      <c r="BH42" s="132"/>
    </row>
    <row r="43" spans="2:65">
      <c r="B43" s="73" t="s">
        <v>204</v>
      </c>
      <c r="C43" s="133"/>
      <c r="D43" s="133"/>
      <c r="E43" s="133"/>
      <c r="F43" s="56"/>
      <c r="G43" s="133"/>
      <c r="H43" s="133"/>
      <c r="I43" s="133"/>
      <c r="J43" s="56"/>
      <c r="K43" s="133"/>
      <c r="L43" s="133"/>
      <c r="M43" s="21"/>
      <c r="N43" s="133"/>
      <c r="O43" s="133"/>
      <c r="P43" s="103">
        <f>SUM(P20:P40)</f>
        <v>0.51333333333333331</v>
      </c>
      <c r="Q43" s="103">
        <f>SUM(Q20:Q40)</f>
        <v>3.7017444769714913</v>
      </c>
      <c r="R43" s="133"/>
      <c r="S43" s="103">
        <f>SUM(S20:S40)</f>
        <v>2.2207911631543853</v>
      </c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46"/>
      <c r="AJ43" s="133"/>
      <c r="AK43" s="133"/>
      <c r="AL43" s="133"/>
      <c r="AM43" s="133"/>
      <c r="AN43" s="21"/>
      <c r="AO43" s="133"/>
      <c r="AP43" s="133"/>
      <c r="AQ43" s="133"/>
      <c r="AR43" s="133"/>
      <c r="AS43" s="56"/>
      <c r="AT43" s="133"/>
      <c r="AU43" s="133"/>
      <c r="AV43" s="133"/>
      <c r="AW43" s="21"/>
      <c r="AX43" s="133"/>
      <c r="AY43" s="133"/>
      <c r="AZ43" s="133"/>
      <c r="BA43" s="133"/>
      <c r="BB43" s="133"/>
      <c r="BC43" s="21"/>
      <c r="BD43" s="133"/>
      <c r="BE43" s="133"/>
      <c r="BF43" s="21"/>
      <c r="BG43" s="133"/>
      <c r="BH43" s="318">
        <f>SUM(BH20:BH40)</f>
        <v>9.1634987324951052</v>
      </c>
      <c r="BK43" s="14"/>
      <c r="BL43" s="14"/>
    </row>
    <row r="44" spans="2:65">
      <c r="B44" s="73" t="s">
        <v>75</v>
      </c>
      <c r="C44" s="133"/>
      <c r="D44" s="133"/>
      <c r="E44" s="133"/>
      <c r="F44" s="56"/>
      <c r="G44" s="133"/>
      <c r="H44" s="133"/>
      <c r="I44" s="133"/>
      <c r="J44" s="56"/>
      <c r="K44" s="103">
        <f>_xlfn.QUARTILE.INC(K$20:K$40,1)</f>
        <v>1.2334889539429814</v>
      </c>
      <c r="L44" s="133"/>
      <c r="M44" s="21"/>
      <c r="N44" s="133"/>
      <c r="O44" s="133"/>
      <c r="P44" s="133"/>
      <c r="Q44" s="133"/>
      <c r="R44" s="133"/>
      <c r="S44" s="133"/>
      <c r="T44" s="133"/>
      <c r="U44" s="133"/>
      <c r="V44" s="133"/>
      <c r="W44" s="103">
        <f t="shared" ref="W44:AG44" si="32">_xlfn.QUARTILE.INC(W$20:W$40,1)</f>
        <v>1.1744170439723804</v>
      </c>
      <c r="X44" s="103">
        <f t="shared" si="32"/>
        <v>1.1182047086451212</v>
      </c>
      <c r="Y44" s="103">
        <f t="shared" si="32"/>
        <v>1.0647119441503863</v>
      </c>
      <c r="Z44" s="103">
        <f t="shared" si="32"/>
        <v>1.013805681526065</v>
      </c>
      <c r="AA44" s="103">
        <f t="shared" si="32"/>
        <v>0.96535943910783661</v>
      </c>
      <c r="AB44" s="103">
        <f t="shared" si="32"/>
        <v>0.91925299259770343</v>
      </c>
      <c r="AC44" s="103">
        <f t="shared" si="32"/>
        <v>0.87793282015435681</v>
      </c>
      <c r="AD44" s="103">
        <f t="shared" si="32"/>
        <v>0.83850487659893025</v>
      </c>
      <c r="AE44" s="103">
        <f t="shared" si="32"/>
        <v>0.80088077555981885</v>
      </c>
      <c r="AF44" s="103">
        <f t="shared" si="32"/>
        <v>0.76497634368561362</v>
      </c>
      <c r="AG44" s="103">
        <f t="shared" si="32"/>
        <v>0.73071141579053678</v>
      </c>
      <c r="AH44" s="133"/>
      <c r="AI44" s="46"/>
      <c r="AJ44" s="103">
        <f>_xlfn.QUARTILE.INC(AJ$20:AJ$40,1)</f>
        <v>1.2334889539429814</v>
      </c>
      <c r="AK44" s="133"/>
      <c r="AL44" s="103">
        <f>_xlfn.QUARTILE.INC(AL$20:AL$40,1)</f>
        <v>0.91925299259770343</v>
      </c>
      <c r="AM44" s="133"/>
      <c r="AN44" s="21"/>
      <c r="AO44" s="133"/>
      <c r="AP44" s="133"/>
      <c r="AQ44" s="133"/>
      <c r="AR44" s="133"/>
      <c r="AS44" s="56"/>
      <c r="AT44" s="133"/>
      <c r="AU44" s="133"/>
      <c r="AV44" s="133"/>
      <c r="AW44" s="21"/>
      <c r="AX44" s="133"/>
      <c r="AY44" s="133"/>
      <c r="AZ44" s="133"/>
      <c r="BA44" s="133"/>
      <c r="BB44" s="133"/>
      <c r="BC44" s="21"/>
      <c r="BD44" s="133"/>
      <c r="BE44" s="133"/>
      <c r="BF44" s="21"/>
      <c r="BG44" s="133"/>
      <c r="BH44" s="133"/>
    </row>
    <row r="45" spans="2:65">
      <c r="B45" s="73" t="s">
        <v>70</v>
      </c>
      <c r="C45" s="133"/>
      <c r="D45" s="133"/>
      <c r="E45" s="133"/>
      <c r="F45" s="56"/>
      <c r="G45" s="133"/>
      <c r="H45" s="133"/>
      <c r="I45" s="133"/>
      <c r="J45" s="56"/>
      <c r="K45" s="133"/>
      <c r="L45" s="133"/>
      <c r="M45" s="21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03">
        <f>BH43</f>
        <v>9.1634987324951052</v>
      </c>
      <c r="AD45" s="103">
        <f>AC45</f>
        <v>9.1634987324951052</v>
      </c>
      <c r="AE45" s="103">
        <f>AD45</f>
        <v>9.1634987324951052</v>
      </c>
      <c r="AF45" s="103">
        <f>AE45</f>
        <v>9.1634987324951052</v>
      </c>
      <c r="AG45" s="103">
        <f>AF45</f>
        <v>9.1634987324951052</v>
      </c>
      <c r="AH45" s="133"/>
      <c r="AI45" s="46"/>
      <c r="AJ45" s="133"/>
      <c r="AK45" s="133"/>
      <c r="AL45" s="133"/>
      <c r="AM45" s="133"/>
      <c r="AN45" s="21"/>
      <c r="AO45" s="133"/>
      <c r="AP45" s="133"/>
      <c r="AQ45" s="133"/>
      <c r="AR45" s="133"/>
      <c r="AS45" s="56"/>
      <c r="AT45" s="133"/>
      <c r="AU45" s="133"/>
      <c r="AV45" s="133"/>
      <c r="AW45" s="21"/>
      <c r="AX45" s="133"/>
      <c r="AY45" s="133"/>
      <c r="AZ45" s="133"/>
      <c r="BA45" s="133"/>
      <c r="BB45" s="133"/>
      <c r="BC45" s="21"/>
      <c r="BD45" s="133"/>
      <c r="BE45" s="133"/>
      <c r="BF45" s="21"/>
      <c r="BG45" s="133"/>
      <c r="BH45" s="133"/>
    </row>
    <row r="46" spans="2:65">
      <c r="B46" s="73" t="s">
        <v>221</v>
      </c>
      <c r="C46" s="133"/>
      <c r="D46" s="133"/>
      <c r="E46" s="133"/>
      <c r="F46" s="56"/>
      <c r="G46" s="133"/>
      <c r="H46" s="133"/>
      <c r="I46" s="133"/>
      <c r="J46" s="56"/>
      <c r="K46" s="133"/>
      <c r="L46" s="133"/>
      <c r="M46" s="21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03">
        <f>AC45/(1+discount_rate)^AC42</f>
        <v>7.454512122998044</v>
      </c>
      <c r="AD46" s="103">
        <f>AD45/(1+discount_rate)^AD42</f>
        <v>7.2024271719787869</v>
      </c>
      <c r="AE46" s="103">
        <f>AE45/(1+discount_rate)^AE42</f>
        <v>6.9588668328297469</v>
      </c>
      <c r="AF46" s="103">
        <f>AF45/(1+discount_rate)^AF42</f>
        <v>6.7235428336519307</v>
      </c>
      <c r="AG46" s="103">
        <f>AG45/(1+discount_rate)^AG42</f>
        <v>6.4961766508714307</v>
      </c>
      <c r="AH46" s="133"/>
      <c r="AI46" s="46"/>
      <c r="AJ46" s="133"/>
      <c r="AK46" s="133"/>
      <c r="AL46" s="133"/>
      <c r="AM46" s="133"/>
      <c r="AN46" s="21"/>
      <c r="AO46" s="133"/>
      <c r="AP46" s="133"/>
      <c r="AQ46" s="133"/>
      <c r="AR46" s="133"/>
      <c r="AS46" s="56"/>
      <c r="AT46" s="133"/>
      <c r="AU46" s="133"/>
      <c r="AV46" s="133"/>
      <c r="AW46" s="21"/>
      <c r="AX46" s="133"/>
      <c r="AY46" s="133"/>
      <c r="AZ46" s="133"/>
      <c r="BA46" s="133"/>
      <c r="BB46" s="133"/>
      <c r="BC46" s="21"/>
      <c r="BD46" s="133"/>
      <c r="BE46" s="133"/>
      <c r="BF46" s="21"/>
      <c r="BG46" s="133"/>
      <c r="BH46" s="133"/>
    </row>
    <row r="47" spans="2:65">
      <c r="B47" s="73" t="s">
        <v>73</v>
      </c>
      <c r="C47" s="133"/>
      <c r="D47" s="133"/>
      <c r="E47" s="133"/>
      <c r="F47" s="56"/>
      <c r="G47" s="133"/>
      <c r="H47" s="133"/>
      <c r="I47" s="133"/>
      <c r="J47" s="56"/>
      <c r="K47" s="133"/>
      <c r="L47" s="133"/>
      <c r="M47" s="21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46"/>
      <c r="AJ47" s="133"/>
      <c r="AK47" s="133"/>
      <c r="AL47" s="133"/>
      <c r="AM47" s="133"/>
      <c r="AN47" s="21"/>
      <c r="AO47" s="133"/>
      <c r="AP47" s="133"/>
      <c r="AQ47" s="133"/>
      <c r="AR47" s="133"/>
      <c r="AS47" s="56"/>
      <c r="AT47" s="133"/>
      <c r="AU47" s="133"/>
      <c r="AV47" s="133"/>
      <c r="AW47" s="21"/>
      <c r="AX47" s="133"/>
      <c r="AY47" s="133"/>
      <c r="AZ47" s="133"/>
      <c r="BA47" s="133"/>
      <c r="BB47" s="133"/>
      <c r="BC47" s="21"/>
      <c r="BD47" s="133"/>
      <c r="BE47" s="133"/>
      <c r="BF47" s="21"/>
      <c r="BG47" s="133"/>
      <c r="BH47" s="318">
        <f>SUM(AC46:AG46)</f>
        <v>34.835525612329938</v>
      </c>
    </row>
    <row r="48" spans="2:65">
      <c r="B48" s="11"/>
      <c r="C48" s="15"/>
      <c r="AI48" s="14"/>
      <c r="AK48" s="14"/>
      <c r="AM48" s="14"/>
      <c r="BB48" s="25"/>
      <c r="BC48" s="25"/>
      <c r="BD48" s="25"/>
      <c r="BE48" s="25"/>
      <c r="BG48" s="13"/>
      <c r="BH48" s="13"/>
    </row>
    <row r="49" spans="2:65 16372:16383" s="89" customFormat="1" ht="15" thickBot="1">
      <c r="B49" s="88" t="s">
        <v>250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XER49"/>
      <c r="XES49"/>
      <c r="XET49"/>
      <c r="XEU49"/>
      <c r="XEV49"/>
      <c r="XEW49"/>
      <c r="XEX49"/>
      <c r="XEY49"/>
      <c r="XEZ49"/>
      <c r="XFA49"/>
      <c r="XFB49"/>
      <c r="XFC49"/>
    </row>
    <row r="50" spans="2:65 16372:16383" ht="14.4" thickBot="1">
      <c r="B50" s="11"/>
      <c r="C50" s="15"/>
      <c r="N50" s="107" t="str">
        <f>N17</f>
        <v>Convergence calculations</v>
      </c>
      <c r="O50" s="106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14"/>
      <c r="AK50" s="14"/>
      <c r="AM50" s="14"/>
      <c r="BB50" s="25"/>
      <c r="BC50" s="25"/>
      <c r="BD50" s="25"/>
      <c r="BE50" s="25"/>
      <c r="BG50" s="13"/>
      <c r="BH50" s="13"/>
    </row>
    <row r="51" spans="2:65 16372:16383" ht="14.4" thickBot="1">
      <c r="B51" s="119"/>
      <c r="C51" s="278" t="s">
        <v>66</v>
      </c>
      <c r="D51" s="271"/>
      <c r="E51" s="272"/>
      <c r="G51" s="279" t="s">
        <v>65</v>
      </c>
      <c r="H51" s="271"/>
      <c r="I51" s="272"/>
      <c r="K51" s="24"/>
      <c r="L51" s="24"/>
      <c r="M51" s="24"/>
      <c r="N51" s="273"/>
      <c r="O51" s="274"/>
      <c r="P51" s="120"/>
      <c r="Q51" s="120"/>
      <c r="R51" s="120"/>
      <c r="S51" s="120"/>
      <c r="T51" s="120"/>
      <c r="U51" s="120"/>
      <c r="V51" s="120"/>
      <c r="W51" s="120">
        <v>1</v>
      </c>
      <c r="X51" s="120">
        <v>2</v>
      </c>
      <c r="Y51" s="120">
        <v>3</v>
      </c>
      <c r="Z51" s="120">
        <v>4</v>
      </c>
      <c r="AA51" s="120">
        <v>5</v>
      </c>
      <c r="AB51" s="120">
        <v>6</v>
      </c>
      <c r="AC51" s="120">
        <v>1</v>
      </c>
      <c r="AD51" s="120">
        <v>2</v>
      </c>
      <c r="AE51" s="120">
        <v>3</v>
      </c>
      <c r="AF51" s="120">
        <v>4</v>
      </c>
      <c r="AG51" s="120">
        <v>5</v>
      </c>
      <c r="AH51" s="121"/>
      <c r="AO51" s="119" t="s">
        <v>58</v>
      </c>
      <c r="AP51" s="121" t="s">
        <v>64</v>
      </c>
      <c r="AR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2:65 16372:16383" ht="57" customHeight="1">
      <c r="B52" s="273"/>
      <c r="C52" s="274">
        <v>2011</v>
      </c>
      <c r="D52" s="274">
        <v>2012</v>
      </c>
      <c r="E52" s="275">
        <v>2013</v>
      </c>
      <c r="G52" s="273">
        <v>2011</v>
      </c>
      <c r="H52" s="274">
        <v>2012</v>
      </c>
      <c r="I52" s="275">
        <v>2013</v>
      </c>
      <c r="K52" s="119" t="s">
        <v>62</v>
      </c>
      <c r="L52" s="121" t="s">
        <v>63</v>
      </c>
      <c r="N52" s="273" t="str">
        <f t="shared" ref="N52:W52" si="33">N19</f>
        <v>Distribution</v>
      </c>
      <c r="O52" s="274" t="str">
        <f t="shared" si="33"/>
        <v>Current gap to UQ</v>
      </c>
      <c r="P52" s="274" t="str">
        <f t="shared" si="33"/>
        <v>Frontier company</v>
      </c>
      <c r="Q52" s="274" t="str">
        <f t="shared" si="33"/>
        <v>2019-20 worst performer</v>
      </c>
      <c r="R52" s="274" t="str">
        <f t="shared" si="33"/>
        <v>2019-20 values</v>
      </c>
      <c r="S52" s="274" t="str">
        <f t="shared" si="33"/>
        <v>2024-25 worst performer</v>
      </c>
      <c r="T52" s="274" t="str">
        <f t="shared" si="33"/>
        <v>2024-25 values</v>
      </c>
      <c r="U52" s="274" t="str">
        <f t="shared" si="33"/>
        <v>Annual shift to 2020</v>
      </c>
      <c r="V52" s="274" t="str">
        <f t="shared" si="33"/>
        <v>Annual shift from 2019-2024</v>
      </c>
      <c r="W52" s="274" t="str">
        <f t="shared" si="33"/>
        <v>2014-15</v>
      </c>
      <c r="X52" s="274" t="s">
        <v>60</v>
      </c>
      <c r="Y52" s="274" t="s">
        <v>59</v>
      </c>
      <c r="Z52" s="274" t="s">
        <v>58</v>
      </c>
      <c r="AA52" s="274" t="s">
        <v>57</v>
      </c>
      <c r="AB52" s="274" t="s">
        <v>56</v>
      </c>
      <c r="AC52" s="274" t="s">
        <v>55</v>
      </c>
      <c r="AD52" s="274" t="s">
        <v>54</v>
      </c>
      <c r="AE52" s="274" t="s">
        <v>53</v>
      </c>
      <c r="AF52" s="274" t="s">
        <v>52</v>
      </c>
      <c r="AG52" s="274" t="s">
        <v>51</v>
      </c>
      <c r="AH52" s="275" t="s">
        <v>50</v>
      </c>
      <c r="AJ52" s="119" t="s">
        <v>49</v>
      </c>
      <c r="AK52" s="120" t="s">
        <v>48</v>
      </c>
      <c r="AL52" s="120" t="s">
        <v>47</v>
      </c>
      <c r="AM52" s="121" t="s">
        <v>46</v>
      </c>
      <c r="AO52" s="273" t="s">
        <v>45</v>
      </c>
      <c r="AP52" s="275" t="s">
        <v>45</v>
      </c>
      <c r="AT52" s="18"/>
      <c r="AU52" s="18"/>
      <c r="AV52" s="18"/>
      <c r="AW52" s="18"/>
      <c r="AX52" s="18"/>
      <c r="AY52" s="18"/>
      <c r="AZ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2:65 16372:16383">
      <c r="B53" s="73" t="s">
        <v>44</v>
      </c>
      <c r="C53" s="95">
        <f t="shared" ref="C53:E68" si="34">C20</f>
        <v>4184</v>
      </c>
      <c r="D53" s="95">
        <f t="shared" si="34"/>
        <v>3730</v>
      </c>
      <c r="E53" s="102">
        <f t="shared" si="34"/>
        <v>3783</v>
      </c>
      <c r="G53" s="232">
        <f t="shared" ref="G53:I68" si="35">G20</f>
        <v>1.23</v>
      </c>
      <c r="H53" s="95">
        <f t="shared" si="35"/>
        <v>1.1000000000000001</v>
      </c>
      <c r="I53" s="102">
        <f t="shared" si="35"/>
        <v>1.08</v>
      </c>
      <c r="K53" s="111">
        <f>AVERAGE(G53:I53)</f>
        <v>1.1366666666666667</v>
      </c>
      <c r="L53" s="112">
        <f>RANK(K53,$K$53:$K$73,1)</f>
        <v>4</v>
      </c>
      <c r="N53" s="111"/>
      <c r="O53" s="103"/>
      <c r="P53" s="103"/>
      <c r="Q53" s="103"/>
      <c r="R53" s="103"/>
      <c r="S53" s="103"/>
      <c r="T53" s="103"/>
      <c r="U53" s="103"/>
      <c r="V53" s="103"/>
      <c r="W53" s="103">
        <f t="shared" ref="W53:AG53" si="36">W20</f>
        <v>1.0860172420753158</v>
      </c>
      <c r="X53" s="103">
        <f t="shared" si="36"/>
        <v>1.0376247361450512</v>
      </c>
      <c r="Y53" s="103">
        <f t="shared" si="36"/>
        <v>0.99138858145810171</v>
      </c>
      <c r="Z53" s="103">
        <f t="shared" si="36"/>
        <v>0.94721269184171886</v>
      </c>
      <c r="AA53" s="103">
        <f t="shared" si="36"/>
        <v>0.90500526268564163</v>
      </c>
      <c r="AB53" s="103">
        <f t="shared" si="36"/>
        <v>0.86467858015733756</v>
      </c>
      <c r="AC53" s="103">
        <f t="shared" si="36"/>
        <v>0.8292539111770173</v>
      </c>
      <c r="AD53" s="103">
        <f t="shared" si="36"/>
        <v>0.79528054121249647</v>
      </c>
      <c r="AE53" s="103">
        <f t="shared" si="36"/>
        <v>0.76269901257810335</v>
      </c>
      <c r="AF53" s="103">
        <f t="shared" si="36"/>
        <v>0.73145230348617674</v>
      </c>
      <c r="AG53" s="103">
        <f t="shared" si="36"/>
        <v>0.70148572825174027</v>
      </c>
      <c r="AH53" s="112">
        <f>AVERAGE(AA53:AG53)</f>
        <v>0.79855076279264481</v>
      </c>
      <c r="AJ53" s="111">
        <f>K53</f>
        <v>1.1366666666666667</v>
      </c>
      <c r="AK53" s="84">
        <f t="shared" ref="AK53:AK73" si="37">AK20</f>
        <v>0.61</v>
      </c>
      <c r="AL53" s="103">
        <f>AB53</f>
        <v>0.86467858015733756</v>
      </c>
      <c r="AM53" s="138">
        <f t="shared" ref="AM53:AM73" si="38">AM20</f>
        <v>0.61</v>
      </c>
      <c r="AO53" s="111">
        <f>IF(AK53=0,$AJ$76,AK53*$AJ$76)</f>
        <v>0.92961304762087438</v>
      </c>
      <c r="AP53" s="112">
        <f>IF(AM53=0,$AL$76,AM53*$AL$76)</f>
        <v>0.66061550025046867</v>
      </c>
      <c r="AT53" s="18"/>
      <c r="AU53" s="18"/>
      <c r="AV53" s="18"/>
      <c r="AW53" s="18"/>
      <c r="AX53" s="18"/>
      <c r="AY53" s="18"/>
      <c r="AZ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</row>
    <row r="54" spans="2:65 16372:16383">
      <c r="B54" s="73" t="s">
        <v>43</v>
      </c>
      <c r="C54" s="95">
        <f t="shared" si="34"/>
        <v>5852</v>
      </c>
      <c r="D54" s="95">
        <f t="shared" si="34"/>
        <v>6591</v>
      </c>
      <c r="E54" s="102">
        <f t="shared" si="34"/>
        <v>6466</v>
      </c>
      <c r="G54" s="232">
        <f t="shared" si="35"/>
        <v>1.39</v>
      </c>
      <c r="H54" s="95">
        <f t="shared" si="35"/>
        <v>1.53</v>
      </c>
      <c r="I54" s="102">
        <f t="shared" si="35"/>
        <v>1.51</v>
      </c>
      <c r="K54" s="111">
        <f>AVERAGE(G54:I54)*(BA21/(BA21+BA27))+AVERAGE(G60:I60)*(BA27/(BA27+BA21))</f>
        <v>1.5239558157719253</v>
      </c>
      <c r="L54" s="112">
        <f>RANK(K54,$K$53:$K$73,1)</f>
        <v>5</v>
      </c>
      <c r="N54" s="111"/>
      <c r="O54" s="103"/>
      <c r="P54" s="103"/>
      <c r="Q54" s="103"/>
      <c r="R54" s="103"/>
      <c r="S54" s="103"/>
      <c r="T54" s="103"/>
      <c r="U54" s="103"/>
      <c r="V54" s="103"/>
      <c r="W54" s="103">
        <f t="shared" ref="W54:AG54" si="39">W21</f>
        <v>1.4396164496635742</v>
      </c>
      <c r="X54" s="103">
        <f t="shared" si="39"/>
        <v>1.359944626145331</v>
      </c>
      <c r="Y54" s="103">
        <f t="shared" si="39"/>
        <v>1.2846820322272399</v>
      </c>
      <c r="Z54" s="103">
        <f t="shared" si="39"/>
        <v>1.2135846505791033</v>
      </c>
      <c r="AA54" s="103">
        <f t="shared" si="39"/>
        <v>1.1464219683744215</v>
      </c>
      <c r="AB54" s="103">
        <f t="shared" si="39"/>
        <v>1.082976229918801</v>
      </c>
      <c r="AC54" s="103">
        <f t="shared" si="39"/>
        <v>1.0239695470863754</v>
      </c>
      <c r="AD54" s="103">
        <f t="shared" si="39"/>
        <v>0.96817788275823169</v>
      </c>
      <c r="AE54" s="103">
        <f t="shared" si="39"/>
        <v>0.91542606450496511</v>
      </c>
      <c r="AF54" s="103">
        <f t="shared" si="39"/>
        <v>0.86554846428392407</v>
      </c>
      <c r="AG54" s="103">
        <f t="shared" si="39"/>
        <v>0.81838847840692652</v>
      </c>
      <c r="AH54" s="112">
        <f>AVERAGE(AA54:AG54)</f>
        <v>0.97441551933337778</v>
      </c>
      <c r="AJ54" s="111">
        <f>K54</f>
        <v>1.5239558157719253</v>
      </c>
      <c r="AK54" s="84">
        <f t="shared" si="37"/>
        <v>0</v>
      </c>
      <c r="AL54" s="103">
        <f>AB54</f>
        <v>1.082976229918801</v>
      </c>
      <c r="AM54" s="138">
        <f t="shared" si="38"/>
        <v>0</v>
      </c>
      <c r="AO54" s="111">
        <f>IF(AK54=0,$AJ$76,AK54*$AJ$76)</f>
        <v>1.5239558157719253</v>
      </c>
      <c r="AP54" s="112">
        <f>IF(AM54=0,$AL$76,AM54*$AL$76)</f>
        <v>1.082976229918801</v>
      </c>
      <c r="AT54" s="18"/>
      <c r="AU54" s="18"/>
      <c r="AV54" s="18"/>
      <c r="AW54" s="18"/>
      <c r="AX54" s="18"/>
      <c r="AY54" s="18"/>
      <c r="AZ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20"/>
    </row>
    <row r="55" spans="2:65 16372:16383">
      <c r="B55" s="73" t="s">
        <v>42</v>
      </c>
      <c r="C55" s="95">
        <f t="shared" si="34"/>
        <v>2567</v>
      </c>
      <c r="D55" s="95">
        <f t="shared" si="34"/>
        <v>2588</v>
      </c>
      <c r="E55" s="102">
        <f t="shared" si="34"/>
        <v>2320</v>
      </c>
      <c r="G55" s="232">
        <f t="shared" si="35"/>
        <v>2.2200000000000002</v>
      </c>
      <c r="H55" s="95">
        <f t="shared" si="35"/>
        <v>2.15</v>
      </c>
      <c r="I55" s="102">
        <f t="shared" si="35"/>
        <v>1.87</v>
      </c>
      <c r="K55" s="111">
        <f>AVERAGE(G55:I55)</f>
        <v>2.08</v>
      </c>
      <c r="L55" s="112">
        <f>RANK(K55,$K$53:$K$73,1)</f>
        <v>9</v>
      </c>
      <c r="N55" s="111"/>
      <c r="O55" s="103"/>
      <c r="P55" s="103"/>
      <c r="Q55" s="103"/>
      <c r="R55" s="103"/>
      <c r="S55" s="103"/>
      <c r="T55" s="103"/>
      <c r="U55" s="103"/>
      <c r="V55" s="103"/>
      <c r="W55" s="103">
        <f t="shared" ref="W55:AG55" si="40">W22</f>
        <v>1.9463491645521811</v>
      </c>
      <c r="X55" s="103">
        <f t="shared" si="40"/>
        <v>1.8212860915158526</v>
      </c>
      <c r="Y55" s="103">
        <f t="shared" si="40"/>
        <v>1.7042589724194168</v>
      </c>
      <c r="Z55" s="103">
        <f t="shared" si="40"/>
        <v>1.5947514553601396</v>
      </c>
      <c r="AA55" s="103">
        <f t="shared" si="40"/>
        <v>1.4922803667348956</v>
      </c>
      <c r="AB55" s="103">
        <f t="shared" si="40"/>
        <v>1.39639357936158</v>
      </c>
      <c r="AC55" s="103">
        <f t="shared" si="40"/>
        <v>1.3025724619285897</v>
      </c>
      <c r="AD55" s="103">
        <f t="shared" si="40"/>
        <v>1.2150550128928712</v>
      </c>
      <c r="AE55" s="103">
        <f t="shared" si="40"/>
        <v>1.1334177003636312</v>
      </c>
      <c r="AF55" s="103">
        <f t="shared" si="40"/>
        <v>1.0572654487791866</v>
      </c>
      <c r="AG55" s="103">
        <f t="shared" si="40"/>
        <v>0.98622972697852784</v>
      </c>
      <c r="AH55" s="112">
        <f>AVERAGE(AA55:AG55)</f>
        <v>1.2261734710056118</v>
      </c>
      <c r="AJ55" s="111">
        <f>K55</f>
        <v>2.08</v>
      </c>
      <c r="AK55" s="84">
        <f t="shared" si="37"/>
        <v>0</v>
      </c>
      <c r="AL55" s="103">
        <f>AB55</f>
        <v>1.39639357936158</v>
      </c>
      <c r="AM55" s="138">
        <f t="shared" si="38"/>
        <v>0</v>
      </c>
      <c r="AO55" s="111">
        <f>IF(AK55=0,$AJ$76,AK55*$AJ$76)</f>
        <v>1.5239558157719253</v>
      </c>
      <c r="AP55" s="112">
        <f>IF(AM55=0,$AL$76,AM55*$AL$76)</f>
        <v>1.082976229918801</v>
      </c>
      <c r="AT55" s="18"/>
      <c r="AU55" s="18"/>
      <c r="AV55" s="18"/>
      <c r="AW55" s="18"/>
      <c r="AX55" s="18"/>
      <c r="AY55" s="18"/>
      <c r="AZ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2:65 16372:16383">
      <c r="B56" s="73" t="s">
        <v>41</v>
      </c>
      <c r="C56" s="95">
        <f t="shared" si="34"/>
        <v>227</v>
      </c>
      <c r="D56" s="95">
        <f t="shared" si="34"/>
        <v>290</v>
      </c>
      <c r="E56" s="102">
        <f t="shared" si="34"/>
        <v>346</v>
      </c>
      <c r="G56" s="232">
        <f t="shared" si="35"/>
        <v>0.73</v>
      </c>
      <c r="H56" s="95">
        <f t="shared" si="35"/>
        <v>0.93</v>
      </c>
      <c r="I56" s="102">
        <f t="shared" si="35"/>
        <v>1.1100000000000001</v>
      </c>
      <c r="K56" s="116"/>
      <c r="L56" s="117"/>
      <c r="N56" s="111"/>
      <c r="O56" s="103"/>
      <c r="P56" s="103"/>
      <c r="Q56" s="103"/>
      <c r="R56" s="103"/>
      <c r="S56" s="103"/>
      <c r="T56" s="103"/>
      <c r="U56" s="103"/>
      <c r="V56" s="103"/>
      <c r="W56" s="103">
        <f t="shared" ref="W56:AG56" si="41">W23</f>
        <v>0</v>
      </c>
      <c r="X56" s="103">
        <f t="shared" si="41"/>
        <v>0</v>
      </c>
      <c r="Y56" s="103">
        <f t="shared" si="41"/>
        <v>0</v>
      </c>
      <c r="Z56" s="103">
        <f t="shared" si="41"/>
        <v>0</v>
      </c>
      <c r="AA56" s="103">
        <f t="shared" si="41"/>
        <v>0</v>
      </c>
      <c r="AB56" s="103">
        <f t="shared" si="41"/>
        <v>0</v>
      </c>
      <c r="AC56" s="103">
        <f t="shared" si="41"/>
        <v>0</v>
      </c>
      <c r="AD56" s="103">
        <f t="shared" si="41"/>
        <v>0</v>
      </c>
      <c r="AE56" s="103">
        <f t="shared" si="41"/>
        <v>0</v>
      </c>
      <c r="AF56" s="103">
        <f t="shared" si="41"/>
        <v>0</v>
      </c>
      <c r="AG56" s="103">
        <f t="shared" si="41"/>
        <v>0</v>
      </c>
      <c r="AH56" s="112"/>
      <c r="AJ56" s="111"/>
      <c r="AK56" s="84">
        <f t="shared" si="37"/>
        <v>0</v>
      </c>
      <c r="AL56" s="103"/>
      <c r="AM56" s="138">
        <f t="shared" si="38"/>
        <v>0</v>
      </c>
      <c r="AO56" s="111"/>
      <c r="AP56" s="112"/>
      <c r="AT56" s="18"/>
      <c r="AU56" s="18"/>
      <c r="AV56" s="18"/>
      <c r="AW56" s="18"/>
      <c r="AX56" s="18"/>
      <c r="AY56" s="18"/>
      <c r="AZ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20"/>
    </row>
    <row r="57" spans="2:65 16372:16383">
      <c r="B57" s="73" t="s">
        <v>40</v>
      </c>
      <c r="C57" s="95">
        <f t="shared" si="34"/>
        <v>1242</v>
      </c>
      <c r="D57" s="95">
        <f t="shared" si="34"/>
        <v>1312</v>
      </c>
      <c r="E57" s="102">
        <f t="shared" si="34"/>
        <v>1671</v>
      </c>
      <c r="G57" s="232">
        <f t="shared" si="35"/>
        <v>4.76</v>
      </c>
      <c r="H57" s="95">
        <f t="shared" si="35"/>
        <v>5.03</v>
      </c>
      <c r="I57" s="102">
        <f t="shared" si="35"/>
        <v>6.37</v>
      </c>
      <c r="K57" s="111">
        <f>AVERAGE(G57:I57)</f>
        <v>5.3866666666666667</v>
      </c>
      <c r="L57" s="112">
        <f>RANK(K57,$K$53:$K$73,1)</f>
        <v>16</v>
      </c>
      <c r="N57" s="111"/>
      <c r="O57" s="103"/>
      <c r="P57" s="103"/>
      <c r="Q57" s="103"/>
      <c r="R57" s="103"/>
      <c r="S57" s="103"/>
      <c r="T57" s="103"/>
      <c r="U57" s="103"/>
      <c r="V57" s="103"/>
      <c r="W57" s="103">
        <f t="shared" ref="W57:AG57" si="42">W24</f>
        <v>4.9542103692117694</v>
      </c>
      <c r="X57" s="103">
        <f t="shared" si="42"/>
        <v>4.5564728432683328</v>
      </c>
      <c r="Y57" s="103">
        <f t="shared" si="42"/>
        <v>4.190666771129667</v>
      </c>
      <c r="Z57" s="103">
        <f t="shared" si="42"/>
        <v>3.8542286085597408</v>
      </c>
      <c r="AA57" s="103">
        <f t="shared" si="42"/>
        <v>3.5448006196483886</v>
      </c>
      <c r="AB57" s="103">
        <f t="shared" si="42"/>
        <v>3.2602143539573674</v>
      </c>
      <c r="AC57" s="103">
        <f t="shared" si="42"/>
        <v>2.9520266331734915</v>
      </c>
      <c r="AD57" s="103">
        <f t="shared" si="42"/>
        <v>2.6729718652970433</v>
      </c>
      <c r="AE57" s="103">
        <f t="shared" si="42"/>
        <v>2.4202961153466176</v>
      </c>
      <c r="AF57" s="103">
        <f t="shared" si="42"/>
        <v>2.1915057775256286</v>
      </c>
      <c r="AG57" s="103">
        <f t="shared" si="42"/>
        <v>1.9843429663317877</v>
      </c>
      <c r="AH57" s="112">
        <f>AVERAGE(AA57:AG57)</f>
        <v>2.7180226187543322</v>
      </c>
      <c r="AJ57" s="111">
        <f>K57</f>
        <v>5.3866666666666667</v>
      </c>
      <c r="AK57" s="84">
        <f t="shared" si="37"/>
        <v>0.82</v>
      </c>
      <c r="AL57" s="103">
        <f>AB57</f>
        <v>3.2602143539573674</v>
      </c>
      <c r="AM57" s="138">
        <f t="shared" si="38"/>
        <v>0.82</v>
      </c>
      <c r="AO57" s="111">
        <f>IF(AK57=0,$AJ$76,AK57*$AJ$76)</f>
        <v>1.2496437689329787</v>
      </c>
      <c r="AP57" s="112">
        <f>IF(AM57=0,$AL$76,AM57*$AL$76)</f>
        <v>0.88804050853341676</v>
      </c>
      <c r="AT57" s="18"/>
      <c r="AU57" s="18"/>
      <c r="AV57" s="18"/>
      <c r="AW57" s="18"/>
      <c r="AX57" s="18"/>
      <c r="AY57" s="18"/>
      <c r="AZ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2:65 16372:16383">
      <c r="B58" s="73" t="s">
        <v>39</v>
      </c>
      <c r="C58" s="95">
        <f t="shared" si="34"/>
        <v>9011</v>
      </c>
      <c r="D58" s="95">
        <f t="shared" si="34"/>
        <v>9745</v>
      </c>
      <c r="E58" s="102">
        <f t="shared" si="34"/>
        <v>11553</v>
      </c>
      <c r="G58" s="232">
        <f t="shared" si="35"/>
        <v>3.03</v>
      </c>
      <c r="H58" s="95">
        <f t="shared" si="35"/>
        <v>3.3</v>
      </c>
      <c r="I58" s="102">
        <f t="shared" si="35"/>
        <v>3.92</v>
      </c>
      <c r="K58" s="111">
        <f>AVERAGE(G58:I58)</f>
        <v>3.4166666666666665</v>
      </c>
      <c r="L58" s="112">
        <f>RANK(K58,$K$53:$K$73,1)</f>
        <v>15</v>
      </c>
      <c r="N58" s="111"/>
      <c r="O58" s="103"/>
      <c r="P58" s="103"/>
      <c r="Q58" s="103"/>
      <c r="R58" s="103"/>
      <c r="S58" s="103"/>
      <c r="T58" s="103"/>
      <c r="U58" s="103"/>
      <c r="V58" s="103"/>
      <c r="W58" s="103">
        <f t="shared" ref="W58:AG58" si="43">W25</f>
        <v>3.1627798158890559</v>
      </c>
      <c r="X58" s="103">
        <f t="shared" si="43"/>
        <v>2.9277588772083538</v>
      </c>
      <c r="Y58" s="103">
        <f t="shared" si="43"/>
        <v>2.7102019558901231</v>
      </c>
      <c r="Z58" s="103">
        <f t="shared" si="43"/>
        <v>2.5088113296797041</v>
      </c>
      <c r="AA58" s="103">
        <f t="shared" si="43"/>
        <v>2.3223857079174883</v>
      </c>
      <c r="AB58" s="103">
        <f t="shared" si="43"/>
        <v>2.1498130658665313</v>
      </c>
      <c r="AC58" s="103">
        <f t="shared" si="43"/>
        <v>1.9701751026668375</v>
      </c>
      <c r="AD58" s="103">
        <f t="shared" si="43"/>
        <v>1.8055476528624224</v>
      </c>
      <c r="AE58" s="103">
        <f t="shared" si="43"/>
        <v>1.6546764408626673</v>
      </c>
      <c r="AF58" s="103">
        <f t="shared" si="43"/>
        <v>1.5164119981022557</v>
      </c>
      <c r="AG58" s="103">
        <f t="shared" si="43"/>
        <v>1.3897009053864489</v>
      </c>
      <c r="AH58" s="112">
        <f>AVERAGE(AA58:AG58)</f>
        <v>1.8298158390949502</v>
      </c>
      <c r="AJ58" s="111">
        <f>K58</f>
        <v>3.4166666666666665</v>
      </c>
      <c r="AK58" s="84">
        <f t="shared" si="37"/>
        <v>0</v>
      </c>
      <c r="AL58" s="103">
        <f>AB58</f>
        <v>2.1498130658665313</v>
      </c>
      <c r="AM58" s="138">
        <f t="shared" si="38"/>
        <v>0</v>
      </c>
      <c r="AO58" s="111">
        <f>IF(AK58=0,$AJ$76,AK58*$AJ$76)</f>
        <v>1.5239558157719253</v>
      </c>
      <c r="AP58" s="112">
        <f>IF(AM58=0,$AL$76,AM58*$AL$76)</f>
        <v>1.082976229918801</v>
      </c>
      <c r="AT58" s="18"/>
      <c r="AU58" s="18"/>
      <c r="AV58" s="18"/>
      <c r="AW58" s="18"/>
      <c r="AX58" s="18"/>
      <c r="AY58" s="18"/>
      <c r="AZ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</row>
    <row r="59" spans="2:65 16372:16383">
      <c r="B59" s="73" t="s">
        <v>38</v>
      </c>
      <c r="C59" s="95">
        <f t="shared" si="34"/>
        <v>1677</v>
      </c>
      <c r="D59" s="95">
        <f t="shared" si="34"/>
        <v>1799</v>
      </c>
      <c r="E59" s="102">
        <f t="shared" si="34"/>
        <v>1624</v>
      </c>
      <c r="G59" s="232">
        <f t="shared" si="35"/>
        <v>0.93</v>
      </c>
      <c r="H59" s="95">
        <f t="shared" si="35"/>
        <v>0.99</v>
      </c>
      <c r="I59" s="102">
        <f t="shared" si="35"/>
        <v>0.9</v>
      </c>
      <c r="K59" s="116"/>
      <c r="L59" s="117"/>
      <c r="N59" s="111"/>
      <c r="O59" s="103"/>
      <c r="P59" s="103"/>
      <c r="Q59" s="103"/>
      <c r="R59" s="103"/>
      <c r="S59" s="103"/>
      <c r="T59" s="103"/>
      <c r="U59" s="103"/>
      <c r="V59" s="103"/>
      <c r="W59" s="103">
        <f t="shared" ref="W59:AG59" si="44">W26</f>
        <v>0</v>
      </c>
      <c r="X59" s="103">
        <f t="shared" si="44"/>
        <v>0</v>
      </c>
      <c r="Y59" s="103">
        <f t="shared" si="44"/>
        <v>0</v>
      </c>
      <c r="Z59" s="103">
        <f t="shared" si="44"/>
        <v>0</v>
      </c>
      <c r="AA59" s="103">
        <f t="shared" si="44"/>
        <v>0</v>
      </c>
      <c r="AB59" s="103">
        <f t="shared" si="44"/>
        <v>0</v>
      </c>
      <c r="AC59" s="103">
        <f t="shared" si="44"/>
        <v>0</v>
      </c>
      <c r="AD59" s="103">
        <f t="shared" si="44"/>
        <v>0</v>
      </c>
      <c r="AE59" s="103">
        <f t="shared" si="44"/>
        <v>0</v>
      </c>
      <c r="AF59" s="103">
        <f t="shared" si="44"/>
        <v>0</v>
      </c>
      <c r="AG59" s="103">
        <f t="shared" si="44"/>
        <v>0</v>
      </c>
      <c r="AH59" s="112"/>
      <c r="AJ59" s="111"/>
      <c r="AK59" s="84">
        <f t="shared" si="37"/>
        <v>0</v>
      </c>
      <c r="AL59" s="103"/>
      <c r="AM59" s="138">
        <f t="shared" si="38"/>
        <v>0</v>
      </c>
      <c r="AO59" s="111"/>
      <c r="AP59" s="112"/>
      <c r="AT59" s="18"/>
      <c r="AU59" s="18"/>
      <c r="AV59" s="18"/>
      <c r="AW59" s="18"/>
      <c r="AX59" s="18"/>
      <c r="AY59" s="18"/>
      <c r="AZ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20"/>
    </row>
    <row r="60" spans="2:65 16372:16383">
      <c r="B60" s="73" t="s">
        <v>37</v>
      </c>
      <c r="C60" s="95">
        <f t="shared" si="34"/>
        <v>391</v>
      </c>
      <c r="D60" s="95">
        <f t="shared" si="34"/>
        <v>384</v>
      </c>
      <c r="E60" s="102">
        <f t="shared" si="34"/>
        <v>290</v>
      </c>
      <c r="G60" s="232">
        <f t="shared" si="35"/>
        <v>4.4400000000000004</v>
      </c>
      <c r="H60" s="95">
        <f t="shared" si="35"/>
        <v>4.28</v>
      </c>
      <c r="I60" s="102">
        <f t="shared" si="35"/>
        <v>3.24</v>
      </c>
      <c r="K60" s="116"/>
      <c r="L60" s="117"/>
      <c r="N60" s="111"/>
      <c r="O60" s="103"/>
      <c r="P60" s="103"/>
      <c r="Q60" s="103"/>
      <c r="R60" s="103"/>
      <c r="S60" s="103"/>
      <c r="T60" s="103"/>
      <c r="U60" s="103"/>
      <c r="V60" s="103"/>
      <c r="W60" s="103">
        <f t="shared" ref="W60:AG60" si="45">W27</f>
        <v>0</v>
      </c>
      <c r="X60" s="103">
        <f t="shared" si="45"/>
        <v>0</v>
      </c>
      <c r="Y60" s="103">
        <f t="shared" si="45"/>
        <v>0</v>
      </c>
      <c r="Z60" s="103">
        <f t="shared" si="45"/>
        <v>0</v>
      </c>
      <c r="AA60" s="103">
        <f t="shared" si="45"/>
        <v>0</v>
      </c>
      <c r="AB60" s="103">
        <f t="shared" si="45"/>
        <v>0</v>
      </c>
      <c r="AC60" s="103">
        <f t="shared" si="45"/>
        <v>0</v>
      </c>
      <c r="AD60" s="103">
        <f t="shared" si="45"/>
        <v>0</v>
      </c>
      <c r="AE60" s="103">
        <f t="shared" si="45"/>
        <v>0</v>
      </c>
      <c r="AF60" s="103">
        <f t="shared" si="45"/>
        <v>0</v>
      </c>
      <c r="AG60" s="103">
        <f t="shared" si="45"/>
        <v>0</v>
      </c>
      <c r="AH60" s="112"/>
      <c r="AJ60" s="111"/>
      <c r="AK60" s="84">
        <f t="shared" si="37"/>
        <v>0</v>
      </c>
      <c r="AL60" s="103"/>
      <c r="AM60" s="138">
        <f t="shared" si="38"/>
        <v>0</v>
      </c>
      <c r="AO60" s="111"/>
      <c r="AP60" s="112"/>
      <c r="AT60" s="18"/>
      <c r="AU60" s="18"/>
      <c r="AV60" s="18"/>
      <c r="AW60" s="18"/>
      <c r="AX60" s="18"/>
      <c r="AY60" s="18"/>
      <c r="AZ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20"/>
    </row>
    <row r="61" spans="2:65 16372:16383">
      <c r="B61" s="73" t="s">
        <v>36</v>
      </c>
      <c r="C61" s="95">
        <f t="shared" si="34"/>
        <v>6461</v>
      </c>
      <c r="D61" s="95">
        <f t="shared" si="34"/>
        <v>6710</v>
      </c>
      <c r="E61" s="102">
        <f t="shared" si="34"/>
        <v>6485</v>
      </c>
      <c r="G61" s="232">
        <f t="shared" si="35"/>
        <v>2.58</v>
      </c>
      <c r="H61" s="95">
        <f t="shared" si="35"/>
        <v>2.67</v>
      </c>
      <c r="I61" s="102">
        <f t="shared" si="35"/>
        <v>2.57</v>
      </c>
      <c r="K61" s="111">
        <f>AVERAGE(G61:I61)*(BA28/(BA28+BA26))+(AVERAGE(G59:I59)*(BA26/(BA26+BA28)))</f>
        <v>2.1162414341676605</v>
      </c>
      <c r="L61" s="112">
        <f t="shared" ref="L61:L68" si="46">RANK(K61,$K$53:$K$73,1)</f>
        <v>10</v>
      </c>
      <c r="N61" s="111"/>
      <c r="O61" s="103"/>
      <c r="P61" s="103"/>
      <c r="Q61" s="103"/>
      <c r="R61" s="103"/>
      <c r="S61" s="103"/>
      <c r="T61" s="103"/>
      <c r="U61" s="103"/>
      <c r="V61" s="103"/>
      <c r="W61" s="103">
        <f t="shared" ref="W61:AG61" si="47">W28</f>
        <v>1.9793542228593033</v>
      </c>
      <c r="X61" s="103">
        <f t="shared" si="47"/>
        <v>1.8513214401228677</v>
      </c>
      <c r="Y61" s="103">
        <f t="shared" si="47"/>
        <v>1.7315703450530064</v>
      </c>
      <c r="Z61" s="103">
        <f t="shared" si="47"/>
        <v>1.6195652439848562</v>
      </c>
      <c r="AA61" s="103">
        <f t="shared" si="47"/>
        <v>1.5148050941259521</v>
      </c>
      <c r="AB61" s="103">
        <f t="shared" si="47"/>
        <v>1.4168212621950973</v>
      </c>
      <c r="AC61" s="103">
        <f t="shared" si="47"/>
        <v>1.3207049942481617</v>
      </c>
      <c r="AD61" s="103">
        <f t="shared" si="47"/>
        <v>1.2311091937804719</v>
      </c>
      <c r="AE61" s="103">
        <f t="shared" si="47"/>
        <v>1.1475915163579788</v>
      </c>
      <c r="AF61" s="103">
        <f t="shared" si="47"/>
        <v>1.0697396259162719</v>
      </c>
      <c r="AG61" s="103">
        <f t="shared" si="47"/>
        <v>0.997169159011559</v>
      </c>
      <c r="AH61" s="112">
        <f>AVERAGE(AA61:AG61)</f>
        <v>1.2425629779479277</v>
      </c>
      <c r="AJ61" s="111">
        <f t="shared" ref="AJ61:AJ68" si="48">K61</f>
        <v>2.1162414341676605</v>
      </c>
      <c r="AK61" s="84">
        <f t="shared" si="37"/>
        <v>0.16958000000000001</v>
      </c>
      <c r="AL61" s="103">
        <f t="shared" ref="AL61:AL68" si="49">AB61</f>
        <v>1.4168212621950973</v>
      </c>
      <c r="AM61" s="138">
        <f t="shared" si="38"/>
        <v>0.16958000000000001</v>
      </c>
      <c r="AO61" s="111">
        <f t="shared" ref="AO61:AO68" si="50">IF(AK61=0,$AJ$76,AK61*$AJ$76)</f>
        <v>0.2584324272386031</v>
      </c>
      <c r="AP61" s="112">
        <f t="shared" ref="AP61:AP68" si="51">IF(AM61=0,$AL$76,AM61*$AL$76)</f>
        <v>0.18365110906963028</v>
      </c>
      <c r="AT61" s="18"/>
      <c r="AU61" s="18"/>
      <c r="AV61" s="18"/>
      <c r="AW61" s="18"/>
      <c r="AX61" s="18"/>
      <c r="AY61" s="18"/>
      <c r="AZ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20"/>
    </row>
    <row r="62" spans="2:65 16372:16383">
      <c r="B62" s="73" t="s">
        <v>35</v>
      </c>
      <c r="C62" s="95">
        <f t="shared" si="34"/>
        <v>383</v>
      </c>
      <c r="D62" s="95">
        <f t="shared" si="34"/>
        <v>365</v>
      </c>
      <c r="E62" s="102">
        <f t="shared" si="34"/>
        <v>307</v>
      </c>
      <c r="G62" s="232">
        <f t="shared" si="35"/>
        <v>0.56999999999999995</v>
      </c>
      <c r="H62" s="95">
        <f t="shared" si="35"/>
        <v>0.55000000000000004</v>
      </c>
      <c r="I62" s="102">
        <f t="shared" si="35"/>
        <v>0.43</v>
      </c>
      <c r="K62" s="111">
        <f>AVERAGE(G62:I62)</f>
        <v>0.51666666666666672</v>
      </c>
      <c r="L62" s="112">
        <f t="shared" si="46"/>
        <v>1</v>
      </c>
      <c r="N62" s="111"/>
      <c r="O62" s="103"/>
      <c r="P62" s="103"/>
      <c r="Q62" s="103"/>
      <c r="R62" s="103"/>
      <c r="S62" s="103"/>
      <c r="T62" s="103"/>
      <c r="U62" s="103"/>
      <c r="V62" s="103"/>
      <c r="W62" s="103">
        <f t="shared" ref="W62:AG62" si="52">W29</f>
        <v>0.51642396820847436</v>
      </c>
      <c r="X62" s="103">
        <f t="shared" si="52"/>
        <v>0.51618138375520128</v>
      </c>
      <c r="Y62" s="103">
        <f t="shared" si="52"/>
        <v>0.51593891325329477</v>
      </c>
      <c r="Z62" s="103">
        <f t="shared" si="52"/>
        <v>0.51569655664922764</v>
      </c>
      <c r="AA62" s="103">
        <f t="shared" si="52"/>
        <v>0.51545431388949758</v>
      </c>
      <c r="AB62" s="103">
        <f t="shared" si="52"/>
        <v>0.51521218492062748</v>
      </c>
      <c r="AC62" s="103">
        <f t="shared" si="52"/>
        <v>0.51503752873485009</v>
      </c>
      <c r="AD62" s="103">
        <f t="shared" si="52"/>
        <v>0.51486293175726716</v>
      </c>
      <c r="AE62" s="103">
        <f t="shared" si="52"/>
        <v>0.51468839396780708</v>
      </c>
      <c r="AF62" s="103">
        <f t="shared" si="52"/>
        <v>0.51451391534640534</v>
      </c>
      <c r="AG62" s="103">
        <f t="shared" si="52"/>
        <v>0.51433949587300398</v>
      </c>
      <c r="AH62" s="112">
        <f>AVERAGE(AA62:AG62)</f>
        <v>0.51487268064135117</v>
      </c>
      <c r="AJ62" s="111">
        <f t="shared" si="48"/>
        <v>0.51666666666666672</v>
      </c>
      <c r="AK62" s="84">
        <f t="shared" si="37"/>
        <v>0</v>
      </c>
      <c r="AL62" s="103">
        <f t="shared" si="49"/>
        <v>0.51521218492062748</v>
      </c>
      <c r="AM62" s="138">
        <f t="shared" si="38"/>
        <v>0</v>
      </c>
      <c r="AO62" s="111">
        <f t="shared" si="50"/>
        <v>1.5239558157719253</v>
      </c>
      <c r="AP62" s="112">
        <f t="shared" si="51"/>
        <v>1.082976229918801</v>
      </c>
      <c r="AT62" s="18"/>
      <c r="AU62" s="18"/>
      <c r="AV62" s="18"/>
      <c r="AW62" s="18"/>
      <c r="AX62" s="18"/>
      <c r="AY62" s="18"/>
      <c r="AZ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</row>
    <row r="63" spans="2:65 16372:16383">
      <c r="B63" s="73" t="s">
        <v>34</v>
      </c>
      <c r="C63" s="95">
        <f t="shared" si="34"/>
        <v>477</v>
      </c>
      <c r="D63" s="95">
        <f t="shared" si="34"/>
        <v>533</v>
      </c>
      <c r="E63" s="102">
        <f t="shared" si="34"/>
        <v>439</v>
      </c>
      <c r="G63" s="232">
        <f t="shared" si="35"/>
        <v>1.1200000000000001</v>
      </c>
      <c r="H63" s="95">
        <f t="shared" si="35"/>
        <v>1.25</v>
      </c>
      <c r="I63" s="102">
        <f t="shared" si="35"/>
        <v>1.02</v>
      </c>
      <c r="K63" s="111">
        <f>AVERAGE(G63:I63)</f>
        <v>1.1300000000000001</v>
      </c>
      <c r="L63" s="112">
        <f t="shared" si="46"/>
        <v>3</v>
      </c>
      <c r="N63" s="111"/>
      <c r="O63" s="103"/>
      <c r="P63" s="103"/>
      <c r="Q63" s="103"/>
      <c r="R63" s="103"/>
      <c r="S63" s="103"/>
      <c r="T63" s="103"/>
      <c r="U63" s="103"/>
      <c r="V63" s="103"/>
      <c r="W63" s="103">
        <f t="shared" ref="W63:AG63" si="53">W30</f>
        <v>1.0799224662308102</v>
      </c>
      <c r="X63" s="103">
        <f t="shared" si="53"/>
        <v>1.0320641885575534</v>
      </c>
      <c r="Y63" s="103">
        <f t="shared" si="53"/>
        <v>0.98632681753590523</v>
      </c>
      <c r="Z63" s="103">
        <f t="shared" si="53"/>
        <v>0.94261636221500977</v>
      </c>
      <c r="AA63" s="103">
        <f t="shared" si="53"/>
        <v>0.90084299698473269</v>
      </c>
      <c r="AB63" s="103">
        <f t="shared" si="53"/>
        <v>0.86092087698274933</v>
      </c>
      <c r="AC63" s="103">
        <f t="shared" si="53"/>
        <v>0.82589499190372595</v>
      </c>
      <c r="AD63" s="103">
        <f t="shared" si="53"/>
        <v>0.79229410726129157</v>
      </c>
      <c r="AE63" s="103">
        <f t="shared" si="53"/>
        <v>0.76006024803954864</v>
      </c>
      <c r="AF63" s="103">
        <f t="shared" si="53"/>
        <v>0.72913779789027588</v>
      </c>
      <c r="AG63" s="103">
        <f t="shared" si="53"/>
        <v>0.69947340317239914</v>
      </c>
      <c r="AH63" s="112">
        <f>AH30</f>
        <v>0.79551777460496031</v>
      </c>
      <c r="AJ63" s="111">
        <f t="shared" si="48"/>
        <v>1.1300000000000001</v>
      </c>
      <c r="AK63" s="84">
        <f t="shared" si="37"/>
        <v>0</v>
      </c>
      <c r="AL63" s="103">
        <f t="shared" si="49"/>
        <v>0.86092087698274933</v>
      </c>
      <c r="AM63" s="138">
        <f t="shared" si="38"/>
        <v>0</v>
      </c>
      <c r="AO63" s="111">
        <f t="shared" si="50"/>
        <v>1.5239558157719253</v>
      </c>
      <c r="AP63" s="112">
        <f t="shared" si="51"/>
        <v>1.082976229918801</v>
      </c>
      <c r="AT63" s="18"/>
      <c r="AU63" s="18"/>
      <c r="AV63" s="18"/>
      <c r="AW63" s="18"/>
      <c r="AX63" s="18"/>
      <c r="AY63" s="18"/>
      <c r="AZ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</row>
    <row r="64" spans="2:65 16372:16383">
      <c r="B64" s="73" t="s">
        <v>33</v>
      </c>
      <c r="C64" s="95">
        <f t="shared" si="34"/>
        <v>11848</v>
      </c>
      <c r="D64" s="95">
        <f t="shared" si="34"/>
        <v>13057</v>
      </c>
      <c r="E64" s="102">
        <f t="shared" si="34"/>
        <v>14052</v>
      </c>
      <c r="G64" s="232">
        <f t="shared" si="35"/>
        <v>1.52</v>
      </c>
      <c r="H64" s="95">
        <f t="shared" si="35"/>
        <v>1.73</v>
      </c>
      <c r="I64" s="102">
        <f t="shared" si="35"/>
        <v>1.86</v>
      </c>
      <c r="K64" s="111">
        <f>AVERAGE(G64:I64)</f>
        <v>1.7033333333333334</v>
      </c>
      <c r="L64" s="112">
        <f t="shared" si="46"/>
        <v>6</v>
      </c>
      <c r="N64" s="111"/>
      <c r="O64" s="103"/>
      <c r="P64" s="103"/>
      <c r="Q64" s="103"/>
      <c r="R64" s="103"/>
      <c r="S64" s="103"/>
      <c r="T64" s="103"/>
      <c r="U64" s="103"/>
      <c r="V64" s="103"/>
      <c r="W64" s="103">
        <f t="shared" ref="W64:AG64" si="54">W31</f>
        <v>1.6031718686902261</v>
      </c>
      <c r="X64" s="103">
        <f t="shared" si="54"/>
        <v>1.5089002195066801</v>
      </c>
      <c r="Y64" s="103">
        <f t="shared" si="54"/>
        <v>1.4201720457379354</v>
      </c>
      <c r="Z64" s="103">
        <f t="shared" si="54"/>
        <v>1.3366613732449943</v>
      </c>
      <c r="AA64" s="103">
        <f t="shared" si="54"/>
        <v>1.2580613962140244</v>
      </c>
      <c r="AB64" s="103">
        <f t="shared" si="54"/>
        <v>1.1840833499973418</v>
      </c>
      <c r="AC64" s="103">
        <f t="shared" si="54"/>
        <v>1.11394109893093</v>
      </c>
      <c r="AD64" s="103">
        <f t="shared" si="54"/>
        <v>1.0479539061926961</v>
      </c>
      <c r="AE64" s="103">
        <f t="shared" si="54"/>
        <v>0.98587563611621876</v>
      </c>
      <c r="AF64" s="103">
        <f t="shared" si="54"/>
        <v>0.92747473352023369</v>
      </c>
      <c r="AG64" s="103">
        <f t="shared" si="54"/>
        <v>0.87253335999574688</v>
      </c>
      <c r="AH64" s="112">
        <f>AVERAGE(AA64:AG64)</f>
        <v>1.0557033544238845</v>
      </c>
      <c r="AJ64" s="111">
        <f t="shared" si="48"/>
        <v>1.7033333333333334</v>
      </c>
      <c r="AK64" s="84">
        <f t="shared" si="37"/>
        <v>0</v>
      </c>
      <c r="AL64" s="103">
        <f t="shared" si="49"/>
        <v>1.1840833499973418</v>
      </c>
      <c r="AM64" s="138">
        <f t="shared" si="38"/>
        <v>0</v>
      </c>
      <c r="AO64" s="111">
        <f t="shared" si="50"/>
        <v>1.5239558157719253</v>
      </c>
      <c r="AP64" s="112">
        <f t="shared" si="51"/>
        <v>1.082976229918801</v>
      </c>
      <c r="AT64" s="18"/>
      <c r="AU64" s="18"/>
      <c r="AV64" s="18"/>
      <c r="AW64" s="18"/>
      <c r="AX64" s="18"/>
      <c r="AY64" s="18"/>
      <c r="AZ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</row>
    <row r="65" spans="2:16380">
      <c r="B65" s="73" t="s">
        <v>32</v>
      </c>
      <c r="C65" s="95">
        <f t="shared" si="34"/>
        <v>4798</v>
      </c>
      <c r="D65" s="95">
        <f t="shared" si="34"/>
        <v>4983</v>
      </c>
      <c r="E65" s="102">
        <f t="shared" si="34"/>
        <v>5023</v>
      </c>
      <c r="G65" s="232">
        <f t="shared" si="35"/>
        <v>2.36</v>
      </c>
      <c r="H65" s="95">
        <f t="shared" si="35"/>
        <v>2.4500000000000002</v>
      </c>
      <c r="I65" s="102">
        <f t="shared" si="35"/>
        <v>2.4700000000000002</v>
      </c>
      <c r="K65" s="111">
        <f>AVERAGE(G65:I65)</f>
        <v>2.4266666666666672</v>
      </c>
      <c r="L65" s="112">
        <f t="shared" si="46"/>
        <v>13</v>
      </c>
      <c r="N65" s="111"/>
      <c r="O65" s="103"/>
      <c r="P65" s="103"/>
      <c r="Q65" s="103"/>
      <c r="R65" s="103"/>
      <c r="S65" s="103"/>
      <c r="T65" s="103"/>
      <c r="U65" s="103"/>
      <c r="V65" s="103"/>
      <c r="W65" s="103">
        <f t="shared" ref="W65:AG65" si="55">W32</f>
        <v>2.2619843071821597</v>
      </c>
      <c r="X65" s="103">
        <f t="shared" si="55"/>
        <v>2.1084778870625085</v>
      </c>
      <c r="Y65" s="103">
        <f t="shared" si="55"/>
        <v>1.9653889667208753</v>
      </c>
      <c r="Z65" s="103">
        <f t="shared" si="55"/>
        <v>1.8320105770185076</v>
      </c>
      <c r="AA65" s="103">
        <f t="shared" si="55"/>
        <v>1.7076837262943392</v>
      </c>
      <c r="AB65" s="103">
        <f t="shared" si="55"/>
        <v>1.5917941444401711</v>
      </c>
      <c r="AC65" s="103">
        <f t="shared" si="55"/>
        <v>1.4759246024957917</v>
      </c>
      <c r="AD65" s="103">
        <f t="shared" si="55"/>
        <v>1.3684894116873894</v>
      </c>
      <c r="AE65" s="103">
        <f t="shared" si="55"/>
        <v>1.2688746205149302</v>
      </c>
      <c r="AF65" s="103">
        <f t="shared" si="55"/>
        <v>1.1765109681058297</v>
      </c>
      <c r="AG65" s="103">
        <f t="shared" si="55"/>
        <v>1.0908706311042731</v>
      </c>
      <c r="AH65" s="112">
        <f>AVERAGE(AA65:AG65)</f>
        <v>1.3828783006632466</v>
      </c>
      <c r="AJ65" s="111">
        <f t="shared" si="48"/>
        <v>2.4266666666666672</v>
      </c>
      <c r="AK65" s="84">
        <f t="shared" si="37"/>
        <v>0.47</v>
      </c>
      <c r="AL65" s="103">
        <f t="shared" si="49"/>
        <v>1.5917941444401711</v>
      </c>
      <c r="AM65" s="138">
        <f t="shared" si="38"/>
        <v>0.47</v>
      </c>
      <c r="AO65" s="111">
        <f t="shared" si="50"/>
        <v>0.71625923341280484</v>
      </c>
      <c r="AP65" s="112">
        <f t="shared" si="51"/>
        <v>0.50899882806183649</v>
      </c>
      <c r="AT65" s="18"/>
      <c r="AU65" s="18"/>
      <c r="AV65" s="18"/>
      <c r="AW65" s="18"/>
      <c r="AX65" s="18"/>
      <c r="AY65" s="18"/>
      <c r="AZ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</row>
    <row r="66" spans="2:16380">
      <c r="B66" s="73" t="s">
        <v>31</v>
      </c>
      <c r="C66" s="95">
        <f t="shared" si="34"/>
        <v>2850</v>
      </c>
      <c r="D66" s="95">
        <f t="shared" si="34"/>
        <v>2609</v>
      </c>
      <c r="E66" s="102">
        <f t="shared" si="34"/>
        <v>2679</v>
      </c>
      <c r="G66" s="232">
        <f t="shared" si="35"/>
        <v>2.21</v>
      </c>
      <c r="H66" s="95">
        <f t="shared" si="35"/>
        <v>2.02</v>
      </c>
      <c r="I66" s="102">
        <f t="shared" si="35"/>
        <v>2</v>
      </c>
      <c r="K66" s="111">
        <f>AVERAGE(G66:I66)*(BA33/(BA33+BA23))+AVERAGE(G56:I56)*(BA23/(BA23+BA33))</f>
        <v>1.8798608405461164</v>
      </c>
      <c r="L66" s="112">
        <f t="shared" si="46"/>
        <v>8</v>
      </c>
      <c r="N66" s="111"/>
      <c r="O66" s="103"/>
      <c r="P66" s="103"/>
      <c r="Q66" s="103"/>
      <c r="R66" s="103"/>
      <c r="S66" s="103"/>
      <c r="T66" s="103"/>
      <c r="U66" s="103"/>
      <c r="V66" s="103"/>
      <c r="W66" s="103">
        <f t="shared" ref="W66:AG66" si="56">W33</f>
        <v>1.7640415195358534</v>
      </c>
      <c r="X66" s="103">
        <f t="shared" si="56"/>
        <v>1.6553578943334681</v>
      </c>
      <c r="Y66" s="103">
        <f t="shared" si="56"/>
        <v>1.5533703305651927</v>
      </c>
      <c r="Z66" s="103">
        <f t="shared" si="56"/>
        <v>1.4576662799870219</v>
      </c>
      <c r="AA66" s="103">
        <f t="shared" si="56"/>
        <v>1.3678586116924862</v>
      </c>
      <c r="AB66" s="103">
        <f t="shared" si="56"/>
        <v>1.2835840461356862</v>
      </c>
      <c r="AC66" s="103">
        <f t="shared" si="56"/>
        <v>1.2023878237265655</v>
      </c>
      <c r="AD66" s="103">
        <f t="shared" si="56"/>
        <v>1.1263278653224076</v>
      </c>
      <c r="AE66" s="103">
        <f t="shared" si="56"/>
        <v>1.0550792640846192</v>
      </c>
      <c r="AF66" s="103">
        <f t="shared" si="56"/>
        <v>0.98833766594480377</v>
      </c>
      <c r="AG66" s="103">
        <f t="shared" si="56"/>
        <v>0.92581796948942841</v>
      </c>
      <c r="AH66" s="112">
        <f>AVERAGE(AA66:AG66)</f>
        <v>1.1356276066279996</v>
      </c>
      <c r="AJ66" s="111">
        <f t="shared" si="48"/>
        <v>1.8798608405461164</v>
      </c>
      <c r="AK66" s="84">
        <f t="shared" si="37"/>
        <v>0</v>
      </c>
      <c r="AL66" s="103">
        <f t="shared" si="49"/>
        <v>1.2835840461356862</v>
      </c>
      <c r="AM66" s="138">
        <f t="shared" si="38"/>
        <v>0</v>
      </c>
      <c r="AO66" s="111">
        <f t="shared" si="50"/>
        <v>1.5239558157719253</v>
      </c>
      <c r="AP66" s="112">
        <f t="shared" si="51"/>
        <v>1.082976229918801</v>
      </c>
      <c r="AT66" s="18"/>
      <c r="AU66" s="18"/>
      <c r="AV66" s="18"/>
      <c r="AW66" s="18"/>
      <c r="AX66" s="18"/>
      <c r="AY66" s="18"/>
      <c r="AZ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20"/>
    </row>
    <row r="67" spans="2:16380" s="21" customFormat="1">
      <c r="B67" s="296" t="s">
        <v>30</v>
      </c>
      <c r="C67" s="95">
        <f t="shared" si="34"/>
        <v>11653</v>
      </c>
      <c r="D67" s="95">
        <f t="shared" si="34"/>
        <v>9377</v>
      </c>
      <c r="E67" s="102">
        <f t="shared" si="34"/>
        <v>9909</v>
      </c>
      <c r="F67" s="56"/>
      <c r="G67" s="232">
        <f t="shared" si="35"/>
        <v>6.87</v>
      </c>
      <c r="H67" s="95">
        <f t="shared" si="35"/>
        <v>5.61</v>
      </c>
      <c r="I67" s="102">
        <f t="shared" si="35"/>
        <v>6.03</v>
      </c>
      <c r="J67" s="56"/>
      <c r="K67" s="111">
        <f>AVERAGE(G67:I67)</f>
        <v>6.1700000000000008</v>
      </c>
      <c r="L67" s="112">
        <f t="shared" si="46"/>
        <v>17</v>
      </c>
      <c r="N67" s="111"/>
      <c r="O67" s="103"/>
      <c r="P67" s="103"/>
      <c r="Q67" s="103"/>
      <c r="R67" s="103"/>
      <c r="S67" s="103"/>
      <c r="T67" s="103"/>
      <c r="U67" s="103"/>
      <c r="V67" s="103"/>
      <c r="W67" s="103">
        <f t="shared" ref="W67:AG67" si="57">W34</f>
        <v>5.6663758287414421</v>
      </c>
      <c r="X67" s="103">
        <f t="shared" si="57"/>
        <v>5.2038598107852936</v>
      </c>
      <c r="Y67" s="103">
        <f t="shared" si="57"/>
        <v>4.7790965069680391</v>
      </c>
      <c r="Z67" s="103">
        <f t="shared" si="57"/>
        <v>4.3890043647173984</v>
      </c>
      <c r="AA67" s="103">
        <f t="shared" si="57"/>
        <v>4.0307533621515965</v>
      </c>
      <c r="AB67" s="103">
        <f t="shared" si="57"/>
        <v>3.7017444769714922</v>
      </c>
      <c r="AC67" s="103">
        <f t="shared" si="57"/>
        <v>3.342155818722786</v>
      </c>
      <c r="AD67" s="103">
        <f t="shared" si="57"/>
        <v>3.0174977192810157</v>
      </c>
      <c r="AE67" s="103">
        <f t="shared" si="57"/>
        <v>2.7243770128424907</v>
      </c>
      <c r="AF67" s="103">
        <f t="shared" si="57"/>
        <v>2.4597301468294335</v>
      </c>
      <c r="AG67" s="103">
        <f t="shared" si="57"/>
        <v>2.2207911631543853</v>
      </c>
      <c r="AH67" s="112">
        <f t="shared" ref="AH67" si="58">AVERAGE(AA67:AG67)</f>
        <v>3.0710070999933139</v>
      </c>
      <c r="AJ67" s="111">
        <f t="shared" si="48"/>
        <v>6.1700000000000008</v>
      </c>
      <c r="AK67" s="84">
        <f t="shared" si="37"/>
        <v>0</v>
      </c>
      <c r="AL67" s="103">
        <f t="shared" si="49"/>
        <v>3.7017444769714922</v>
      </c>
      <c r="AM67" s="138">
        <f t="shared" si="38"/>
        <v>0</v>
      </c>
      <c r="AO67" s="111">
        <f t="shared" si="50"/>
        <v>1.5239558157719253</v>
      </c>
      <c r="AP67" s="112">
        <f t="shared" si="51"/>
        <v>1.082976229918801</v>
      </c>
      <c r="AS67" s="56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  <c r="ZP67" s="20"/>
      <c r="ZQ67" s="20"/>
      <c r="ZR67" s="20"/>
      <c r="ZS67" s="20"/>
      <c r="ZT67" s="20"/>
      <c r="ZU67" s="20"/>
      <c r="ZV67" s="20"/>
      <c r="ZW67" s="20"/>
      <c r="ZX67" s="20"/>
      <c r="ZY67" s="20"/>
      <c r="ZZ67" s="20"/>
      <c r="AAA67" s="20"/>
      <c r="AAB67" s="20"/>
      <c r="AAC67" s="20"/>
      <c r="AAD67" s="20"/>
      <c r="AAE67" s="20"/>
      <c r="AAF67" s="20"/>
      <c r="AAG67" s="20"/>
      <c r="AAH67" s="20"/>
      <c r="AAI67" s="20"/>
      <c r="AAJ67" s="20"/>
      <c r="AAK67" s="20"/>
      <c r="AAL67" s="20"/>
      <c r="AAM67" s="20"/>
      <c r="AAN67" s="20"/>
      <c r="AAO67" s="20"/>
      <c r="AAP67" s="20"/>
      <c r="AAQ67" s="20"/>
      <c r="AAR67" s="20"/>
      <c r="AAS67" s="20"/>
      <c r="AAT67" s="20"/>
      <c r="AAU67" s="20"/>
      <c r="AAV67" s="20"/>
      <c r="AAW67" s="20"/>
      <c r="AAX67" s="20"/>
      <c r="AAY67" s="20"/>
      <c r="AAZ67" s="20"/>
      <c r="ABA67" s="20"/>
      <c r="ABB67" s="20"/>
      <c r="ABC67" s="20"/>
      <c r="ABD67" s="20"/>
      <c r="ABE67" s="20"/>
      <c r="ABF67" s="20"/>
      <c r="ABG67" s="20"/>
      <c r="ABH67" s="20"/>
      <c r="ABI67" s="20"/>
      <c r="ABJ67" s="20"/>
      <c r="ABK67" s="20"/>
      <c r="ABL67" s="20"/>
      <c r="ABM67" s="20"/>
      <c r="ABN67" s="20"/>
      <c r="ABO67" s="20"/>
      <c r="ABP67" s="20"/>
      <c r="ABQ67" s="20"/>
      <c r="ABR67" s="20"/>
      <c r="ABS67" s="20"/>
      <c r="ABT67" s="20"/>
      <c r="ABU67" s="20"/>
      <c r="ABV67" s="20"/>
      <c r="ABW67" s="20"/>
      <c r="ABX67" s="20"/>
      <c r="ABY67" s="20"/>
      <c r="ABZ67" s="20"/>
      <c r="ACA67" s="20"/>
      <c r="ACB67" s="20"/>
      <c r="ACC67" s="20"/>
      <c r="ACD67" s="20"/>
      <c r="ACE67" s="20"/>
      <c r="ACF67" s="20"/>
      <c r="ACG67" s="20"/>
      <c r="ACH67" s="20"/>
      <c r="ACI67" s="20"/>
      <c r="ACJ67" s="20"/>
      <c r="ACK67" s="20"/>
      <c r="ACL67" s="20"/>
      <c r="ACM67" s="20"/>
      <c r="ACN67" s="20"/>
      <c r="ACO67" s="20"/>
      <c r="ACP67" s="20"/>
      <c r="ACQ67" s="20"/>
      <c r="ACR67" s="20"/>
      <c r="ACS67" s="20"/>
      <c r="ACT67" s="20"/>
      <c r="ACU67" s="20"/>
      <c r="ACV67" s="20"/>
      <c r="ACW67" s="20"/>
      <c r="ACX67" s="20"/>
      <c r="ACY67" s="20"/>
      <c r="ACZ67" s="20"/>
      <c r="ADA67" s="20"/>
      <c r="ADB67" s="20"/>
      <c r="ADC67" s="20"/>
      <c r="ADD67" s="20"/>
      <c r="ADE67" s="20"/>
      <c r="ADF67" s="20"/>
      <c r="ADG67" s="20"/>
      <c r="ADH67" s="20"/>
      <c r="ADI67" s="20"/>
      <c r="ADJ67" s="20"/>
      <c r="ADK67" s="20"/>
      <c r="ADL67" s="20"/>
      <c r="ADM67" s="20"/>
      <c r="ADN67" s="20"/>
      <c r="ADO67" s="20"/>
      <c r="ADP67" s="20"/>
      <c r="ADQ67" s="20"/>
      <c r="ADR67" s="20"/>
      <c r="ADS67" s="20"/>
      <c r="ADT67" s="20"/>
      <c r="ADU67" s="20"/>
      <c r="ADV67" s="20"/>
      <c r="ADW67" s="20"/>
      <c r="ADX67" s="20"/>
      <c r="ADY67" s="20"/>
      <c r="ADZ67" s="20"/>
      <c r="AEA67" s="20"/>
      <c r="AEB67" s="20"/>
      <c r="AEC67" s="20"/>
      <c r="AED67" s="20"/>
      <c r="AEE67" s="20"/>
      <c r="AEF67" s="20"/>
      <c r="AEG67" s="20"/>
      <c r="AEH67" s="20"/>
      <c r="AEI67" s="20"/>
      <c r="AEJ67" s="20"/>
      <c r="AEK67" s="20"/>
      <c r="AEL67" s="20"/>
      <c r="AEM67" s="20"/>
      <c r="AEN67" s="20"/>
      <c r="AEO67" s="20"/>
      <c r="AEP67" s="20"/>
      <c r="AEQ67" s="20"/>
      <c r="AER67" s="20"/>
      <c r="AES67" s="20"/>
      <c r="AET67" s="20"/>
      <c r="AEU67" s="20"/>
      <c r="AEV67" s="20"/>
      <c r="AEW67" s="20"/>
      <c r="AEX67" s="20"/>
      <c r="AEY67" s="20"/>
      <c r="AEZ67" s="20"/>
      <c r="AFA67" s="20"/>
      <c r="AFB67" s="20"/>
      <c r="AFC67" s="20"/>
      <c r="AFD67" s="20"/>
      <c r="AFE67" s="20"/>
      <c r="AFF67" s="20"/>
      <c r="AFG67" s="20"/>
      <c r="AFH67" s="20"/>
      <c r="AFI67" s="20"/>
      <c r="AFJ67" s="20"/>
      <c r="AFK67" s="20"/>
      <c r="AFL67" s="20"/>
      <c r="AFM67" s="20"/>
      <c r="AFN67" s="20"/>
      <c r="AFO67" s="20"/>
      <c r="AFP67" s="20"/>
      <c r="AFQ67" s="20"/>
      <c r="AFR67" s="20"/>
      <c r="AFS67" s="20"/>
      <c r="AFT67" s="20"/>
      <c r="AFU67" s="20"/>
      <c r="AFV67" s="20"/>
      <c r="AFW67" s="20"/>
      <c r="AFX67" s="20"/>
      <c r="AFY67" s="20"/>
      <c r="AFZ67" s="20"/>
      <c r="AGA67" s="20"/>
      <c r="AGB67" s="20"/>
      <c r="AGC67" s="20"/>
      <c r="AGD67" s="20"/>
      <c r="AGE67" s="20"/>
      <c r="AGF67" s="20"/>
      <c r="AGG67" s="20"/>
      <c r="AGH67" s="20"/>
      <c r="AGI67" s="20"/>
      <c r="AGJ67" s="20"/>
      <c r="AGK67" s="20"/>
      <c r="AGL67" s="20"/>
      <c r="AGM67" s="20"/>
      <c r="AGN67" s="20"/>
      <c r="AGO67" s="20"/>
      <c r="AGP67" s="20"/>
      <c r="AGQ67" s="20"/>
      <c r="AGR67" s="20"/>
      <c r="AGS67" s="20"/>
      <c r="AGT67" s="20"/>
      <c r="AGU67" s="20"/>
      <c r="AGV67" s="20"/>
      <c r="AGW67" s="20"/>
      <c r="AGX67" s="20"/>
      <c r="AGY67" s="20"/>
      <c r="AGZ67" s="20"/>
      <c r="AHA67" s="20"/>
      <c r="AHB67" s="20"/>
      <c r="AHC67" s="20"/>
      <c r="AHD67" s="20"/>
      <c r="AHE67" s="20"/>
      <c r="AHF67" s="20"/>
      <c r="AHG67" s="20"/>
      <c r="AHH67" s="20"/>
      <c r="AHI67" s="20"/>
      <c r="AHJ67" s="20"/>
      <c r="AHK67" s="20"/>
      <c r="AHL67" s="20"/>
      <c r="AHM67" s="20"/>
      <c r="AHN67" s="20"/>
      <c r="AHO67" s="20"/>
      <c r="AHP67" s="20"/>
      <c r="AHQ67" s="20"/>
      <c r="AHR67" s="20"/>
      <c r="AHS67" s="20"/>
      <c r="AHT67" s="20"/>
      <c r="AHU67" s="20"/>
      <c r="AHV67" s="20"/>
      <c r="AHW67" s="20"/>
      <c r="AHX67" s="20"/>
      <c r="AHY67" s="20"/>
      <c r="AHZ67" s="20"/>
      <c r="AIA67" s="20"/>
      <c r="AIB67" s="20"/>
      <c r="AIC67" s="20"/>
      <c r="AID67" s="20"/>
      <c r="AIE67" s="20"/>
      <c r="AIF67" s="20"/>
      <c r="AIG67" s="20"/>
      <c r="AIH67" s="20"/>
      <c r="AII67" s="20"/>
      <c r="AIJ67" s="20"/>
      <c r="AIK67" s="20"/>
      <c r="AIL67" s="20"/>
      <c r="AIM67" s="20"/>
      <c r="AIN67" s="20"/>
      <c r="AIO67" s="20"/>
      <c r="AIP67" s="20"/>
      <c r="AIQ67" s="20"/>
      <c r="AIR67" s="20"/>
      <c r="AIS67" s="20"/>
      <c r="AIT67" s="20"/>
      <c r="AIU67" s="20"/>
      <c r="AIV67" s="20"/>
      <c r="AIW67" s="20"/>
      <c r="AIX67" s="20"/>
      <c r="AIY67" s="20"/>
      <c r="AIZ67" s="20"/>
      <c r="AJA67" s="20"/>
      <c r="AJB67" s="20"/>
      <c r="AJC67" s="20"/>
      <c r="AJD67" s="20"/>
      <c r="AJE67" s="20"/>
      <c r="AJF67" s="20"/>
      <c r="AJG67" s="20"/>
      <c r="AJH67" s="20"/>
      <c r="AJI67" s="20"/>
      <c r="AJJ67" s="20"/>
      <c r="AJK67" s="20"/>
      <c r="AJL67" s="20"/>
      <c r="AJM67" s="20"/>
      <c r="AJN67" s="20"/>
      <c r="AJO67" s="20"/>
      <c r="AJP67" s="20"/>
      <c r="AJQ67" s="20"/>
      <c r="AJR67" s="20"/>
      <c r="AJS67" s="20"/>
      <c r="AJT67" s="20"/>
      <c r="AJU67" s="20"/>
      <c r="AJV67" s="20"/>
      <c r="AJW67" s="20"/>
      <c r="AJX67" s="20"/>
      <c r="AJY67" s="20"/>
      <c r="AJZ67" s="20"/>
      <c r="AKA67" s="20"/>
      <c r="AKB67" s="20"/>
      <c r="AKC67" s="20"/>
      <c r="AKD67" s="20"/>
      <c r="AKE67" s="20"/>
      <c r="AKF67" s="20"/>
      <c r="AKG67" s="20"/>
      <c r="AKH67" s="20"/>
      <c r="AKI67" s="20"/>
      <c r="AKJ67" s="20"/>
      <c r="AKK67" s="20"/>
      <c r="AKL67" s="20"/>
      <c r="AKM67" s="20"/>
      <c r="AKN67" s="20"/>
      <c r="AKO67" s="20"/>
      <c r="AKP67" s="20"/>
      <c r="AKQ67" s="20"/>
      <c r="AKR67" s="20"/>
      <c r="AKS67" s="20"/>
      <c r="AKT67" s="20"/>
      <c r="AKU67" s="20"/>
      <c r="AKV67" s="20"/>
      <c r="AKW67" s="20"/>
      <c r="AKX67" s="20"/>
      <c r="AKY67" s="20"/>
      <c r="AKZ67" s="20"/>
      <c r="ALA67" s="20"/>
      <c r="ALB67" s="20"/>
      <c r="ALC67" s="20"/>
      <c r="ALD67" s="20"/>
      <c r="ALE67" s="20"/>
      <c r="ALF67" s="20"/>
      <c r="ALG67" s="20"/>
      <c r="ALH67" s="20"/>
      <c r="ALI67" s="20"/>
      <c r="ALJ67" s="20"/>
      <c r="ALK67" s="20"/>
      <c r="ALL67" s="20"/>
      <c r="ALM67" s="20"/>
      <c r="ALN67" s="20"/>
      <c r="ALO67" s="20"/>
      <c r="ALP67" s="20"/>
      <c r="ALQ67" s="20"/>
      <c r="ALR67" s="20"/>
      <c r="ALS67" s="20"/>
      <c r="ALT67" s="20"/>
      <c r="ALU67" s="20"/>
      <c r="ALV67" s="20"/>
      <c r="ALW67" s="20"/>
      <c r="ALX67" s="20"/>
      <c r="ALY67" s="20"/>
      <c r="ALZ67" s="20"/>
      <c r="AMA67" s="20"/>
      <c r="AMB67" s="20"/>
      <c r="AMC67" s="20"/>
      <c r="AMD67" s="20"/>
      <c r="AME67" s="20"/>
      <c r="AMF67" s="20"/>
      <c r="AMG67" s="20"/>
      <c r="AMH67" s="20"/>
      <c r="AMI67" s="20"/>
      <c r="AMJ67" s="20"/>
      <c r="AMK67" s="20"/>
      <c r="AML67" s="20"/>
      <c r="AMM67" s="20"/>
      <c r="AMN67" s="20"/>
      <c r="AMO67" s="20"/>
      <c r="AMP67" s="20"/>
      <c r="AMQ67" s="20"/>
      <c r="AMR67" s="20"/>
      <c r="AMS67" s="20"/>
      <c r="AMT67" s="20"/>
      <c r="AMU67" s="20"/>
      <c r="AMV67" s="20"/>
      <c r="AMW67" s="20"/>
      <c r="AMX67" s="20"/>
      <c r="AMY67" s="20"/>
      <c r="AMZ67" s="20"/>
      <c r="ANA67" s="20"/>
      <c r="ANB67" s="20"/>
      <c r="ANC67" s="20"/>
      <c r="AND67" s="20"/>
      <c r="ANE67" s="20"/>
      <c r="ANF67" s="20"/>
      <c r="ANG67" s="20"/>
      <c r="ANH67" s="20"/>
      <c r="ANI67" s="20"/>
      <c r="ANJ67" s="20"/>
      <c r="ANK67" s="20"/>
      <c r="ANL67" s="20"/>
      <c r="ANM67" s="20"/>
      <c r="ANN67" s="20"/>
      <c r="ANO67" s="20"/>
      <c r="ANP67" s="20"/>
      <c r="ANQ67" s="20"/>
      <c r="ANR67" s="20"/>
      <c r="ANS67" s="20"/>
      <c r="ANT67" s="20"/>
      <c r="ANU67" s="20"/>
      <c r="ANV67" s="20"/>
      <c r="ANW67" s="20"/>
      <c r="ANX67" s="20"/>
      <c r="ANY67" s="20"/>
      <c r="ANZ67" s="20"/>
      <c r="AOA67" s="20"/>
      <c r="AOB67" s="20"/>
      <c r="AOC67" s="20"/>
      <c r="AOD67" s="20"/>
      <c r="AOE67" s="20"/>
      <c r="AOF67" s="20"/>
      <c r="AOG67" s="20"/>
      <c r="AOH67" s="20"/>
      <c r="AOI67" s="20"/>
      <c r="AOJ67" s="20"/>
      <c r="AOK67" s="20"/>
      <c r="AOL67" s="20"/>
      <c r="AOM67" s="20"/>
      <c r="AON67" s="20"/>
      <c r="AOO67" s="20"/>
      <c r="AOP67" s="20"/>
      <c r="AOQ67" s="20"/>
      <c r="AOR67" s="20"/>
      <c r="AOS67" s="20"/>
      <c r="AOT67" s="20"/>
      <c r="AOU67" s="20"/>
      <c r="AOV67" s="20"/>
      <c r="AOW67" s="20"/>
      <c r="AOX67" s="20"/>
      <c r="AOY67" s="20"/>
      <c r="AOZ67" s="20"/>
      <c r="APA67" s="20"/>
      <c r="APB67" s="20"/>
      <c r="APC67" s="20"/>
      <c r="APD67" s="20"/>
      <c r="APE67" s="20"/>
      <c r="APF67" s="20"/>
      <c r="APG67" s="20"/>
      <c r="APH67" s="20"/>
      <c r="API67" s="20"/>
      <c r="APJ67" s="20"/>
      <c r="APK67" s="20"/>
      <c r="APL67" s="20"/>
      <c r="APM67" s="20"/>
      <c r="APN67" s="20"/>
      <c r="APO67" s="20"/>
      <c r="APP67" s="20"/>
      <c r="APQ67" s="20"/>
      <c r="APR67" s="20"/>
      <c r="APS67" s="20"/>
      <c r="APT67" s="20"/>
      <c r="APU67" s="20"/>
      <c r="APV67" s="20"/>
      <c r="APW67" s="20"/>
      <c r="APX67" s="20"/>
      <c r="APY67" s="20"/>
      <c r="APZ67" s="20"/>
      <c r="AQA67" s="20"/>
      <c r="AQB67" s="20"/>
      <c r="AQC67" s="20"/>
      <c r="AQD67" s="20"/>
      <c r="AQE67" s="20"/>
      <c r="AQF67" s="20"/>
      <c r="AQG67" s="20"/>
      <c r="AQH67" s="20"/>
      <c r="AQI67" s="20"/>
      <c r="AQJ67" s="20"/>
      <c r="AQK67" s="20"/>
      <c r="AQL67" s="20"/>
      <c r="AQM67" s="20"/>
      <c r="AQN67" s="20"/>
      <c r="AQO67" s="20"/>
      <c r="AQP67" s="20"/>
      <c r="AQQ67" s="20"/>
      <c r="AQR67" s="20"/>
      <c r="AQS67" s="20"/>
      <c r="AQT67" s="20"/>
      <c r="AQU67" s="20"/>
      <c r="AQV67" s="20"/>
      <c r="AQW67" s="20"/>
      <c r="AQX67" s="20"/>
      <c r="AQY67" s="20"/>
      <c r="AQZ67" s="20"/>
      <c r="ARA67" s="20"/>
      <c r="ARB67" s="20"/>
      <c r="ARC67" s="20"/>
      <c r="ARD67" s="20"/>
      <c r="ARE67" s="20"/>
      <c r="ARF67" s="20"/>
      <c r="ARG67" s="20"/>
      <c r="ARH67" s="20"/>
      <c r="ARI67" s="20"/>
      <c r="ARJ67" s="20"/>
      <c r="ARK67" s="20"/>
      <c r="ARL67" s="20"/>
      <c r="ARM67" s="20"/>
      <c r="ARN67" s="20"/>
      <c r="ARO67" s="20"/>
      <c r="ARP67" s="20"/>
      <c r="ARQ67" s="20"/>
      <c r="ARR67" s="20"/>
      <c r="ARS67" s="20"/>
      <c r="ART67" s="20"/>
      <c r="ARU67" s="20"/>
      <c r="ARV67" s="20"/>
      <c r="ARW67" s="20"/>
      <c r="ARX67" s="20"/>
      <c r="ARY67" s="20"/>
      <c r="ARZ67" s="20"/>
      <c r="ASA67" s="20"/>
      <c r="ASB67" s="20"/>
      <c r="ASC67" s="20"/>
      <c r="ASD67" s="20"/>
      <c r="ASE67" s="20"/>
      <c r="ASF67" s="20"/>
      <c r="ASG67" s="20"/>
      <c r="ASH67" s="20"/>
      <c r="ASI67" s="20"/>
      <c r="ASJ67" s="20"/>
      <c r="ASK67" s="20"/>
      <c r="ASL67" s="20"/>
      <c r="ASM67" s="20"/>
      <c r="ASN67" s="20"/>
      <c r="ASO67" s="20"/>
      <c r="ASP67" s="20"/>
      <c r="ASQ67" s="20"/>
      <c r="ASR67" s="20"/>
      <c r="ASS67" s="20"/>
      <c r="AST67" s="20"/>
      <c r="ASU67" s="20"/>
      <c r="ASV67" s="20"/>
      <c r="ASW67" s="20"/>
      <c r="ASX67" s="20"/>
      <c r="ASY67" s="20"/>
      <c r="ASZ67" s="20"/>
      <c r="ATA67" s="20"/>
      <c r="ATB67" s="20"/>
      <c r="ATC67" s="20"/>
      <c r="ATD67" s="20"/>
      <c r="ATE67" s="20"/>
      <c r="ATF67" s="20"/>
      <c r="ATG67" s="20"/>
      <c r="ATH67" s="20"/>
      <c r="ATI67" s="20"/>
      <c r="ATJ67" s="20"/>
      <c r="ATK67" s="20"/>
      <c r="ATL67" s="20"/>
      <c r="ATM67" s="20"/>
      <c r="ATN67" s="20"/>
      <c r="ATO67" s="20"/>
      <c r="ATP67" s="20"/>
      <c r="ATQ67" s="20"/>
      <c r="ATR67" s="20"/>
      <c r="ATS67" s="20"/>
      <c r="ATT67" s="20"/>
      <c r="ATU67" s="20"/>
      <c r="ATV67" s="20"/>
      <c r="ATW67" s="20"/>
      <c r="ATX67" s="20"/>
      <c r="ATY67" s="20"/>
      <c r="ATZ67" s="20"/>
      <c r="AUA67" s="20"/>
      <c r="AUB67" s="20"/>
      <c r="AUC67" s="20"/>
      <c r="AUD67" s="20"/>
      <c r="AUE67" s="20"/>
      <c r="AUF67" s="20"/>
      <c r="AUG67" s="20"/>
      <c r="AUH67" s="20"/>
      <c r="AUI67" s="20"/>
      <c r="AUJ67" s="20"/>
      <c r="AUK67" s="20"/>
      <c r="AUL67" s="20"/>
      <c r="AUM67" s="20"/>
      <c r="AUN67" s="20"/>
      <c r="AUO67" s="20"/>
      <c r="AUP67" s="20"/>
      <c r="AUQ67" s="20"/>
      <c r="AUR67" s="20"/>
      <c r="AUS67" s="20"/>
      <c r="AUT67" s="20"/>
      <c r="AUU67" s="20"/>
      <c r="AUV67" s="20"/>
      <c r="AUW67" s="20"/>
      <c r="AUX67" s="20"/>
      <c r="AUY67" s="20"/>
      <c r="AUZ67" s="20"/>
      <c r="AVA67" s="20"/>
      <c r="AVB67" s="20"/>
      <c r="AVC67" s="20"/>
      <c r="AVD67" s="20"/>
      <c r="AVE67" s="20"/>
      <c r="AVF67" s="20"/>
      <c r="AVG67" s="20"/>
      <c r="AVH67" s="20"/>
      <c r="AVI67" s="20"/>
      <c r="AVJ67" s="20"/>
      <c r="AVK67" s="20"/>
      <c r="AVL67" s="20"/>
      <c r="AVM67" s="20"/>
      <c r="AVN67" s="20"/>
      <c r="AVO67" s="20"/>
      <c r="AVP67" s="20"/>
      <c r="AVQ67" s="20"/>
      <c r="AVR67" s="20"/>
      <c r="AVS67" s="20"/>
      <c r="AVT67" s="20"/>
      <c r="AVU67" s="20"/>
      <c r="AVV67" s="20"/>
      <c r="AVW67" s="20"/>
      <c r="AVX67" s="20"/>
      <c r="AVY67" s="20"/>
      <c r="AVZ67" s="20"/>
      <c r="AWA67" s="20"/>
      <c r="AWB67" s="20"/>
      <c r="AWC67" s="20"/>
      <c r="AWD67" s="20"/>
      <c r="AWE67" s="20"/>
      <c r="AWF67" s="20"/>
      <c r="AWG67" s="20"/>
      <c r="AWH67" s="20"/>
      <c r="AWI67" s="20"/>
      <c r="AWJ67" s="20"/>
      <c r="AWK67" s="20"/>
      <c r="AWL67" s="20"/>
      <c r="AWM67" s="20"/>
      <c r="AWN67" s="20"/>
      <c r="AWO67" s="20"/>
      <c r="AWP67" s="20"/>
      <c r="AWQ67" s="20"/>
      <c r="AWR67" s="20"/>
      <c r="AWS67" s="20"/>
      <c r="AWT67" s="20"/>
      <c r="AWU67" s="20"/>
      <c r="AWV67" s="20"/>
      <c r="AWW67" s="20"/>
      <c r="AWX67" s="20"/>
      <c r="AWY67" s="20"/>
      <c r="AWZ67" s="20"/>
      <c r="AXA67" s="20"/>
      <c r="AXB67" s="20"/>
      <c r="AXC67" s="20"/>
      <c r="AXD67" s="20"/>
      <c r="AXE67" s="20"/>
      <c r="AXF67" s="20"/>
      <c r="AXG67" s="20"/>
      <c r="AXH67" s="20"/>
      <c r="AXI67" s="20"/>
      <c r="AXJ67" s="20"/>
      <c r="AXK67" s="20"/>
      <c r="AXL67" s="20"/>
      <c r="AXM67" s="20"/>
      <c r="AXN67" s="20"/>
      <c r="AXO67" s="20"/>
      <c r="AXP67" s="20"/>
      <c r="AXQ67" s="20"/>
      <c r="AXR67" s="20"/>
      <c r="AXS67" s="20"/>
      <c r="AXT67" s="20"/>
      <c r="AXU67" s="20"/>
      <c r="AXV67" s="20"/>
      <c r="AXW67" s="20"/>
      <c r="AXX67" s="20"/>
      <c r="AXY67" s="20"/>
      <c r="AXZ67" s="20"/>
      <c r="AYA67" s="20"/>
      <c r="AYB67" s="20"/>
      <c r="AYC67" s="20"/>
      <c r="AYD67" s="20"/>
      <c r="AYE67" s="20"/>
      <c r="AYF67" s="20"/>
      <c r="AYG67" s="20"/>
      <c r="AYH67" s="20"/>
      <c r="AYI67" s="20"/>
      <c r="AYJ67" s="20"/>
      <c r="AYK67" s="20"/>
      <c r="AYL67" s="20"/>
      <c r="AYM67" s="20"/>
      <c r="AYN67" s="20"/>
      <c r="AYO67" s="20"/>
      <c r="AYP67" s="20"/>
      <c r="AYQ67" s="20"/>
      <c r="AYR67" s="20"/>
      <c r="AYS67" s="20"/>
      <c r="AYT67" s="20"/>
      <c r="AYU67" s="20"/>
      <c r="AYV67" s="20"/>
      <c r="AYW67" s="20"/>
      <c r="AYX67" s="20"/>
      <c r="AYY67" s="20"/>
      <c r="AYZ67" s="20"/>
      <c r="AZA67" s="20"/>
      <c r="AZB67" s="20"/>
      <c r="AZC67" s="20"/>
      <c r="AZD67" s="20"/>
      <c r="AZE67" s="20"/>
      <c r="AZF67" s="20"/>
      <c r="AZG67" s="20"/>
      <c r="AZH67" s="20"/>
      <c r="AZI67" s="20"/>
      <c r="AZJ67" s="20"/>
      <c r="AZK67" s="20"/>
      <c r="AZL67" s="20"/>
      <c r="AZM67" s="20"/>
      <c r="AZN67" s="20"/>
      <c r="AZO67" s="20"/>
      <c r="AZP67" s="20"/>
      <c r="AZQ67" s="20"/>
      <c r="AZR67" s="20"/>
      <c r="AZS67" s="20"/>
      <c r="AZT67" s="20"/>
      <c r="AZU67" s="20"/>
      <c r="AZV67" s="20"/>
      <c r="AZW67" s="20"/>
      <c r="AZX67" s="20"/>
      <c r="AZY67" s="20"/>
      <c r="AZZ67" s="20"/>
      <c r="BAA67" s="20"/>
      <c r="BAB67" s="20"/>
      <c r="BAC67" s="20"/>
      <c r="BAD67" s="20"/>
      <c r="BAE67" s="20"/>
      <c r="BAF67" s="20"/>
      <c r="BAG67" s="20"/>
      <c r="BAH67" s="20"/>
      <c r="BAI67" s="20"/>
      <c r="BAJ67" s="20"/>
      <c r="BAK67" s="20"/>
      <c r="BAL67" s="20"/>
      <c r="BAM67" s="20"/>
      <c r="BAN67" s="20"/>
      <c r="BAO67" s="20"/>
      <c r="BAP67" s="20"/>
      <c r="BAQ67" s="20"/>
      <c r="BAR67" s="20"/>
      <c r="BAS67" s="20"/>
      <c r="BAT67" s="20"/>
      <c r="BAU67" s="20"/>
      <c r="BAV67" s="20"/>
      <c r="BAW67" s="20"/>
      <c r="BAX67" s="20"/>
      <c r="BAY67" s="20"/>
      <c r="BAZ67" s="20"/>
      <c r="BBA67" s="20"/>
      <c r="BBB67" s="20"/>
      <c r="BBC67" s="20"/>
      <c r="BBD67" s="20"/>
      <c r="BBE67" s="20"/>
      <c r="BBF67" s="20"/>
      <c r="BBG67" s="20"/>
      <c r="BBH67" s="20"/>
      <c r="BBI67" s="20"/>
      <c r="BBJ67" s="20"/>
      <c r="BBK67" s="20"/>
      <c r="BBL67" s="20"/>
      <c r="BBM67" s="20"/>
      <c r="BBN67" s="20"/>
      <c r="BBO67" s="20"/>
      <c r="BBP67" s="20"/>
      <c r="BBQ67" s="20"/>
      <c r="BBR67" s="20"/>
      <c r="BBS67" s="20"/>
      <c r="BBT67" s="20"/>
      <c r="BBU67" s="20"/>
      <c r="BBV67" s="20"/>
      <c r="BBW67" s="20"/>
      <c r="BBX67" s="20"/>
      <c r="BBY67" s="20"/>
      <c r="BBZ67" s="20"/>
      <c r="BCA67" s="20"/>
      <c r="BCB67" s="20"/>
      <c r="BCC67" s="20"/>
      <c r="BCD67" s="20"/>
      <c r="BCE67" s="20"/>
      <c r="BCF67" s="20"/>
      <c r="BCG67" s="20"/>
      <c r="BCH67" s="20"/>
      <c r="BCI67" s="20"/>
      <c r="BCJ67" s="20"/>
      <c r="BCK67" s="20"/>
      <c r="BCL67" s="20"/>
      <c r="BCM67" s="20"/>
      <c r="BCN67" s="20"/>
      <c r="BCO67" s="20"/>
      <c r="BCP67" s="20"/>
      <c r="BCQ67" s="20"/>
      <c r="BCR67" s="20"/>
      <c r="BCS67" s="20"/>
      <c r="BCT67" s="20"/>
      <c r="BCU67" s="20"/>
      <c r="BCV67" s="20"/>
      <c r="BCW67" s="20"/>
      <c r="BCX67" s="20"/>
      <c r="BCY67" s="20"/>
      <c r="BCZ67" s="20"/>
      <c r="BDA67" s="20"/>
      <c r="BDB67" s="20"/>
      <c r="BDC67" s="20"/>
      <c r="BDD67" s="20"/>
      <c r="BDE67" s="20"/>
      <c r="BDF67" s="20"/>
      <c r="BDG67" s="20"/>
      <c r="BDH67" s="20"/>
      <c r="BDI67" s="20"/>
      <c r="BDJ67" s="20"/>
      <c r="BDK67" s="20"/>
      <c r="BDL67" s="20"/>
      <c r="BDM67" s="20"/>
      <c r="BDN67" s="20"/>
      <c r="BDO67" s="20"/>
      <c r="BDP67" s="20"/>
      <c r="BDQ67" s="20"/>
      <c r="BDR67" s="20"/>
      <c r="BDS67" s="20"/>
      <c r="BDT67" s="20"/>
      <c r="BDU67" s="20"/>
      <c r="BDV67" s="20"/>
      <c r="BDW67" s="20"/>
      <c r="BDX67" s="20"/>
      <c r="BDY67" s="20"/>
      <c r="BDZ67" s="20"/>
      <c r="BEA67" s="20"/>
      <c r="BEB67" s="20"/>
      <c r="BEC67" s="20"/>
      <c r="BED67" s="20"/>
      <c r="BEE67" s="20"/>
      <c r="BEF67" s="20"/>
      <c r="BEG67" s="20"/>
      <c r="BEH67" s="20"/>
      <c r="BEI67" s="20"/>
      <c r="BEJ67" s="20"/>
      <c r="BEK67" s="20"/>
      <c r="BEL67" s="20"/>
      <c r="BEM67" s="20"/>
      <c r="BEN67" s="20"/>
      <c r="BEO67" s="20"/>
      <c r="BEP67" s="20"/>
      <c r="BEQ67" s="20"/>
      <c r="BER67" s="20"/>
      <c r="BES67" s="20"/>
      <c r="BET67" s="20"/>
      <c r="BEU67" s="20"/>
      <c r="BEV67" s="20"/>
      <c r="BEW67" s="20"/>
      <c r="BEX67" s="20"/>
      <c r="BEY67" s="20"/>
      <c r="BEZ67" s="20"/>
      <c r="BFA67" s="20"/>
      <c r="BFB67" s="20"/>
      <c r="BFC67" s="20"/>
      <c r="BFD67" s="20"/>
      <c r="BFE67" s="20"/>
      <c r="BFF67" s="20"/>
      <c r="BFG67" s="20"/>
      <c r="BFH67" s="20"/>
      <c r="BFI67" s="20"/>
      <c r="BFJ67" s="20"/>
      <c r="BFK67" s="20"/>
      <c r="BFL67" s="20"/>
      <c r="BFM67" s="20"/>
      <c r="BFN67" s="20"/>
      <c r="BFO67" s="20"/>
      <c r="BFP67" s="20"/>
      <c r="BFQ67" s="20"/>
      <c r="BFR67" s="20"/>
      <c r="BFS67" s="20"/>
      <c r="BFT67" s="20"/>
      <c r="BFU67" s="20"/>
      <c r="BFV67" s="20"/>
      <c r="BFW67" s="20"/>
      <c r="BFX67" s="20"/>
      <c r="BFY67" s="20"/>
      <c r="BFZ67" s="20"/>
      <c r="BGA67" s="20"/>
      <c r="BGB67" s="20"/>
      <c r="BGC67" s="20"/>
      <c r="BGD67" s="20"/>
      <c r="BGE67" s="20"/>
      <c r="BGF67" s="20"/>
      <c r="BGG67" s="20"/>
      <c r="BGH67" s="20"/>
      <c r="BGI67" s="20"/>
      <c r="BGJ67" s="20"/>
      <c r="BGK67" s="20"/>
      <c r="BGL67" s="20"/>
      <c r="BGM67" s="20"/>
      <c r="BGN67" s="20"/>
      <c r="BGO67" s="20"/>
      <c r="BGP67" s="20"/>
      <c r="BGQ67" s="20"/>
      <c r="BGR67" s="20"/>
      <c r="BGS67" s="20"/>
      <c r="BGT67" s="20"/>
      <c r="BGU67" s="20"/>
      <c r="BGV67" s="20"/>
      <c r="BGW67" s="20"/>
      <c r="BGX67" s="20"/>
      <c r="BGY67" s="20"/>
      <c r="BGZ67" s="20"/>
      <c r="BHA67" s="20"/>
      <c r="BHB67" s="20"/>
      <c r="BHC67" s="20"/>
      <c r="BHD67" s="20"/>
      <c r="BHE67" s="20"/>
      <c r="BHF67" s="20"/>
      <c r="BHG67" s="20"/>
      <c r="BHH67" s="20"/>
      <c r="BHI67" s="20"/>
      <c r="BHJ67" s="20"/>
      <c r="BHK67" s="20"/>
      <c r="BHL67" s="20"/>
      <c r="BHM67" s="20"/>
      <c r="BHN67" s="20"/>
      <c r="BHO67" s="20"/>
      <c r="BHP67" s="20"/>
      <c r="BHQ67" s="20"/>
      <c r="BHR67" s="20"/>
      <c r="BHS67" s="20"/>
      <c r="BHT67" s="20"/>
      <c r="BHU67" s="20"/>
      <c r="BHV67" s="20"/>
      <c r="BHW67" s="20"/>
      <c r="BHX67" s="20"/>
      <c r="BHY67" s="20"/>
      <c r="BHZ67" s="20"/>
      <c r="BIA67" s="20"/>
      <c r="BIB67" s="20"/>
      <c r="BIC67" s="20"/>
      <c r="BID67" s="20"/>
      <c r="BIE67" s="20"/>
      <c r="BIF67" s="20"/>
      <c r="BIG67" s="20"/>
      <c r="BIH67" s="20"/>
      <c r="BII67" s="20"/>
      <c r="BIJ67" s="20"/>
      <c r="BIK67" s="20"/>
      <c r="BIL67" s="20"/>
      <c r="BIM67" s="20"/>
      <c r="BIN67" s="20"/>
      <c r="BIO67" s="20"/>
      <c r="BIP67" s="20"/>
      <c r="BIQ67" s="20"/>
      <c r="BIR67" s="20"/>
      <c r="BIS67" s="20"/>
      <c r="BIT67" s="20"/>
      <c r="BIU67" s="20"/>
      <c r="BIV67" s="20"/>
      <c r="BIW67" s="20"/>
      <c r="BIX67" s="20"/>
      <c r="BIY67" s="20"/>
      <c r="BIZ67" s="20"/>
      <c r="BJA67" s="20"/>
      <c r="BJB67" s="20"/>
      <c r="BJC67" s="20"/>
      <c r="BJD67" s="20"/>
      <c r="BJE67" s="20"/>
      <c r="BJF67" s="20"/>
      <c r="BJG67" s="20"/>
      <c r="BJH67" s="20"/>
      <c r="BJI67" s="20"/>
      <c r="BJJ67" s="20"/>
      <c r="BJK67" s="20"/>
      <c r="BJL67" s="20"/>
      <c r="BJM67" s="20"/>
      <c r="BJN67" s="20"/>
      <c r="BJO67" s="20"/>
      <c r="BJP67" s="20"/>
      <c r="BJQ67" s="20"/>
      <c r="BJR67" s="20"/>
      <c r="BJS67" s="20"/>
      <c r="BJT67" s="20"/>
      <c r="BJU67" s="20"/>
      <c r="BJV67" s="20"/>
      <c r="BJW67" s="20"/>
      <c r="BJX67" s="20"/>
      <c r="BJY67" s="20"/>
      <c r="BJZ67" s="20"/>
      <c r="BKA67" s="20"/>
      <c r="BKB67" s="20"/>
      <c r="BKC67" s="20"/>
      <c r="BKD67" s="20"/>
      <c r="BKE67" s="20"/>
      <c r="BKF67" s="20"/>
      <c r="BKG67" s="20"/>
      <c r="BKH67" s="20"/>
      <c r="BKI67" s="20"/>
      <c r="BKJ67" s="20"/>
      <c r="BKK67" s="20"/>
      <c r="BKL67" s="20"/>
      <c r="BKM67" s="20"/>
      <c r="BKN67" s="20"/>
      <c r="BKO67" s="20"/>
      <c r="BKP67" s="20"/>
      <c r="BKQ67" s="20"/>
      <c r="BKR67" s="20"/>
      <c r="BKS67" s="20"/>
      <c r="BKT67" s="20"/>
      <c r="BKU67" s="20"/>
      <c r="BKV67" s="20"/>
      <c r="BKW67" s="20"/>
      <c r="BKX67" s="20"/>
      <c r="BKY67" s="20"/>
      <c r="BKZ67" s="20"/>
      <c r="BLA67" s="20"/>
      <c r="BLB67" s="20"/>
      <c r="BLC67" s="20"/>
      <c r="BLD67" s="20"/>
      <c r="BLE67" s="20"/>
      <c r="BLF67" s="20"/>
      <c r="BLG67" s="20"/>
      <c r="BLH67" s="20"/>
      <c r="BLI67" s="20"/>
      <c r="BLJ67" s="20"/>
      <c r="BLK67" s="20"/>
      <c r="BLL67" s="20"/>
      <c r="BLM67" s="20"/>
      <c r="BLN67" s="20"/>
      <c r="BLO67" s="20"/>
      <c r="BLP67" s="20"/>
      <c r="BLQ67" s="20"/>
      <c r="BLR67" s="20"/>
      <c r="BLS67" s="20"/>
      <c r="BLT67" s="20"/>
      <c r="BLU67" s="20"/>
      <c r="BLV67" s="20"/>
      <c r="BLW67" s="20"/>
      <c r="BLX67" s="20"/>
      <c r="BLY67" s="20"/>
      <c r="BLZ67" s="20"/>
      <c r="BMA67" s="20"/>
      <c r="BMB67" s="20"/>
      <c r="BMC67" s="20"/>
      <c r="BMD67" s="20"/>
      <c r="BME67" s="20"/>
      <c r="BMF67" s="20"/>
      <c r="BMG67" s="20"/>
      <c r="BMH67" s="20"/>
      <c r="BMI67" s="20"/>
      <c r="BMJ67" s="20"/>
      <c r="BMK67" s="20"/>
      <c r="BML67" s="20"/>
      <c r="BMM67" s="20"/>
      <c r="BMN67" s="20"/>
      <c r="BMO67" s="20"/>
      <c r="BMP67" s="20"/>
      <c r="BMQ67" s="20"/>
      <c r="BMR67" s="20"/>
      <c r="BMS67" s="20"/>
      <c r="BMT67" s="20"/>
      <c r="BMU67" s="20"/>
      <c r="BMV67" s="20"/>
      <c r="BMW67" s="20"/>
      <c r="BMX67" s="20"/>
      <c r="BMY67" s="20"/>
      <c r="BMZ67" s="20"/>
      <c r="BNA67" s="20"/>
      <c r="BNB67" s="20"/>
      <c r="BNC67" s="20"/>
      <c r="BND67" s="20"/>
      <c r="BNE67" s="20"/>
      <c r="BNF67" s="20"/>
      <c r="BNG67" s="20"/>
      <c r="BNH67" s="20"/>
      <c r="BNI67" s="20"/>
      <c r="BNJ67" s="20"/>
      <c r="BNK67" s="20"/>
      <c r="BNL67" s="20"/>
      <c r="BNM67" s="20"/>
      <c r="BNN67" s="20"/>
      <c r="BNO67" s="20"/>
      <c r="BNP67" s="20"/>
      <c r="BNQ67" s="20"/>
      <c r="BNR67" s="20"/>
      <c r="BNS67" s="20"/>
      <c r="BNT67" s="20"/>
      <c r="BNU67" s="20"/>
      <c r="BNV67" s="20"/>
      <c r="BNW67" s="20"/>
      <c r="BNX67" s="20"/>
      <c r="BNY67" s="20"/>
      <c r="BNZ67" s="20"/>
      <c r="BOA67" s="20"/>
      <c r="BOB67" s="20"/>
      <c r="BOC67" s="20"/>
      <c r="BOD67" s="20"/>
      <c r="BOE67" s="20"/>
      <c r="BOF67" s="20"/>
      <c r="BOG67" s="20"/>
      <c r="BOH67" s="20"/>
      <c r="BOI67" s="20"/>
      <c r="BOJ67" s="20"/>
      <c r="BOK67" s="20"/>
      <c r="BOL67" s="20"/>
      <c r="BOM67" s="20"/>
      <c r="BON67" s="20"/>
      <c r="BOO67" s="20"/>
      <c r="BOP67" s="20"/>
      <c r="BOQ67" s="20"/>
      <c r="BOR67" s="20"/>
      <c r="BOS67" s="20"/>
      <c r="BOT67" s="20"/>
      <c r="BOU67" s="20"/>
      <c r="BOV67" s="20"/>
      <c r="BOW67" s="20"/>
      <c r="BOX67" s="20"/>
      <c r="BOY67" s="20"/>
      <c r="BOZ67" s="20"/>
      <c r="BPA67" s="20"/>
      <c r="BPB67" s="20"/>
      <c r="BPC67" s="20"/>
      <c r="BPD67" s="20"/>
      <c r="BPE67" s="20"/>
      <c r="BPF67" s="20"/>
      <c r="BPG67" s="20"/>
      <c r="BPH67" s="20"/>
      <c r="BPI67" s="20"/>
      <c r="BPJ67" s="20"/>
      <c r="BPK67" s="20"/>
      <c r="BPL67" s="20"/>
      <c r="BPM67" s="20"/>
      <c r="BPN67" s="20"/>
      <c r="BPO67" s="20"/>
      <c r="BPP67" s="20"/>
      <c r="BPQ67" s="20"/>
      <c r="BPR67" s="20"/>
      <c r="BPS67" s="20"/>
      <c r="BPT67" s="20"/>
      <c r="BPU67" s="20"/>
      <c r="BPV67" s="20"/>
      <c r="BPW67" s="20"/>
      <c r="BPX67" s="20"/>
      <c r="BPY67" s="20"/>
      <c r="BPZ67" s="20"/>
      <c r="BQA67" s="20"/>
      <c r="BQB67" s="20"/>
      <c r="BQC67" s="20"/>
      <c r="BQD67" s="20"/>
      <c r="BQE67" s="20"/>
      <c r="BQF67" s="20"/>
      <c r="BQG67" s="20"/>
      <c r="BQH67" s="20"/>
      <c r="BQI67" s="20"/>
      <c r="BQJ67" s="20"/>
      <c r="BQK67" s="20"/>
      <c r="BQL67" s="20"/>
      <c r="BQM67" s="20"/>
      <c r="BQN67" s="20"/>
      <c r="BQO67" s="20"/>
      <c r="BQP67" s="20"/>
      <c r="BQQ67" s="20"/>
      <c r="BQR67" s="20"/>
      <c r="BQS67" s="20"/>
      <c r="BQT67" s="20"/>
      <c r="BQU67" s="20"/>
      <c r="BQV67" s="20"/>
      <c r="BQW67" s="20"/>
      <c r="BQX67" s="20"/>
      <c r="BQY67" s="20"/>
      <c r="BQZ67" s="20"/>
      <c r="BRA67" s="20"/>
      <c r="BRB67" s="20"/>
      <c r="BRC67" s="20"/>
      <c r="BRD67" s="20"/>
      <c r="BRE67" s="20"/>
      <c r="BRF67" s="20"/>
      <c r="BRG67" s="20"/>
      <c r="BRH67" s="20"/>
      <c r="BRI67" s="20"/>
      <c r="BRJ67" s="20"/>
      <c r="BRK67" s="20"/>
      <c r="BRL67" s="20"/>
      <c r="BRM67" s="20"/>
      <c r="BRN67" s="20"/>
      <c r="BRO67" s="20"/>
      <c r="BRP67" s="20"/>
      <c r="BRQ67" s="20"/>
      <c r="BRR67" s="20"/>
      <c r="BRS67" s="20"/>
      <c r="BRT67" s="20"/>
      <c r="BRU67" s="20"/>
      <c r="BRV67" s="20"/>
      <c r="BRW67" s="20"/>
      <c r="BRX67" s="20"/>
      <c r="BRY67" s="20"/>
      <c r="BRZ67" s="20"/>
      <c r="BSA67" s="20"/>
      <c r="BSB67" s="20"/>
      <c r="BSC67" s="20"/>
      <c r="BSD67" s="20"/>
      <c r="BSE67" s="20"/>
      <c r="BSF67" s="20"/>
      <c r="BSG67" s="20"/>
      <c r="BSH67" s="20"/>
      <c r="BSI67" s="20"/>
      <c r="BSJ67" s="20"/>
      <c r="BSK67" s="20"/>
      <c r="BSL67" s="20"/>
      <c r="BSM67" s="20"/>
      <c r="BSN67" s="20"/>
      <c r="BSO67" s="20"/>
      <c r="BSP67" s="20"/>
      <c r="BSQ67" s="20"/>
      <c r="BSR67" s="20"/>
      <c r="BSS67" s="20"/>
      <c r="BST67" s="20"/>
      <c r="BSU67" s="20"/>
      <c r="BSV67" s="20"/>
      <c r="BSW67" s="20"/>
      <c r="BSX67" s="20"/>
      <c r="BSY67" s="20"/>
      <c r="BSZ67" s="20"/>
      <c r="BTA67" s="20"/>
      <c r="BTB67" s="20"/>
      <c r="BTC67" s="20"/>
      <c r="BTD67" s="20"/>
      <c r="BTE67" s="20"/>
      <c r="BTF67" s="20"/>
      <c r="BTG67" s="20"/>
      <c r="BTH67" s="20"/>
      <c r="BTI67" s="20"/>
      <c r="BTJ67" s="20"/>
      <c r="BTK67" s="20"/>
      <c r="BTL67" s="20"/>
      <c r="BTM67" s="20"/>
      <c r="BTN67" s="20"/>
      <c r="BTO67" s="20"/>
      <c r="BTP67" s="20"/>
      <c r="BTQ67" s="20"/>
      <c r="BTR67" s="20"/>
      <c r="BTS67" s="20"/>
      <c r="BTT67" s="20"/>
      <c r="BTU67" s="20"/>
      <c r="BTV67" s="20"/>
      <c r="BTW67" s="20"/>
      <c r="BTX67" s="20"/>
      <c r="BTY67" s="20"/>
      <c r="BTZ67" s="20"/>
      <c r="BUA67" s="20"/>
      <c r="BUB67" s="20"/>
      <c r="BUC67" s="20"/>
      <c r="BUD67" s="20"/>
      <c r="BUE67" s="20"/>
      <c r="BUF67" s="20"/>
      <c r="BUG67" s="20"/>
      <c r="BUH67" s="20"/>
      <c r="BUI67" s="20"/>
      <c r="BUJ67" s="20"/>
      <c r="BUK67" s="20"/>
      <c r="BUL67" s="20"/>
      <c r="BUM67" s="20"/>
      <c r="BUN67" s="20"/>
      <c r="BUO67" s="20"/>
      <c r="BUP67" s="20"/>
      <c r="BUQ67" s="20"/>
      <c r="BUR67" s="20"/>
      <c r="BUS67" s="20"/>
      <c r="BUT67" s="20"/>
      <c r="BUU67" s="20"/>
      <c r="BUV67" s="20"/>
      <c r="BUW67" s="20"/>
      <c r="BUX67" s="20"/>
      <c r="BUY67" s="20"/>
      <c r="BUZ67" s="20"/>
      <c r="BVA67" s="20"/>
      <c r="BVB67" s="20"/>
      <c r="BVC67" s="20"/>
      <c r="BVD67" s="20"/>
      <c r="BVE67" s="20"/>
      <c r="BVF67" s="20"/>
      <c r="BVG67" s="20"/>
      <c r="BVH67" s="20"/>
      <c r="BVI67" s="20"/>
      <c r="BVJ67" s="20"/>
      <c r="BVK67" s="20"/>
      <c r="BVL67" s="20"/>
      <c r="BVM67" s="20"/>
      <c r="BVN67" s="20"/>
      <c r="BVO67" s="20"/>
      <c r="BVP67" s="20"/>
      <c r="BVQ67" s="20"/>
      <c r="BVR67" s="20"/>
      <c r="BVS67" s="20"/>
      <c r="BVT67" s="20"/>
      <c r="BVU67" s="20"/>
      <c r="BVV67" s="20"/>
      <c r="BVW67" s="20"/>
      <c r="BVX67" s="20"/>
      <c r="BVY67" s="20"/>
      <c r="BVZ67" s="20"/>
      <c r="BWA67" s="20"/>
      <c r="BWB67" s="20"/>
      <c r="BWC67" s="20"/>
      <c r="BWD67" s="20"/>
      <c r="BWE67" s="20"/>
      <c r="BWF67" s="20"/>
      <c r="BWG67" s="20"/>
      <c r="BWH67" s="20"/>
      <c r="BWI67" s="20"/>
      <c r="BWJ67" s="20"/>
      <c r="BWK67" s="20"/>
      <c r="BWL67" s="20"/>
      <c r="BWM67" s="20"/>
      <c r="BWN67" s="20"/>
      <c r="BWO67" s="20"/>
      <c r="BWP67" s="20"/>
      <c r="BWQ67" s="20"/>
      <c r="BWR67" s="20"/>
      <c r="BWS67" s="20"/>
      <c r="BWT67" s="20"/>
      <c r="BWU67" s="20"/>
      <c r="BWV67" s="20"/>
      <c r="BWW67" s="20"/>
      <c r="BWX67" s="20"/>
      <c r="BWY67" s="20"/>
      <c r="BWZ67" s="20"/>
      <c r="BXA67" s="20"/>
      <c r="BXB67" s="20"/>
      <c r="BXC67" s="20"/>
      <c r="BXD67" s="20"/>
      <c r="BXE67" s="20"/>
      <c r="BXF67" s="20"/>
      <c r="BXG67" s="20"/>
      <c r="BXH67" s="20"/>
      <c r="BXI67" s="20"/>
      <c r="BXJ67" s="20"/>
      <c r="BXK67" s="20"/>
      <c r="BXL67" s="20"/>
      <c r="BXM67" s="20"/>
      <c r="BXN67" s="20"/>
      <c r="BXO67" s="20"/>
      <c r="BXP67" s="20"/>
      <c r="BXQ67" s="20"/>
      <c r="BXR67" s="20"/>
      <c r="BXS67" s="20"/>
      <c r="BXT67" s="20"/>
      <c r="BXU67" s="20"/>
      <c r="BXV67" s="20"/>
      <c r="BXW67" s="20"/>
      <c r="BXX67" s="20"/>
      <c r="BXY67" s="20"/>
      <c r="BXZ67" s="20"/>
      <c r="BYA67" s="20"/>
      <c r="BYB67" s="20"/>
      <c r="BYC67" s="20"/>
      <c r="BYD67" s="20"/>
      <c r="BYE67" s="20"/>
      <c r="BYF67" s="20"/>
      <c r="BYG67" s="20"/>
      <c r="BYH67" s="20"/>
      <c r="BYI67" s="20"/>
      <c r="BYJ67" s="20"/>
      <c r="BYK67" s="20"/>
      <c r="BYL67" s="20"/>
      <c r="BYM67" s="20"/>
      <c r="BYN67" s="20"/>
      <c r="BYO67" s="20"/>
      <c r="BYP67" s="20"/>
      <c r="BYQ67" s="20"/>
      <c r="BYR67" s="20"/>
      <c r="BYS67" s="20"/>
      <c r="BYT67" s="20"/>
      <c r="BYU67" s="20"/>
      <c r="BYV67" s="20"/>
      <c r="BYW67" s="20"/>
      <c r="BYX67" s="20"/>
      <c r="BYY67" s="20"/>
      <c r="BYZ67" s="20"/>
      <c r="BZA67" s="20"/>
      <c r="BZB67" s="20"/>
      <c r="BZC67" s="20"/>
      <c r="BZD67" s="20"/>
      <c r="BZE67" s="20"/>
      <c r="BZF67" s="20"/>
      <c r="BZG67" s="20"/>
      <c r="BZH67" s="20"/>
      <c r="BZI67" s="20"/>
      <c r="BZJ67" s="20"/>
      <c r="BZK67" s="20"/>
      <c r="BZL67" s="20"/>
      <c r="BZM67" s="20"/>
      <c r="BZN67" s="20"/>
      <c r="BZO67" s="20"/>
      <c r="BZP67" s="20"/>
      <c r="BZQ67" s="20"/>
      <c r="BZR67" s="20"/>
      <c r="BZS67" s="20"/>
      <c r="BZT67" s="20"/>
      <c r="BZU67" s="20"/>
      <c r="BZV67" s="20"/>
      <c r="BZW67" s="20"/>
      <c r="BZX67" s="20"/>
      <c r="BZY67" s="20"/>
      <c r="BZZ67" s="20"/>
      <c r="CAA67" s="20"/>
      <c r="CAB67" s="20"/>
      <c r="CAC67" s="20"/>
      <c r="CAD67" s="20"/>
      <c r="CAE67" s="20"/>
      <c r="CAF67" s="20"/>
      <c r="CAG67" s="20"/>
      <c r="CAH67" s="20"/>
      <c r="CAI67" s="20"/>
      <c r="CAJ67" s="20"/>
      <c r="CAK67" s="20"/>
      <c r="CAL67" s="20"/>
      <c r="CAM67" s="20"/>
      <c r="CAN67" s="20"/>
      <c r="CAO67" s="20"/>
      <c r="CAP67" s="20"/>
      <c r="CAQ67" s="20"/>
      <c r="CAR67" s="20"/>
      <c r="CAS67" s="20"/>
      <c r="CAT67" s="20"/>
      <c r="CAU67" s="20"/>
      <c r="CAV67" s="20"/>
      <c r="CAW67" s="20"/>
      <c r="CAX67" s="20"/>
      <c r="CAY67" s="20"/>
      <c r="CAZ67" s="20"/>
      <c r="CBA67" s="20"/>
      <c r="CBB67" s="20"/>
      <c r="CBC67" s="20"/>
      <c r="CBD67" s="20"/>
      <c r="CBE67" s="20"/>
      <c r="CBF67" s="20"/>
      <c r="CBG67" s="20"/>
      <c r="CBH67" s="20"/>
      <c r="CBI67" s="20"/>
      <c r="CBJ67" s="20"/>
      <c r="CBK67" s="20"/>
      <c r="CBL67" s="20"/>
      <c r="CBM67" s="20"/>
      <c r="CBN67" s="20"/>
      <c r="CBO67" s="20"/>
      <c r="CBP67" s="20"/>
      <c r="CBQ67" s="20"/>
      <c r="CBR67" s="20"/>
      <c r="CBS67" s="20"/>
      <c r="CBT67" s="20"/>
      <c r="CBU67" s="20"/>
      <c r="CBV67" s="20"/>
      <c r="CBW67" s="20"/>
      <c r="CBX67" s="20"/>
      <c r="CBY67" s="20"/>
      <c r="CBZ67" s="20"/>
      <c r="CCA67" s="20"/>
      <c r="CCB67" s="20"/>
      <c r="CCC67" s="20"/>
      <c r="CCD67" s="20"/>
      <c r="CCE67" s="20"/>
      <c r="CCF67" s="20"/>
      <c r="CCG67" s="20"/>
      <c r="CCH67" s="20"/>
      <c r="CCI67" s="20"/>
      <c r="CCJ67" s="20"/>
      <c r="CCK67" s="20"/>
      <c r="CCL67" s="20"/>
      <c r="CCM67" s="20"/>
      <c r="CCN67" s="20"/>
      <c r="CCO67" s="20"/>
      <c r="CCP67" s="20"/>
      <c r="CCQ67" s="20"/>
      <c r="CCR67" s="20"/>
      <c r="CCS67" s="20"/>
      <c r="CCT67" s="20"/>
      <c r="CCU67" s="20"/>
      <c r="CCV67" s="20"/>
      <c r="CCW67" s="20"/>
      <c r="CCX67" s="20"/>
      <c r="CCY67" s="20"/>
      <c r="CCZ67" s="20"/>
      <c r="CDA67" s="20"/>
      <c r="CDB67" s="20"/>
      <c r="CDC67" s="20"/>
      <c r="CDD67" s="20"/>
      <c r="CDE67" s="20"/>
      <c r="CDF67" s="20"/>
      <c r="CDG67" s="20"/>
      <c r="CDH67" s="20"/>
      <c r="CDI67" s="20"/>
      <c r="CDJ67" s="20"/>
      <c r="CDK67" s="20"/>
      <c r="CDL67" s="20"/>
      <c r="CDM67" s="20"/>
      <c r="CDN67" s="20"/>
      <c r="CDO67" s="20"/>
      <c r="CDP67" s="20"/>
      <c r="CDQ67" s="20"/>
      <c r="CDR67" s="20"/>
      <c r="CDS67" s="20"/>
      <c r="CDT67" s="20"/>
      <c r="CDU67" s="20"/>
      <c r="CDV67" s="20"/>
      <c r="CDW67" s="20"/>
      <c r="CDX67" s="20"/>
      <c r="CDY67" s="20"/>
      <c r="CDZ67" s="20"/>
      <c r="CEA67" s="20"/>
      <c r="CEB67" s="20"/>
      <c r="CEC67" s="20"/>
      <c r="CED67" s="20"/>
      <c r="CEE67" s="20"/>
      <c r="CEF67" s="20"/>
      <c r="CEG67" s="20"/>
      <c r="CEH67" s="20"/>
      <c r="CEI67" s="20"/>
      <c r="CEJ67" s="20"/>
      <c r="CEK67" s="20"/>
      <c r="CEL67" s="20"/>
      <c r="CEM67" s="20"/>
      <c r="CEN67" s="20"/>
      <c r="CEO67" s="20"/>
      <c r="CEP67" s="20"/>
      <c r="CEQ67" s="20"/>
      <c r="CER67" s="20"/>
      <c r="CES67" s="20"/>
      <c r="CET67" s="20"/>
      <c r="CEU67" s="20"/>
      <c r="CEV67" s="20"/>
      <c r="CEW67" s="20"/>
      <c r="CEX67" s="20"/>
      <c r="CEY67" s="20"/>
      <c r="CEZ67" s="20"/>
      <c r="CFA67" s="20"/>
      <c r="CFB67" s="20"/>
      <c r="CFC67" s="20"/>
      <c r="CFD67" s="20"/>
      <c r="CFE67" s="20"/>
      <c r="CFF67" s="20"/>
      <c r="CFG67" s="20"/>
      <c r="CFH67" s="20"/>
      <c r="CFI67" s="20"/>
      <c r="CFJ67" s="20"/>
      <c r="CFK67" s="20"/>
      <c r="CFL67" s="20"/>
      <c r="CFM67" s="20"/>
      <c r="CFN67" s="20"/>
      <c r="CFO67" s="20"/>
      <c r="CFP67" s="20"/>
      <c r="CFQ67" s="20"/>
      <c r="CFR67" s="20"/>
      <c r="CFS67" s="20"/>
      <c r="CFT67" s="20"/>
      <c r="CFU67" s="20"/>
      <c r="CFV67" s="20"/>
      <c r="CFW67" s="20"/>
      <c r="CFX67" s="20"/>
      <c r="CFY67" s="20"/>
      <c r="CFZ67" s="20"/>
      <c r="CGA67" s="20"/>
      <c r="CGB67" s="20"/>
      <c r="CGC67" s="20"/>
      <c r="CGD67" s="20"/>
      <c r="CGE67" s="20"/>
      <c r="CGF67" s="20"/>
      <c r="CGG67" s="20"/>
      <c r="CGH67" s="20"/>
      <c r="CGI67" s="20"/>
      <c r="CGJ67" s="20"/>
      <c r="CGK67" s="20"/>
      <c r="CGL67" s="20"/>
      <c r="CGM67" s="20"/>
      <c r="CGN67" s="20"/>
      <c r="CGO67" s="20"/>
      <c r="CGP67" s="20"/>
      <c r="CGQ67" s="20"/>
      <c r="CGR67" s="20"/>
      <c r="CGS67" s="20"/>
      <c r="CGT67" s="20"/>
      <c r="CGU67" s="20"/>
      <c r="CGV67" s="20"/>
      <c r="CGW67" s="20"/>
      <c r="CGX67" s="20"/>
      <c r="CGY67" s="20"/>
      <c r="CGZ67" s="20"/>
      <c r="CHA67" s="20"/>
      <c r="CHB67" s="20"/>
      <c r="CHC67" s="20"/>
      <c r="CHD67" s="20"/>
      <c r="CHE67" s="20"/>
      <c r="CHF67" s="20"/>
      <c r="CHG67" s="20"/>
      <c r="CHH67" s="20"/>
      <c r="CHI67" s="20"/>
      <c r="CHJ67" s="20"/>
      <c r="CHK67" s="20"/>
      <c r="CHL67" s="20"/>
      <c r="CHM67" s="20"/>
      <c r="CHN67" s="20"/>
      <c r="CHO67" s="20"/>
      <c r="CHP67" s="20"/>
      <c r="CHQ67" s="20"/>
      <c r="CHR67" s="20"/>
      <c r="CHS67" s="20"/>
      <c r="CHT67" s="20"/>
      <c r="CHU67" s="20"/>
      <c r="CHV67" s="20"/>
      <c r="CHW67" s="20"/>
      <c r="CHX67" s="20"/>
      <c r="CHY67" s="20"/>
      <c r="CHZ67" s="20"/>
      <c r="CIA67" s="20"/>
      <c r="CIB67" s="20"/>
      <c r="CIC67" s="20"/>
      <c r="CID67" s="20"/>
      <c r="CIE67" s="20"/>
      <c r="CIF67" s="20"/>
      <c r="CIG67" s="20"/>
      <c r="CIH67" s="20"/>
      <c r="CII67" s="20"/>
      <c r="CIJ67" s="20"/>
      <c r="CIK67" s="20"/>
      <c r="CIL67" s="20"/>
      <c r="CIM67" s="20"/>
      <c r="CIN67" s="20"/>
      <c r="CIO67" s="20"/>
      <c r="CIP67" s="20"/>
      <c r="CIQ67" s="20"/>
      <c r="CIR67" s="20"/>
      <c r="CIS67" s="20"/>
      <c r="CIT67" s="20"/>
      <c r="CIU67" s="20"/>
      <c r="CIV67" s="20"/>
      <c r="CIW67" s="20"/>
      <c r="CIX67" s="20"/>
      <c r="CIY67" s="20"/>
      <c r="CIZ67" s="20"/>
      <c r="CJA67" s="20"/>
      <c r="CJB67" s="20"/>
      <c r="CJC67" s="20"/>
      <c r="CJD67" s="20"/>
      <c r="CJE67" s="20"/>
      <c r="CJF67" s="20"/>
      <c r="CJG67" s="20"/>
      <c r="CJH67" s="20"/>
      <c r="CJI67" s="20"/>
      <c r="CJJ67" s="20"/>
      <c r="CJK67" s="20"/>
      <c r="CJL67" s="20"/>
      <c r="CJM67" s="20"/>
      <c r="CJN67" s="20"/>
      <c r="CJO67" s="20"/>
      <c r="CJP67" s="20"/>
      <c r="CJQ67" s="20"/>
      <c r="CJR67" s="20"/>
      <c r="CJS67" s="20"/>
      <c r="CJT67" s="20"/>
      <c r="CJU67" s="20"/>
      <c r="CJV67" s="20"/>
      <c r="CJW67" s="20"/>
      <c r="CJX67" s="20"/>
      <c r="CJY67" s="20"/>
      <c r="CJZ67" s="20"/>
      <c r="CKA67" s="20"/>
      <c r="CKB67" s="20"/>
      <c r="CKC67" s="20"/>
      <c r="CKD67" s="20"/>
      <c r="CKE67" s="20"/>
      <c r="CKF67" s="20"/>
      <c r="CKG67" s="20"/>
      <c r="CKH67" s="20"/>
      <c r="CKI67" s="20"/>
      <c r="CKJ67" s="20"/>
      <c r="CKK67" s="20"/>
      <c r="CKL67" s="20"/>
      <c r="CKM67" s="20"/>
      <c r="CKN67" s="20"/>
      <c r="CKO67" s="20"/>
      <c r="CKP67" s="20"/>
      <c r="CKQ67" s="20"/>
      <c r="CKR67" s="20"/>
      <c r="CKS67" s="20"/>
      <c r="CKT67" s="20"/>
      <c r="CKU67" s="20"/>
      <c r="CKV67" s="20"/>
      <c r="CKW67" s="20"/>
      <c r="CKX67" s="20"/>
      <c r="CKY67" s="20"/>
      <c r="CKZ67" s="20"/>
      <c r="CLA67" s="20"/>
      <c r="CLB67" s="20"/>
      <c r="CLC67" s="20"/>
      <c r="CLD67" s="20"/>
      <c r="CLE67" s="20"/>
      <c r="CLF67" s="20"/>
      <c r="CLG67" s="20"/>
      <c r="CLH67" s="20"/>
      <c r="CLI67" s="20"/>
      <c r="CLJ67" s="20"/>
      <c r="CLK67" s="20"/>
      <c r="CLL67" s="20"/>
      <c r="CLM67" s="20"/>
      <c r="CLN67" s="20"/>
      <c r="CLO67" s="20"/>
      <c r="CLP67" s="20"/>
      <c r="CLQ67" s="20"/>
      <c r="CLR67" s="20"/>
      <c r="CLS67" s="20"/>
      <c r="CLT67" s="20"/>
      <c r="CLU67" s="20"/>
      <c r="CLV67" s="20"/>
      <c r="CLW67" s="20"/>
      <c r="CLX67" s="20"/>
      <c r="CLY67" s="20"/>
      <c r="CLZ67" s="20"/>
      <c r="CMA67" s="20"/>
      <c r="CMB67" s="20"/>
      <c r="CMC67" s="20"/>
      <c r="CMD67" s="20"/>
      <c r="CME67" s="20"/>
      <c r="CMF67" s="20"/>
      <c r="CMG67" s="20"/>
      <c r="CMH67" s="20"/>
      <c r="CMI67" s="20"/>
      <c r="CMJ67" s="20"/>
      <c r="CMK67" s="20"/>
      <c r="CML67" s="20"/>
      <c r="CMM67" s="20"/>
      <c r="CMN67" s="20"/>
      <c r="CMO67" s="20"/>
      <c r="CMP67" s="20"/>
      <c r="CMQ67" s="20"/>
      <c r="CMR67" s="20"/>
      <c r="CMS67" s="20"/>
      <c r="CMT67" s="20"/>
      <c r="CMU67" s="20"/>
      <c r="CMV67" s="20"/>
      <c r="CMW67" s="20"/>
      <c r="CMX67" s="20"/>
      <c r="CMY67" s="20"/>
      <c r="CMZ67" s="20"/>
      <c r="CNA67" s="20"/>
      <c r="CNB67" s="20"/>
      <c r="CNC67" s="20"/>
      <c r="CND67" s="20"/>
      <c r="CNE67" s="20"/>
      <c r="CNF67" s="20"/>
      <c r="CNG67" s="20"/>
      <c r="CNH67" s="20"/>
      <c r="CNI67" s="20"/>
      <c r="CNJ67" s="20"/>
      <c r="CNK67" s="20"/>
      <c r="CNL67" s="20"/>
      <c r="CNM67" s="20"/>
      <c r="CNN67" s="20"/>
      <c r="CNO67" s="20"/>
      <c r="CNP67" s="20"/>
      <c r="CNQ67" s="20"/>
      <c r="CNR67" s="20"/>
      <c r="CNS67" s="20"/>
      <c r="CNT67" s="20"/>
      <c r="CNU67" s="20"/>
      <c r="CNV67" s="20"/>
      <c r="CNW67" s="20"/>
      <c r="CNX67" s="20"/>
      <c r="CNY67" s="20"/>
      <c r="CNZ67" s="20"/>
      <c r="COA67" s="20"/>
      <c r="COB67" s="20"/>
      <c r="COC67" s="20"/>
      <c r="COD67" s="20"/>
      <c r="COE67" s="20"/>
      <c r="COF67" s="20"/>
      <c r="COG67" s="20"/>
      <c r="COH67" s="20"/>
      <c r="COI67" s="20"/>
      <c r="COJ67" s="20"/>
      <c r="COK67" s="20"/>
      <c r="COL67" s="20"/>
      <c r="COM67" s="20"/>
      <c r="CON67" s="20"/>
      <c r="COO67" s="20"/>
      <c r="COP67" s="20"/>
      <c r="COQ67" s="20"/>
      <c r="COR67" s="20"/>
      <c r="COS67" s="20"/>
      <c r="COT67" s="20"/>
      <c r="COU67" s="20"/>
      <c r="COV67" s="20"/>
      <c r="COW67" s="20"/>
      <c r="COX67" s="20"/>
      <c r="COY67" s="20"/>
      <c r="COZ67" s="20"/>
      <c r="CPA67" s="20"/>
      <c r="CPB67" s="20"/>
      <c r="CPC67" s="20"/>
      <c r="CPD67" s="20"/>
      <c r="CPE67" s="20"/>
      <c r="CPF67" s="20"/>
      <c r="CPG67" s="20"/>
      <c r="CPH67" s="20"/>
      <c r="CPI67" s="20"/>
      <c r="CPJ67" s="20"/>
      <c r="CPK67" s="20"/>
      <c r="CPL67" s="20"/>
      <c r="CPM67" s="20"/>
      <c r="CPN67" s="20"/>
      <c r="CPO67" s="20"/>
      <c r="CPP67" s="20"/>
      <c r="CPQ67" s="20"/>
      <c r="CPR67" s="20"/>
      <c r="CPS67" s="20"/>
      <c r="CPT67" s="20"/>
      <c r="CPU67" s="20"/>
      <c r="CPV67" s="20"/>
      <c r="CPW67" s="20"/>
      <c r="CPX67" s="20"/>
      <c r="CPY67" s="20"/>
      <c r="CPZ67" s="20"/>
      <c r="CQA67" s="20"/>
      <c r="CQB67" s="20"/>
      <c r="CQC67" s="20"/>
      <c r="CQD67" s="20"/>
      <c r="CQE67" s="20"/>
      <c r="CQF67" s="20"/>
      <c r="CQG67" s="20"/>
      <c r="CQH67" s="20"/>
      <c r="CQI67" s="20"/>
      <c r="CQJ67" s="20"/>
      <c r="CQK67" s="20"/>
      <c r="CQL67" s="20"/>
      <c r="CQM67" s="20"/>
      <c r="CQN67" s="20"/>
      <c r="CQO67" s="20"/>
      <c r="CQP67" s="20"/>
      <c r="CQQ67" s="20"/>
      <c r="CQR67" s="20"/>
      <c r="CQS67" s="20"/>
      <c r="CQT67" s="20"/>
      <c r="CQU67" s="20"/>
      <c r="CQV67" s="20"/>
      <c r="CQW67" s="20"/>
      <c r="CQX67" s="20"/>
      <c r="CQY67" s="20"/>
      <c r="CQZ67" s="20"/>
      <c r="CRA67" s="20"/>
      <c r="CRB67" s="20"/>
      <c r="CRC67" s="20"/>
      <c r="CRD67" s="20"/>
      <c r="CRE67" s="20"/>
      <c r="CRF67" s="20"/>
      <c r="CRG67" s="20"/>
      <c r="CRH67" s="20"/>
      <c r="CRI67" s="20"/>
      <c r="CRJ67" s="20"/>
      <c r="CRK67" s="20"/>
      <c r="CRL67" s="20"/>
      <c r="CRM67" s="20"/>
      <c r="CRN67" s="20"/>
      <c r="CRO67" s="20"/>
      <c r="CRP67" s="20"/>
      <c r="CRQ67" s="20"/>
      <c r="CRR67" s="20"/>
      <c r="CRS67" s="20"/>
      <c r="CRT67" s="20"/>
      <c r="CRU67" s="20"/>
      <c r="CRV67" s="20"/>
      <c r="CRW67" s="20"/>
      <c r="CRX67" s="20"/>
      <c r="CRY67" s="20"/>
      <c r="CRZ67" s="20"/>
      <c r="CSA67" s="20"/>
      <c r="CSB67" s="20"/>
      <c r="CSC67" s="20"/>
      <c r="CSD67" s="20"/>
      <c r="CSE67" s="20"/>
      <c r="CSF67" s="20"/>
      <c r="CSG67" s="20"/>
      <c r="CSH67" s="20"/>
      <c r="CSI67" s="20"/>
      <c r="CSJ67" s="20"/>
      <c r="CSK67" s="20"/>
      <c r="CSL67" s="20"/>
      <c r="CSM67" s="20"/>
      <c r="CSN67" s="20"/>
      <c r="CSO67" s="20"/>
      <c r="CSP67" s="20"/>
      <c r="CSQ67" s="20"/>
      <c r="CSR67" s="20"/>
      <c r="CSS67" s="20"/>
      <c r="CST67" s="20"/>
      <c r="CSU67" s="20"/>
      <c r="CSV67" s="20"/>
      <c r="CSW67" s="20"/>
      <c r="CSX67" s="20"/>
      <c r="CSY67" s="20"/>
      <c r="CSZ67" s="20"/>
      <c r="CTA67" s="20"/>
      <c r="CTB67" s="20"/>
      <c r="CTC67" s="20"/>
      <c r="CTD67" s="20"/>
      <c r="CTE67" s="20"/>
      <c r="CTF67" s="20"/>
      <c r="CTG67" s="20"/>
      <c r="CTH67" s="20"/>
      <c r="CTI67" s="20"/>
      <c r="CTJ67" s="20"/>
      <c r="CTK67" s="20"/>
      <c r="CTL67" s="20"/>
      <c r="CTM67" s="20"/>
      <c r="CTN67" s="20"/>
      <c r="CTO67" s="20"/>
      <c r="CTP67" s="20"/>
      <c r="CTQ67" s="20"/>
      <c r="CTR67" s="20"/>
      <c r="CTS67" s="20"/>
      <c r="CTT67" s="20"/>
      <c r="CTU67" s="20"/>
      <c r="CTV67" s="20"/>
      <c r="CTW67" s="20"/>
      <c r="CTX67" s="20"/>
      <c r="CTY67" s="20"/>
      <c r="CTZ67" s="20"/>
      <c r="CUA67" s="20"/>
      <c r="CUB67" s="20"/>
      <c r="CUC67" s="20"/>
      <c r="CUD67" s="20"/>
      <c r="CUE67" s="20"/>
      <c r="CUF67" s="20"/>
      <c r="CUG67" s="20"/>
      <c r="CUH67" s="20"/>
      <c r="CUI67" s="20"/>
      <c r="CUJ67" s="20"/>
      <c r="CUK67" s="20"/>
      <c r="CUL67" s="20"/>
      <c r="CUM67" s="20"/>
      <c r="CUN67" s="20"/>
      <c r="CUO67" s="20"/>
      <c r="CUP67" s="20"/>
      <c r="CUQ67" s="20"/>
      <c r="CUR67" s="20"/>
      <c r="CUS67" s="20"/>
      <c r="CUT67" s="20"/>
      <c r="CUU67" s="20"/>
      <c r="CUV67" s="20"/>
      <c r="CUW67" s="20"/>
      <c r="CUX67" s="20"/>
      <c r="CUY67" s="20"/>
      <c r="CUZ67" s="20"/>
      <c r="CVA67" s="20"/>
      <c r="CVB67" s="20"/>
      <c r="CVC67" s="20"/>
      <c r="CVD67" s="20"/>
      <c r="CVE67" s="20"/>
      <c r="CVF67" s="20"/>
      <c r="CVG67" s="20"/>
      <c r="CVH67" s="20"/>
      <c r="CVI67" s="20"/>
      <c r="CVJ67" s="20"/>
      <c r="CVK67" s="20"/>
      <c r="CVL67" s="20"/>
      <c r="CVM67" s="20"/>
      <c r="CVN67" s="20"/>
      <c r="CVO67" s="20"/>
      <c r="CVP67" s="20"/>
      <c r="CVQ67" s="20"/>
      <c r="CVR67" s="20"/>
      <c r="CVS67" s="20"/>
      <c r="CVT67" s="20"/>
      <c r="CVU67" s="20"/>
      <c r="CVV67" s="20"/>
      <c r="CVW67" s="20"/>
      <c r="CVX67" s="20"/>
      <c r="CVY67" s="20"/>
      <c r="CVZ67" s="20"/>
      <c r="CWA67" s="20"/>
      <c r="CWB67" s="20"/>
      <c r="CWC67" s="20"/>
      <c r="CWD67" s="20"/>
      <c r="CWE67" s="20"/>
      <c r="CWF67" s="20"/>
      <c r="CWG67" s="20"/>
      <c r="CWH67" s="20"/>
      <c r="CWI67" s="20"/>
      <c r="CWJ67" s="20"/>
      <c r="CWK67" s="20"/>
      <c r="CWL67" s="20"/>
      <c r="CWM67" s="20"/>
      <c r="CWN67" s="20"/>
      <c r="CWO67" s="20"/>
      <c r="CWP67" s="20"/>
      <c r="CWQ67" s="20"/>
      <c r="CWR67" s="20"/>
      <c r="CWS67" s="20"/>
      <c r="CWT67" s="20"/>
      <c r="CWU67" s="20"/>
      <c r="CWV67" s="20"/>
      <c r="CWW67" s="20"/>
      <c r="CWX67" s="20"/>
      <c r="CWY67" s="20"/>
      <c r="CWZ67" s="20"/>
      <c r="CXA67" s="20"/>
      <c r="CXB67" s="20"/>
      <c r="CXC67" s="20"/>
      <c r="CXD67" s="20"/>
      <c r="CXE67" s="20"/>
      <c r="CXF67" s="20"/>
      <c r="CXG67" s="20"/>
      <c r="CXH67" s="20"/>
      <c r="CXI67" s="20"/>
      <c r="CXJ67" s="20"/>
      <c r="CXK67" s="20"/>
      <c r="CXL67" s="20"/>
      <c r="CXM67" s="20"/>
      <c r="CXN67" s="20"/>
      <c r="CXO67" s="20"/>
      <c r="CXP67" s="20"/>
      <c r="CXQ67" s="20"/>
      <c r="CXR67" s="20"/>
      <c r="CXS67" s="20"/>
      <c r="CXT67" s="20"/>
      <c r="CXU67" s="20"/>
      <c r="CXV67" s="20"/>
      <c r="CXW67" s="20"/>
      <c r="CXX67" s="20"/>
      <c r="CXY67" s="20"/>
      <c r="CXZ67" s="20"/>
      <c r="CYA67" s="20"/>
      <c r="CYB67" s="20"/>
      <c r="CYC67" s="20"/>
      <c r="CYD67" s="20"/>
      <c r="CYE67" s="20"/>
      <c r="CYF67" s="20"/>
      <c r="CYG67" s="20"/>
      <c r="CYH67" s="20"/>
      <c r="CYI67" s="20"/>
      <c r="CYJ67" s="20"/>
      <c r="CYK67" s="20"/>
      <c r="CYL67" s="20"/>
      <c r="CYM67" s="20"/>
      <c r="CYN67" s="20"/>
      <c r="CYO67" s="20"/>
      <c r="CYP67" s="20"/>
      <c r="CYQ67" s="20"/>
      <c r="CYR67" s="20"/>
      <c r="CYS67" s="20"/>
      <c r="CYT67" s="20"/>
      <c r="CYU67" s="20"/>
      <c r="CYV67" s="20"/>
      <c r="CYW67" s="20"/>
      <c r="CYX67" s="20"/>
      <c r="CYY67" s="20"/>
      <c r="CYZ67" s="20"/>
      <c r="CZA67" s="20"/>
      <c r="CZB67" s="20"/>
      <c r="CZC67" s="20"/>
      <c r="CZD67" s="20"/>
      <c r="CZE67" s="20"/>
      <c r="CZF67" s="20"/>
      <c r="CZG67" s="20"/>
      <c r="CZH67" s="20"/>
      <c r="CZI67" s="20"/>
      <c r="CZJ67" s="20"/>
      <c r="CZK67" s="20"/>
      <c r="CZL67" s="20"/>
      <c r="CZM67" s="20"/>
      <c r="CZN67" s="20"/>
      <c r="CZO67" s="20"/>
      <c r="CZP67" s="20"/>
      <c r="CZQ67" s="20"/>
      <c r="CZR67" s="20"/>
      <c r="CZS67" s="20"/>
      <c r="CZT67" s="20"/>
      <c r="CZU67" s="20"/>
      <c r="CZV67" s="20"/>
      <c r="CZW67" s="20"/>
      <c r="CZX67" s="20"/>
      <c r="CZY67" s="20"/>
      <c r="CZZ67" s="20"/>
      <c r="DAA67" s="20"/>
      <c r="DAB67" s="20"/>
      <c r="DAC67" s="20"/>
      <c r="DAD67" s="20"/>
      <c r="DAE67" s="20"/>
      <c r="DAF67" s="20"/>
      <c r="DAG67" s="20"/>
      <c r="DAH67" s="20"/>
      <c r="DAI67" s="20"/>
      <c r="DAJ67" s="20"/>
      <c r="DAK67" s="20"/>
      <c r="DAL67" s="20"/>
      <c r="DAM67" s="20"/>
      <c r="DAN67" s="20"/>
      <c r="DAO67" s="20"/>
      <c r="DAP67" s="20"/>
      <c r="DAQ67" s="20"/>
      <c r="DAR67" s="20"/>
      <c r="DAS67" s="20"/>
      <c r="DAT67" s="20"/>
      <c r="DAU67" s="20"/>
      <c r="DAV67" s="20"/>
      <c r="DAW67" s="20"/>
      <c r="DAX67" s="20"/>
      <c r="DAY67" s="20"/>
      <c r="DAZ67" s="20"/>
      <c r="DBA67" s="20"/>
      <c r="DBB67" s="20"/>
      <c r="DBC67" s="20"/>
      <c r="DBD67" s="20"/>
      <c r="DBE67" s="20"/>
      <c r="DBF67" s="20"/>
      <c r="DBG67" s="20"/>
      <c r="DBH67" s="20"/>
      <c r="DBI67" s="20"/>
      <c r="DBJ67" s="20"/>
      <c r="DBK67" s="20"/>
      <c r="DBL67" s="20"/>
      <c r="DBM67" s="20"/>
      <c r="DBN67" s="20"/>
      <c r="DBO67" s="20"/>
      <c r="DBP67" s="20"/>
      <c r="DBQ67" s="20"/>
      <c r="DBR67" s="20"/>
      <c r="DBS67" s="20"/>
      <c r="DBT67" s="20"/>
      <c r="DBU67" s="20"/>
      <c r="DBV67" s="20"/>
      <c r="DBW67" s="20"/>
      <c r="DBX67" s="20"/>
      <c r="DBY67" s="20"/>
      <c r="DBZ67" s="20"/>
      <c r="DCA67" s="20"/>
      <c r="DCB67" s="20"/>
      <c r="DCC67" s="20"/>
      <c r="DCD67" s="20"/>
      <c r="DCE67" s="20"/>
      <c r="DCF67" s="20"/>
      <c r="DCG67" s="20"/>
      <c r="DCH67" s="20"/>
      <c r="DCI67" s="20"/>
      <c r="DCJ67" s="20"/>
      <c r="DCK67" s="20"/>
      <c r="DCL67" s="20"/>
      <c r="DCM67" s="20"/>
      <c r="DCN67" s="20"/>
      <c r="DCO67" s="20"/>
      <c r="DCP67" s="20"/>
      <c r="DCQ67" s="20"/>
      <c r="DCR67" s="20"/>
      <c r="DCS67" s="20"/>
      <c r="DCT67" s="20"/>
      <c r="DCU67" s="20"/>
      <c r="DCV67" s="20"/>
      <c r="DCW67" s="20"/>
      <c r="DCX67" s="20"/>
      <c r="DCY67" s="20"/>
      <c r="DCZ67" s="20"/>
      <c r="DDA67" s="20"/>
      <c r="DDB67" s="20"/>
      <c r="DDC67" s="20"/>
      <c r="DDD67" s="20"/>
      <c r="DDE67" s="20"/>
      <c r="DDF67" s="20"/>
      <c r="DDG67" s="20"/>
      <c r="DDH67" s="20"/>
      <c r="DDI67" s="20"/>
      <c r="DDJ67" s="20"/>
      <c r="DDK67" s="20"/>
      <c r="DDL67" s="20"/>
      <c r="DDM67" s="20"/>
      <c r="DDN67" s="20"/>
      <c r="DDO67" s="20"/>
      <c r="DDP67" s="20"/>
      <c r="DDQ67" s="20"/>
      <c r="DDR67" s="20"/>
      <c r="DDS67" s="20"/>
      <c r="DDT67" s="20"/>
      <c r="DDU67" s="20"/>
      <c r="DDV67" s="20"/>
      <c r="DDW67" s="20"/>
      <c r="DDX67" s="20"/>
      <c r="DDY67" s="20"/>
      <c r="DDZ67" s="20"/>
      <c r="DEA67" s="20"/>
      <c r="DEB67" s="20"/>
      <c r="DEC67" s="20"/>
      <c r="DED67" s="20"/>
      <c r="DEE67" s="20"/>
      <c r="DEF67" s="20"/>
      <c r="DEG67" s="20"/>
      <c r="DEH67" s="20"/>
      <c r="DEI67" s="20"/>
      <c r="DEJ67" s="20"/>
      <c r="DEK67" s="20"/>
      <c r="DEL67" s="20"/>
      <c r="DEM67" s="20"/>
      <c r="DEN67" s="20"/>
      <c r="DEO67" s="20"/>
      <c r="DEP67" s="20"/>
      <c r="DEQ67" s="20"/>
      <c r="DER67" s="20"/>
      <c r="DES67" s="20"/>
      <c r="DET67" s="20"/>
      <c r="DEU67" s="20"/>
      <c r="DEV67" s="20"/>
      <c r="DEW67" s="20"/>
      <c r="DEX67" s="20"/>
      <c r="DEY67" s="20"/>
      <c r="DEZ67" s="20"/>
      <c r="DFA67" s="20"/>
      <c r="DFB67" s="20"/>
      <c r="DFC67" s="20"/>
      <c r="DFD67" s="20"/>
      <c r="DFE67" s="20"/>
      <c r="DFF67" s="20"/>
      <c r="DFG67" s="20"/>
      <c r="DFH67" s="20"/>
      <c r="DFI67" s="20"/>
      <c r="DFJ67" s="20"/>
      <c r="DFK67" s="20"/>
      <c r="DFL67" s="20"/>
      <c r="DFM67" s="20"/>
      <c r="DFN67" s="20"/>
      <c r="DFO67" s="20"/>
      <c r="DFP67" s="20"/>
      <c r="DFQ67" s="20"/>
      <c r="DFR67" s="20"/>
      <c r="DFS67" s="20"/>
      <c r="DFT67" s="20"/>
      <c r="DFU67" s="20"/>
      <c r="DFV67" s="20"/>
      <c r="DFW67" s="20"/>
      <c r="DFX67" s="20"/>
      <c r="DFY67" s="20"/>
      <c r="DFZ67" s="20"/>
      <c r="DGA67" s="20"/>
      <c r="DGB67" s="20"/>
      <c r="DGC67" s="20"/>
      <c r="DGD67" s="20"/>
      <c r="DGE67" s="20"/>
      <c r="DGF67" s="20"/>
      <c r="DGG67" s="20"/>
      <c r="DGH67" s="20"/>
      <c r="DGI67" s="20"/>
      <c r="DGJ67" s="20"/>
      <c r="DGK67" s="20"/>
      <c r="DGL67" s="20"/>
      <c r="DGM67" s="20"/>
      <c r="DGN67" s="20"/>
      <c r="DGO67" s="20"/>
      <c r="DGP67" s="20"/>
      <c r="DGQ67" s="20"/>
      <c r="DGR67" s="20"/>
      <c r="DGS67" s="20"/>
      <c r="DGT67" s="20"/>
      <c r="DGU67" s="20"/>
      <c r="DGV67" s="20"/>
      <c r="DGW67" s="20"/>
      <c r="DGX67" s="20"/>
      <c r="DGY67" s="20"/>
      <c r="DGZ67" s="20"/>
      <c r="DHA67" s="20"/>
      <c r="DHB67" s="20"/>
      <c r="DHC67" s="20"/>
      <c r="DHD67" s="20"/>
      <c r="DHE67" s="20"/>
      <c r="DHF67" s="20"/>
      <c r="DHG67" s="20"/>
      <c r="DHH67" s="20"/>
      <c r="DHI67" s="20"/>
      <c r="DHJ67" s="20"/>
      <c r="DHK67" s="20"/>
      <c r="DHL67" s="20"/>
      <c r="DHM67" s="20"/>
      <c r="DHN67" s="20"/>
      <c r="DHO67" s="20"/>
      <c r="DHP67" s="20"/>
      <c r="DHQ67" s="20"/>
      <c r="DHR67" s="20"/>
      <c r="DHS67" s="20"/>
      <c r="DHT67" s="20"/>
      <c r="DHU67" s="20"/>
      <c r="DHV67" s="20"/>
      <c r="DHW67" s="20"/>
      <c r="DHX67" s="20"/>
      <c r="DHY67" s="20"/>
      <c r="DHZ67" s="20"/>
      <c r="DIA67" s="20"/>
      <c r="DIB67" s="20"/>
      <c r="DIC67" s="20"/>
      <c r="DID67" s="20"/>
      <c r="DIE67" s="20"/>
      <c r="DIF67" s="20"/>
      <c r="DIG67" s="20"/>
      <c r="DIH67" s="20"/>
      <c r="DII67" s="20"/>
      <c r="DIJ67" s="20"/>
      <c r="DIK67" s="20"/>
      <c r="DIL67" s="20"/>
      <c r="DIM67" s="20"/>
      <c r="DIN67" s="20"/>
      <c r="DIO67" s="20"/>
      <c r="DIP67" s="20"/>
      <c r="DIQ67" s="20"/>
      <c r="DIR67" s="20"/>
      <c r="DIS67" s="20"/>
      <c r="DIT67" s="20"/>
      <c r="DIU67" s="20"/>
      <c r="DIV67" s="20"/>
      <c r="DIW67" s="20"/>
      <c r="DIX67" s="20"/>
      <c r="DIY67" s="20"/>
      <c r="DIZ67" s="20"/>
      <c r="DJA67" s="20"/>
      <c r="DJB67" s="20"/>
      <c r="DJC67" s="20"/>
      <c r="DJD67" s="20"/>
      <c r="DJE67" s="20"/>
      <c r="DJF67" s="20"/>
      <c r="DJG67" s="20"/>
      <c r="DJH67" s="20"/>
      <c r="DJI67" s="20"/>
      <c r="DJJ67" s="20"/>
      <c r="DJK67" s="20"/>
      <c r="DJL67" s="20"/>
      <c r="DJM67" s="20"/>
      <c r="DJN67" s="20"/>
      <c r="DJO67" s="20"/>
      <c r="DJP67" s="20"/>
      <c r="DJQ67" s="20"/>
      <c r="DJR67" s="20"/>
      <c r="DJS67" s="20"/>
      <c r="DJT67" s="20"/>
      <c r="DJU67" s="20"/>
      <c r="DJV67" s="20"/>
      <c r="DJW67" s="20"/>
      <c r="DJX67" s="20"/>
      <c r="DJY67" s="20"/>
      <c r="DJZ67" s="20"/>
      <c r="DKA67" s="20"/>
      <c r="DKB67" s="20"/>
      <c r="DKC67" s="20"/>
      <c r="DKD67" s="20"/>
      <c r="DKE67" s="20"/>
      <c r="DKF67" s="20"/>
      <c r="DKG67" s="20"/>
      <c r="DKH67" s="20"/>
      <c r="DKI67" s="20"/>
      <c r="DKJ67" s="20"/>
      <c r="DKK67" s="20"/>
      <c r="DKL67" s="20"/>
      <c r="DKM67" s="20"/>
      <c r="DKN67" s="20"/>
      <c r="DKO67" s="20"/>
      <c r="DKP67" s="20"/>
      <c r="DKQ67" s="20"/>
      <c r="DKR67" s="20"/>
      <c r="DKS67" s="20"/>
      <c r="DKT67" s="20"/>
      <c r="DKU67" s="20"/>
      <c r="DKV67" s="20"/>
      <c r="DKW67" s="20"/>
      <c r="DKX67" s="20"/>
      <c r="DKY67" s="20"/>
      <c r="DKZ67" s="20"/>
      <c r="DLA67" s="20"/>
      <c r="DLB67" s="20"/>
      <c r="DLC67" s="20"/>
      <c r="DLD67" s="20"/>
      <c r="DLE67" s="20"/>
      <c r="DLF67" s="20"/>
      <c r="DLG67" s="20"/>
      <c r="DLH67" s="20"/>
      <c r="DLI67" s="20"/>
      <c r="DLJ67" s="20"/>
      <c r="DLK67" s="20"/>
      <c r="DLL67" s="20"/>
      <c r="DLM67" s="20"/>
      <c r="DLN67" s="20"/>
      <c r="DLO67" s="20"/>
      <c r="DLP67" s="20"/>
      <c r="DLQ67" s="20"/>
      <c r="DLR67" s="20"/>
      <c r="DLS67" s="20"/>
      <c r="DLT67" s="20"/>
      <c r="DLU67" s="20"/>
      <c r="DLV67" s="20"/>
      <c r="DLW67" s="20"/>
      <c r="DLX67" s="20"/>
      <c r="DLY67" s="20"/>
      <c r="DLZ67" s="20"/>
      <c r="DMA67" s="20"/>
      <c r="DMB67" s="20"/>
      <c r="DMC67" s="20"/>
      <c r="DMD67" s="20"/>
      <c r="DME67" s="20"/>
      <c r="DMF67" s="20"/>
      <c r="DMG67" s="20"/>
      <c r="DMH67" s="20"/>
      <c r="DMI67" s="20"/>
      <c r="DMJ67" s="20"/>
      <c r="DMK67" s="20"/>
      <c r="DML67" s="20"/>
      <c r="DMM67" s="20"/>
      <c r="DMN67" s="20"/>
      <c r="DMO67" s="20"/>
      <c r="DMP67" s="20"/>
      <c r="DMQ67" s="20"/>
      <c r="DMR67" s="20"/>
      <c r="DMS67" s="20"/>
      <c r="DMT67" s="20"/>
      <c r="DMU67" s="20"/>
      <c r="DMV67" s="20"/>
      <c r="DMW67" s="20"/>
      <c r="DMX67" s="20"/>
      <c r="DMY67" s="20"/>
      <c r="DMZ67" s="20"/>
      <c r="DNA67" s="20"/>
      <c r="DNB67" s="20"/>
      <c r="DNC67" s="20"/>
      <c r="DND67" s="20"/>
      <c r="DNE67" s="20"/>
      <c r="DNF67" s="20"/>
      <c r="DNG67" s="20"/>
      <c r="DNH67" s="20"/>
      <c r="DNI67" s="20"/>
      <c r="DNJ67" s="20"/>
      <c r="DNK67" s="20"/>
      <c r="DNL67" s="20"/>
      <c r="DNM67" s="20"/>
      <c r="DNN67" s="20"/>
      <c r="DNO67" s="20"/>
      <c r="DNP67" s="20"/>
      <c r="DNQ67" s="20"/>
      <c r="DNR67" s="20"/>
      <c r="DNS67" s="20"/>
      <c r="DNT67" s="20"/>
      <c r="DNU67" s="20"/>
      <c r="DNV67" s="20"/>
      <c r="DNW67" s="20"/>
      <c r="DNX67" s="20"/>
      <c r="DNY67" s="20"/>
      <c r="DNZ67" s="20"/>
      <c r="DOA67" s="20"/>
      <c r="DOB67" s="20"/>
      <c r="DOC67" s="20"/>
      <c r="DOD67" s="20"/>
      <c r="DOE67" s="20"/>
      <c r="DOF67" s="20"/>
      <c r="DOG67" s="20"/>
      <c r="DOH67" s="20"/>
      <c r="DOI67" s="20"/>
      <c r="DOJ67" s="20"/>
      <c r="DOK67" s="20"/>
      <c r="DOL67" s="20"/>
      <c r="DOM67" s="20"/>
      <c r="DON67" s="20"/>
      <c r="DOO67" s="20"/>
      <c r="DOP67" s="20"/>
      <c r="DOQ67" s="20"/>
      <c r="DOR67" s="20"/>
      <c r="DOS67" s="20"/>
      <c r="DOT67" s="20"/>
      <c r="DOU67" s="20"/>
      <c r="DOV67" s="20"/>
      <c r="DOW67" s="20"/>
      <c r="DOX67" s="20"/>
      <c r="DOY67" s="20"/>
      <c r="DOZ67" s="20"/>
      <c r="DPA67" s="20"/>
      <c r="DPB67" s="20"/>
      <c r="DPC67" s="20"/>
      <c r="DPD67" s="20"/>
      <c r="DPE67" s="20"/>
      <c r="DPF67" s="20"/>
      <c r="DPG67" s="20"/>
      <c r="DPH67" s="20"/>
      <c r="DPI67" s="20"/>
      <c r="DPJ67" s="20"/>
      <c r="DPK67" s="20"/>
      <c r="DPL67" s="20"/>
      <c r="DPM67" s="20"/>
      <c r="DPN67" s="20"/>
      <c r="DPO67" s="20"/>
      <c r="DPP67" s="20"/>
      <c r="DPQ67" s="20"/>
      <c r="DPR67" s="20"/>
      <c r="DPS67" s="20"/>
      <c r="DPT67" s="20"/>
      <c r="DPU67" s="20"/>
      <c r="DPV67" s="20"/>
      <c r="DPW67" s="20"/>
      <c r="DPX67" s="20"/>
      <c r="DPY67" s="20"/>
      <c r="DPZ67" s="20"/>
      <c r="DQA67" s="20"/>
      <c r="DQB67" s="20"/>
      <c r="DQC67" s="20"/>
      <c r="DQD67" s="20"/>
      <c r="DQE67" s="20"/>
      <c r="DQF67" s="20"/>
      <c r="DQG67" s="20"/>
      <c r="DQH67" s="20"/>
      <c r="DQI67" s="20"/>
      <c r="DQJ67" s="20"/>
      <c r="DQK67" s="20"/>
      <c r="DQL67" s="20"/>
      <c r="DQM67" s="20"/>
      <c r="DQN67" s="20"/>
      <c r="DQO67" s="20"/>
      <c r="DQP67" s="20"/>
      <c r="DQQ67" s="20"/>
      <c r="DQR67" s="20"/>
      <c r="DQS67" s="20"/>
      <c r="DQT67" s="20"/>
      <c r="DQU67" s="20"/>
      <c r="DQV67" s="20"/>
      <c r="DQW67" s="20"/>
      <c r="DQX67" s="20"/>
      <c r="DQY67" s="20"/>
      <c r="DQZ67" s="20"/>
      <c r="DRA67" s="20"/>
      <c r="DRB67" s="20"/>
      <c r="DRC67" s="20"/>
      <c r="DRD67" s="20"/>
      <c r="DRE67" s="20"/>
      <c r="DRF67" s="20"/>
      <c r="DRG67" s="20"/>
      <c r="DRH67" s="20"/>
      <c r="DRI67" s="20"/>
      <c r="DRJ67" s="20"/>
      <c r="DRK67" s="20"/>
      <c r="DRL67" s="20"/>
      <c r="DRM67" s="20"/>
      <c r="DRN67" s="20"/>
      <c r="DRO67" s="20"/>
      <c r="DRP67" s="20"/>
      <c r="DRQ67" s="20"/>
      <c r="DRR67" s="20"/>
      <c r="DRS67" s="20"/>
      <c r="DRT67" s="20"/>
      <c r="DRU67" s="20"/>
      <c r="DRV67" s="20"/>
      <c r="DRW67" s="20"/>
      <c r="DRX67" s="20"/>
      <c r="DRY67" s="20"/>
      <c r="DRZ67" s="20"/>
      <c r="DSA67" s="20"/>
      <c r="DSB67" s="20"/>
      <c r="DSC67" s="20"/>
      <c r="DSD67" s="20"/>
      <c r="DSE67" s="20"/>
      <c r="DSF67" s="20"/>
      <c r="DSG67" s="20"/>
      <c r="DSH67" s="20"/>
      <c r="DSI67" s="20"/>
      <c r="DSJ67" s="20"/>
      <c r="DSK67" s="20"/>
      <c r="DSL67" s="20"/>
      <c r="DSM67" s="20"/>
      <c r="DSN67" s="20"/>
      <c r="DSO67" s="20"/>
      <c r="DSP67" s="20"/>
      <c r="DSQ67" s="20"/>
      <c r="DSR67" s="20"/>
      <c r="DSS67" s="20"/>
      <c r="DST67" s="20"/>
      <c r="DSU67" s="20"/>
      <c r="DSV67" s="20"/>
      <c r="DSW67" s="20"/>
      <c r="DSX67" s="20"/>
      <c r="DSY67" s="20"/>
      <c r="DSZ67" s="20"/>
      <c r="DTA67" s="20"/>
      <c r="DTB67" s="20"/>
      <c r="DTC67" s="20"/>
      <c r="DTD67" s="20"/>
      <c r="DTE67" s="20"/>
      <c r="DTF67" s="20"/>
      <c r="DTG67" s="20"/>
      <c r="DTH67" s="20"/>
      <c r="DTI67" s="20"/>
      <c r="DTJ67" s="20"/>
      <c r="DTK67" s="20"/>
      <c r="DTL67" s="20"/>
      <c r="DTM67" s="20"/>
      <c r="DTN67" s="20"/>
      <c r="DTO67" s="20"/>
      <c r="DTP67" s="20"/>
      <c r="DTQ67" s="20"/>
      <c r="DTR67" s="20"/>
      <c r="DTS67" s="20"/>
      <c r="DTT67" s="20"/>
      <c r="DTU67" s="20"/>
      <c r="DTV67" s="20"/>
      <c r="DTW67" s="20"/>
      <c r="DTX67" s="20"/>
      <c r="DTY67" s="20"/>
      <c r="DTZ67" s="20"/>
      <c r="DUA67" s="20"/>
      <c r="DUB67" s="20"/>
      <c r="DUC67" s="20"/>
      <c r="DUD67" s="20"/>
      <c r="DUE67" s="20"/>
      <c r="DUF67" s="20"/>
      <c r="DUG67" s="20"/>
      <c r="DUH67" s="20"/>
      <c r="DUI67" s="20"/>
      <c r="DUJ67" s="20"/>
      <c r="DUK67" s="20"/>
      <c r="DUL67" s="20"/>
      <c r="DUM67" s="20"/>
      <c r="DUN67" s="20"/>
      <c r="DUO67" s="20"/>
      <c r="DUP67" s="20"/>
      <c r="DUQ67" s="20"/>
      <c r="DUR67" s="20"/>
      <c r="DUS67" s="20"/>
      <c r="DUT67" s="20"/>
      <c r="DUU67" s="20"/>
      <c r="DUV67" s="20"/>
      <c r="DUW67" s="20"/>
      <c r="DUX67" s="20"/>
      <c r="DUY67" s="20"/>
      <c r="DUZ67" s="20"/>
      <c r="DVA67" s="20"/>
      <c r="DVB67" s="20"/>
      <c r="DVC67" s="20"/>
      <c r="DVD67" s="20"/>
      <c r="DVE67" s="20"/>
      <c r="DVF67" s="20"/>
      <c r="DVG67" s="20"/>
      <c r="DVH67" s="20"/>
      <c r="DVI67" s="20"/>
      <c r="DVJ67" s="20"/>
      <c r="DVK67" s="20"/>
      <c r="DVL67" s="20"/>
      <c r="DVM67" s="20"/>
      <c r="DVN67" s="20"/>
      <c r="DVO67" s="20"/>
      <c r="DVP67" s="20"/>
      <c r="DVQ67" s="20"/>
      <c r="DVR67" s="20"/>
      <c r="DVS67" s="20"/>
      <c r="DVT67" s="20"/>
      <c r="DVU67" s="20"/>
      <c r="DVV67" s="20"/>
      <c r="DVW67" s="20"/>
      <c r="DVX67" s="20"/>
      <c r="DVY67" s="20"/>
      <c r="DVZ67" s="20"/>
      <c r="DWA67" s="20"/>
      <c r="DWB67" s="20"/>
      <c r="DWC67" s="20"/>
      <c r="DWD67" s="20"/>
      <c r="DWE67" s="20"/>
      <c r="DWF67" s="20"/>
      <c r="DWG67" s="20"/>
      <c r="DWH67" s="20"/>
      <c r="DWI67" s="20"/>
      <c r="DWJ67" s="20"/>
      <c r="DWK67" s="20"/>
      <c r="DWL67" s="20"/>
      <c r="DWM67" s="20"/>
      <c r="DWN67" s="20"/>
      <c r="DWO67" s="20"/>
      <c r="DWP67" s="20"/>
      <c r="DWQ67" s="20"/>
      <c r="DWR67" s="20"/>
      <c r="DWS67" s="20"/>
      <c r="DWT67" s="20"/>
      <c r="DWU67" s="20"/>
      <c r="DWV67" s="20"/>
      <c r="DWW67" s="20"/>
      <c r="DWX67" s="20"/>
      <c r="DWY67" s="20"/>
      <c r="DWZ67" s="20"/>
      <c r="DXA67" s="20"/>
      <c r="DXB67" s="20"/>
      <c r="DXC67" s="20"/>
      <c r="DXD67" s="20"/>
      <c r="DXE67" s="20"/>
      <c r="DXF67" s="20"/>
      <c r="DXG67" s="20"/>
      <c r="DXH67" s="20"/>
      <c r="DXI67" s="20"/>
      <c r="DXJ67" s="20"/>
      <c r="DXK67" s="20"/>
      <c r="DXL67" s="20"/>
      <c r="DXM67" s="20"/>
      <c r="DXN67" s="20"/>
      <c r="DXO67" s="20"/>
      <c r="DXP67" s="20"/>
      <c r="DXQ67" s="20"/>
      <c r="DXR67" s="20"/>
      <c r="DXS67" s="20"/>
      <c r="DXT67" s="20"/>
      <c r="DXU67" s="20"/>
      <c r="DXV67" s="20"/>
      <c r="DXW67" s="20"/>
      <c r="DXX67" s="20"/>
      <c r="DXY67" s="20"/>
      <c r="DXZ67" s="20"/>
      <c r="DYA67" s="20"/>
      <c r="DYB67" s="20"/>
      <c r="DYC67" s="20"/>
      <c r="DYD67" s="20"/>
      <c r="DYE67" s="20"/>
      <c r="DYF67" s="20"/>
      <c r="DYG67" s="20"/>
      <c r="DYH67" s="20"/>
      <c r="DYI67" s="20"/>
      <c r="DYJ67" s="20"/>
      <c r="DYK67" s="20"/>
      <c r="DYL67" s="20"/>
      <c r="DYM67" s="20"/>
      <c r="DYN67" s="20"/>
      <c r="DYO67" s="20"/>
      <c r="DYP67" s="20"/>
      <c r="DYQ67" s="20"/>
      <c r="DYR67" s="20"/>
      <c r="DYS67" s="20"/>
      <c r="DYT67" s="20"/>
      <c r="DYU67" s="20"/>
      <c r="DYV67" s="20"/>
      <c r="DYW67" s="20"/>
      <c r="DYX67" s="20"/>
      <c r="DYY67" s="20"/>
      <c r="DYZ67" s="20"/>
      <c r="DZA67" s="20"/>
      <c r="DZB67" s="20"/>
      <c r="DZC67" s="20"/>
      <c r="DZD67" s="20"/>
      <c r="DZE67" s="20"/>
      <c r="DZF67" s="20"/>
      <c r="DZG67" s="20"/>
      <c r="DZH67" s="20"/>
      <c r="DZI67" s="20"/>
      <c r="DZJ67" s="20"/>
      <c r="DZK67" s="20"/>
      <c r="DZL67" s="20"/>
      <c r="DZM67" s="20"/>
      <c r="DZN67" s="20"/>
      <c r="DZO67" s="20"/>
      <c r="DZP67" s="20"/>
      <c r="DZQ67" s="20"/>
      <c r="DZR67" s="20"/>
      <c r="DZS67" s="20"/>
      <c r="DZT67" s="20"/>
      <c r="DZU67" s="20"/>
      <c r="DZV67" s="20"/>
      <c r="DZW67" s="20"/>
      <c r="DZX67" s="20"/>
      <c r="DZY67" s="20"/>
      <c r="DZZ67" s="20"/>
      <c r="EAA67" s="20"/>
      <c r="EAB67" s="20"/>
      <c r="EAC67" s="20"/>
      <c r="EAD67" s="20"/>
      <c r="EAE67" s="20"/>
      <c r="EAF67" s="20"/>
      <c r="EAG67" s="20"/>
      <c r="EAH67" s="20"/>
      <c r="EAI67" s="20"/>
      <c r="EAJ67" s="20"/>
      <c r="EAK67" s="20"/>
      <c r="EAL67" s="20"/>
      <c r="EAM67" s="20"/>
      <c r="EAN67" s="20"/>
      <c r="EAO67" s="20"/>
      <c r="EAP67" s="20"/>
      <c r="EAQ67" s="20"/>
      <c r="EAR67" s="20"/>
      <c r="EAS67" s="20"/>
      <c r="EAT67" s="20"/>
      <c r="EAU67" s="20"/>
      <c r="EAV67" s="20"/>
      <c r="EAW67" s="20"/>
      <c r="EAX67" s="20"/>
      <c r="EAY67" s="20"/>
      <c r="EAZ67" s="20"/>
      <c r="EBA67" s="20"/>
      <c r="EBB67" s="20"/>
      <c r="EBC67" s="20"/>
      <c r="EBD67" s="20"/>
      <c r="EBE67" s="20"/>
      <c r="EBF67" s="20"/>
      <c r="EBG67" s="20"/>
      <c r="EBH67" s="20"/>
      <c r="EBI67" s="20"/>
      <c r="EBJ67" s="20"/>
      <c r="EBK67" s="20"/>
      <c r="EBL67" s="20"/>
      <c r="EBM67" s="20"/>
      <c r="EBN67" s="20"/>
      <c r="EBO67" s="20"/>
      <c r="EBP67" s="20"/>
      <c r="EBQ67" s="20"/>
      <c r="EBR67" s="20"/>
      <c r="EBS67" s="20"/>
      <c r="EBT67" s="20"/>
      <c r="EBU67" s="20"/>
      <c r="EBV67" s="20"/>
      <c r="EBW67" s="20"/>
      <c r="EBX67" s="20"/>
      <c r="EBY67" s="20"/>
      <c r="EBZ67" s="20"/>
      <c r="ECA67" s="20"/>
      <c r="ECB67" s="20"/>
      <c r="ECC67" s="20"/>
      <c r="ECD67" s="20"/>
      <c r="ECE67" s="20"/>
      <c r="ECF67" s="20"/>
      <c r="ECG67" s="20"/>
      <c r="ECH67" s="20"/>
      <c r="ECI67" s="20"/>
      <c r="ECJ67" s="20"/>
      <c r="ECK67" s="20"/>
      <c r="ECL67" s="20"/>
      <c r="ECM67" s="20"/>
      <c r="ECN67" s="20"/>
      <c r="ECO67" s="20"/>
      <c r="ECP67" s="20"/>
      <c r="ECQ67" s="20"/>
      <c r="ECR67" s="20"/>
      <c r="ECS67" s="20"/>
      <c r="ECT67" s="20"/>
      <c r="ECU67" s="20"/>
      <c r="ECV67" s="20"/>
      <c r="ECW67" s="20"/>
      <c r="ECX67" s="20"/>
      <c r="ECY67" s="20"/>
      <c r="ECZ67" s="20"/>
      <c r="EDA67" s="20"/>
      <c r="EDB67" s="20"/>
      <c r="EDC67" s="20"/>
      <c r="EDD67" s="20"/>
      <c r="EDE67" s="20"/>
      <c r="EDF67" s="20"/>
      <c r="EDG67" s="20"/>
      <c r="EDH67" s="20"/>
      <c r="EDI67" s="20"/>
      <c r="EDJ67" s="20"/>
      <c r="EDK67" s="20"/>
      <c r="EDL67" s="20"/>
      <c r="EDM67" s="20"/>
      <c r="EDN67" s="20"/>
      <c r="EDO67" s="20"/>
      <c r="EDP67" s="20"/>
      <c r="EDQ67" s="20"/>
      <c r="EDR67" s="20"/>
      <c r="EDS67" s="20"/>
      <c r="EDT67" s="20"/>
      <c r="EDU67" s="20"/>
      <c r="EDV67" s="20"/>
      <c r="EDW67" s="20"/>
      <c r="EDX67" s="20"/>
      <c r="EDY67" s="20"/>
      <c r="EDZ67" s="20"/>
      <c r="EEA67" s="20"/>
      <c r="EEB67" s="20"/>
      <c r="EEC67" s="20"/>
      <c r="EED67" s="20"/>
      <c r="EEE67" s="20"/>
      <c r="EEF67" s="20"/>
      <c r="EEG67" s="20"/>
      <c r="EEH67" s="20"/>
      <c r="EEI67" s="20"/>
      <c r="EEJ67" s="20"/>
      <c r="EEK67" s="20"/>
      <c r="EEL67" s="20"/>
      <c r="EEM67" s="20"/>
      <c r="EEN67" s="20"/>
      <c r="EEO67" s="20"/>
      <c r="EEP67" s="20"/>
      <c r="EEQ67" s="20"/>
      <c r="EER67" s="20"/>
      <c r="EES67" s="20"/>
      <c r="EET67" s="20"/>
      <c r="EEU67" s="20"/>
      <c r="EEV67" s="20"/>
      <c r="EEW67" s="20"/>
      <c r="EEX67" s="20"/>
      <c r="EEY67" s="20"/>
      <c r="EEZ67" s="20"/>
      <c r="EFA67" s="20"/>
      <c r="EFB67" s="20"/>
      <c r="EFC67" s="20"/>
      <c r="EFD67" s="20"/>
      <c r="EFE67" s="20"/>
      <c r="EFF67" s="20"/>
      <c r="EFG67" s="20"/>
      <c r="EFH67" s="20"/>
      <c r="EFI67" s="20"/>
      <c r="EFJ67" s="20"/>
      <c r="EFK67" s="20"/>
      <c r="EFL67" s="20"/>
      <c r="EFM67" s="20"/>
      <c r="EFN67" s="20"/>
      <c r="EFO67" s="20"/>
      <c r="EFP67" s="20"/>
      <c r="EFQ67" s="20"/>
      <c r="EFR67" s="20"/>
      <c r="EFS67" s="20"/>
      <c r="EFT67" s="20"/>
      <c r="EFU67" s="20"/>
      <c r="EFV67" s="20"/>
      <c r="EFW67" s="20"/>
      <c r="EFX67" s="20"/>
      <c r="EFY67" s="20"/>
      <c r="EFZ67" s="20"/>
      <c r="EGA67" s="20"/>
      <c r="EGB67" s="20"/>
      <c r="EGC67" s="20"/>
      <c r="EGD67" s="20"/>
      <c r="EGE67" s="20"/>
      <c r="EGF67" s="20"/>
      <c r="EGG67" s="20"/>
      <c r="EGH67" s="20"/>
      <c r="EGI67" s="20"/>
      <c r="EGJ67" s="20"/>
      <c r="EGK67" s="20"/>
      <c r="EGL67" s="20"/>
      <c r="EGM67" s="20"/>
      <c r="EGN67" s="20"/>
      <c r="EGO67" s="20"/>
      <c r="EGP67" s="20"/>
      <c r="EGQ67" s="20"/>
      <c r="EGR67" s="20"/>
      <c r="EGS67" s="20"/>
      <c r="EGT67" s="20"/>
      <c r="EGU67" s="20"/>
      <c r="EGV67" s="20"/>
      <c r="EGW67" s="20"/>
      <c r="EGX67" s="20"/>
      <c r="EGY67" s="20"/>
      <c r="EGZ67" s="20"/>
      <c r="EHA67" s="20"/>
      <c r="EHB67" s="20"/>
      <c r="EHC67" s="20"/>
      <c r="EHD67" s="20"/>
      <c r="EHE67" s="20"/>
      <c r="EHF67" s="20"/>
      <c r="EHG67" s="20"/>
      <c r="EHH67" s="20"/>
      <c r="EHI67" s="20"/>
      <c r="EHJ67" s="20"/>
      <c r="EHK67" s="20"/>
      <c r="EHL67" s="20"/>
      <c r="EHM67" s="20"/>
      <c r="EHN67" s="20"/>
      <c r="EHO67" s="20"/>
      <c r="EHP67" s="20"/>
      <c r="EHQ67" s="20"/>
      <c r="EHR67" s="20"/>
      <c r="EHS67" s="20"/>
      <c r="EHT67" s="20"/>
      <c r="EHU67" s="20"/>
      <c r="EHV67" s="20"/>
      <c r="EHW67" s="20"/>
      <c r="EHX67" s="20"/>
      <c r="EHY67" s="20"/>
      <c r="EHZ67" s="20"/>
      <c r="EIA67" s="20"/>
      <c r="EIB67" s="20"/>
      <c r="EIC67" s="20"/>
      <c r="EID67" s="20"/>
      <c r="EIE67" s="20"/>
      <c r="EIF67" s="20"/>
      <c r="EIG67" s="20"/>
      <c r="EIH67" s="20"/>
      <c r="EII67" s="20"/>
      <c r="EIJ67" s="20"/>
      <c r="EIK67" s="20"/>
      <c r="EIL67" s="20"/>
      <c r="EIM67" s="20"/>
      <c r="EIN67" s="20"/>
      <c r="EIO67" s="20"/>
      <c r="EIP67" s="20"/>
      <c r="EIQ67" s="20"/>
      <c r="EIR67" s="20"/>
      <c r="EIS67" s="20"/>
      <c r="EIT67" s="20"/>
      <c r="EIU67" s="20"/>
      <c r="EIV67" s="20"/>
      <c r="EIW67" s="20"/>
      <c r="EIX67" s="20"/>
      <c r="EIY67" s="20"/>
      <c r="EIZ67" s="20"/>
      <c r="EJA67" s="20"/>
      <c r="EJB67" s="20"/>
      <c r="EJC67" s="20"/>
      <c r="EJD67" s="20"/>
      <c r="EJE67" s="20"/>
      <c r="EJF67" s="20"/>
      <c r="EJG67" s="20"/>
      <c r="EJH67" s="20"/>
      <c r="EJI67" s="20"/>
      <c r="EJJ67" s="20"/>
      <c r="EJK67" s="20"/>
      <c r="EJL67" s="20"/>
      <c r="EJM67" s="20"/>
      <c r="EJN67" s="20"/>
      <c r="EJO67" s="20"/>
      <c r="EJP67" s="20"/>
      <c r="EJQ67" s="20"/>
      <c r="EJR67" s="20"/>
      <c r="EJS67" s="20"/>
      <c r="EJT67" s="20"/>
      <c r="EJU67" s="20"/>
      <c r="EJV67" s="20"/>
      <c r="EJW67" s="20"/>
      <c r="EJX67" s="20"/>
      <c r="EJY67" s="20"/>
      <c r="EJZ67" s="20"/>
      <c r="EKA67" s="20"/>
      <c r="EKB67" s="20"/>
      <c r="EKC67" s="20"/>
      <c r="EKD67" s="20"/>
      <c r="EKE67" s="20"/>
      <c r="EKF67" s="20"/>
      <c r="EKG67" s="20"/>
      <c r="EKH67" s="20"/>
      <c r="EKI67" s="20"/>
      <c r="EKJ67" s="20"/>
      <c r="EKK67" s="20"/>
      <c r="EKL67" s="20"/>
      <c r="EKM67" s="20"/>
      <c r="EKN67" s="20"/>
      <c r="EKO67" s="20"/>
      <c r="EKP67" s="20"/>
      <c r="EKQ67" s="20"/>
      <c r="EKR67" s="20"/>
      <c r="EKS67" s="20"/>
      <c r="EKT67" s="20"/>
      <c r="EKU67" s="20"/>
      <c r="EKV67" s="20"/>
      <c r="EKW67" s="20"/>
      <c r="EKX67" s="20"/>
      <c r="EKY67" s="20"/>
      <c r="EKZ67" s="20"/>
      <c r="ELA67" s="20"/>
      <c r="ELB67" s="20"/>
      <c r="ELC67" s="20"/>
      <c r="ELD67" s="20"/>
      <c r="ELE67" s="20"/>
      <c r="ELF67" s="20"/>
      <c r="ELG67" s="20"/>
      <c r="ELH67" s="20"/>
      <c r="ELI67" s="20"/>
      <c r="ELJ67" s="20"/>
      <c r="ELK67" s="20"/>
      <c r="ELL67" s="20"/>
      <c r="ELM67" s="20"/>
      <c r="ELN67" s="20"/>
      <c r="ELO67" s="20"/>
      <c r="ELP67" s="20"/>
      <c r="ELQ67" s="20"/>
      <c r="ELR67" s="20"/>
      <c r="ELS67" s="20"/>
      <c r="ELT67" s="20"/>
      <c r="ELU67" s="20"/>
      <c r="ELV67" s="20"/>
      <c r="ELW67" s="20"/>
      <c r="ELX67" s="20"/>
      <c r="ELY67" s="20"/>
      <c r="ELZ67" s="20"/>
      <c r="EMA67" s="20"/>
      <c r="EMB67" s="20"/>
      <c r="EMC67" s="20"/>
      <c r="EMD67" s="20"/>
      <c r="EME67" s="20"/>
      <c r="EMF67" s="20"/>
      <c r="EMG67" s="20"/>
      <c r="EMH67" s="20"/>
      <c r="EMI67" s="20"/>
      <c r="EMJ67" s="20"/>
      <c r="EMK67" s="20"/>
      <c r="EML67" s="20"/>
      <c r="EMM67" s="20"/>
      <c r="EMN67" s="20"/>
      <c r="EMO67" s="20"/>
      <c r="EMP67" s="20"/>
      <c r="EMQ67" s="20"/>
      <c r="EMR67" s="20"/>
      <c r="EMS67" s="20"/>
      <c r="EMT67" s="20"/>
      <c r="EMU67" s="20"/>
      <c r="EMV67" s="20"/>
      <c r="EMW67" s="20"/>
      <c r="EMX67" s="20"/>
      <c r="EMY67" s="20"/>
      <c r="EMZ67" s="20"/>
      <c r="ENA67" s="20"/>
      <c r="ENB67" s="20"/>
      <c r="ENC67" s="20"/>
      <c r="END67" s="20"/>
      <c r="ENE67" s="20"/>
      <c r="ENF67" s="20"/>
      <c r="ENG67" s="20"/>
      <c r="ENH67" s="20"/>
      <c r="ENI67" s="20"/>
      <c r="ENJ67" s="20"/>
      <c r="ENK67" s="20"/>
      <c r="ENL67" s="20"/>
      <c r="ENM67" s="20"/>
      <c r="ENN67" s="20"/>
      <c r="ENO67" s="20"/>
      <c r="ENP67" s="20"/>
      <c r="ENQ67" s="20"/>
      <c r="ENR67" s="20"/>
      <c r="ENS67" s="20"/>
      <c r="ENT67" s="20"/>
      <c r="ENU67" s="20"/>
      <c r="ENV67" s="20"/>
      <c r="ENW67" s="20"/>
      <c r="ENX67" s="20"/>
      <c r="ENY67" s="20"/>
      <c r="ENZ67" s="20"/>
      <c r="EOA67" s="20"/>
      <c r="EOB67" s="20"/>
      <c r="EOC67" s="20"/>
      <c r="EOD67" s="20"/>
      <c r="EOE67" s="20"/>
      <c r="EOF67" s="20"/>
      <c r="EOG67" s="20"/>
      <c r="EOH67" s="20"/>
      <c r="EOI67" s="20"/>
      <c r="EOJ67" s="20"/>
      <c r="EOK67" s="20"/>
      <c r="EOL67" s="20"/>
      <c r="EOM67" s="20"/>
      <c r="EON67" s="20"/>
      <c r="EOO67" s="20"/>
      <c r="EOP67" s="20"/>
      <c r="EOQ67" s="20"/>
      <c r="EOR67" s="20"/>
      <c r="EOS67" s="20"/>
      <c r="EOT67" s="20"/>
      <c r="EOU67" s="20"/>
      <c r="EOV67" s="20"/>
      <c r="EOW67" s="20"/>
      <c r="EOX67" s="20"/>
      <c r="EOY67" s="20"/>
      <c r="EOZ67" s="20"/>
      <c r="EPA67" s="20"/>
      <c r="EPB67" s="20"/>
      <c r="EPC67" s="20"/>
      <c r="EPD67" s="20"/>
      <c r="EPE67" s="20"/>
      <c r="EPF67" s="20"/>
      <c r="EPG67" s="20"/>
      <c r="EPH67" s="20"/>
      <c r="EPI67" s="20"/>
      <c r="EPJ67" s="20"/>
      <c r="EPK67" s="20"/>
      <c r="EPL67" s="20"/>
      <c r="EPM67" s="20"/>
      <c r="EPN67" s="20"/>
      <c r="EPO67" s="20"/>
      <c r="EPP67" s="20"/>
      <c r="EPQ67" s="20"/>
      <c r="EPR67" s="20"/>
      <c r="EPS67" s="20"/>
      <c r="EPT67" s="20"/>
      <c r="EPU67" s="20"/>
      <c r="EPV67" s="20"/>
      <c r="EPW67" s="20"/>
      <c r="EPX67" s="20"/>
      <c r="EPY67" s="20"/>
      <c r="EPZ67" s="20"/>
      <c r="EQA67" s="20"/>
      <c r="EQB67" s="20"/>
      <c r="EQC67" s="20"/>
      <c r="EQD67" s="20"/>
      <c r="EQE67" s="20"/>
      <c r="EQF67" s="20"/>
      <c r="EQG67" s="20"/>
      <c r="EQH67" s="20"/>
      <c r="EQI67" s="20"/>
      <c r="EQJ67" s="20"/>
      <c r="EQK67" s="20"/>
      <c r="EQL67" s="20"/>
      <c r="EQM67" s="20"/>
      <c r="EQN67" s="20"/>
      <c r="EQO67" s="20"/>
      <c r="EQP67" s="20"/>
      <c r="EQQ67" s="20"/>
      <c r="EQR67" s="20"/>
      <c r="EQS67" s="20"/>
      <c r="EQT67" s="20"/>
      <c r="EQU67" s="20"/>
      <c r="EQV67" s="20"/>
      <c r="EQW67" s="20"/>
      <c r="EQX67" s="20"/>
      <c r="EQY67" s="20"/>
      <c r="EQZ67" s="20"/>
      <c r="ERA67" s="20"/>
      <c r="ERB67" s="20"/>
      <c r="ERC67" s="20"/>
      <c r="ERD67" s="20"/>
      <c r="ERE67" s="20"/>
      <c r="ERF67" s="20"/>
      <c r="ERG67" s="20"/>
      <c r="ERH67" s="20"/>
      <c r="ERI67" s="20"/>
      <c r="ERJ67" s="20"/>
      <c r="ERK67" s="20"/>
      <c r="ERL67" s="20"/>
      <c r="ERM67" s="20"/>
      <c r="ERN67" s="20"/>
      <c r="ERO67" s="20"/>
      <c r="ERP67" s="20"/>
      <c r="ERQ67" s="20"/>
      <c r="ERR67" s="20"/>
      <c r="ERS67" s="20"/>
      <c r="ERT67" s="20"/>
      <c r="ERU67" s="20"/>
      <c r="ERV67" s="20"/>
      <c r="ERW67" s="20"/>
      <c r="ERX67" s="20"/>
      <c r="ERY67" s="20"/>
      <c r="ERZ67" s="20"/>
      <c r="ESA67" s="20"/>
      <c r="ESB67" s="20"/>
      <c r="ESC67" s="20"/>
      <c r="ESD67" s="20"/>
      <c r="ESE67" s="20"/>
      <c r="ESF67" s="20"/>
      <c r="ESG67" s="20"/>
      <c r="ESH67" s="20"/>
      <c r="ESI67" s="20"/>
      <c r="ESJ67" s="20"/>
      <c r="ESK67" s="20"/>
      <c r="ESL67" s="20"/>
      <c r="ESM67" s="20"/>
      <c r="ESN67" s="20"/>
      <c r="ESO67" s="20"/>
      <c r="ESP67" s="20"/>
      <c r="ESQ67" s="20"/>
      <c r="ESR67" s="20"/>
      <c r="ESS67" s="20"/>
      <c r="EST67" s="20"/>
      <c r="ESU67" s="20"/>
      <c r="ESV67" s="20"/>
      <c r="ESW67" s="20"/>
      <c r="ESX67" s="20"/>
      <c r="ESY67" s="20"/>
      <c r="ESZ67" s="20"/>
      <c r="ETA67" s="20"/>
      <c r="ETB67" s="20"/>
      <c r="ETC67" s="20"/>
      <c r="ETD67" s="20"/>
      <c r="ETE67" s="20"/>
      <c r="ETF67" s="20"/>
      <c r="ETG67" s="20"/>
      <c r="ETH67" s="20"/>
      <c r="ETI67" s="20"/>
      <c r="ETJ67" s="20"/>
      <c r="ETK67" s="20"/>
      <c r="ETL67" s="20"/>
      <c r="ETM67" s="20"/>
      <c r="ETN67" s="20"/>
      <c r="ETO67" s="20"/>
      <c r="ETP67" s="20"/>
      <c r="ETQ67" s="20"/>
      <c r="ETR67" s="20"/>
      <c r="ETS67" s="20"/>
      <c r="ETT67" s="20"/>
      <c r="ETU67" s="20"/>
      <c r="ETV67" s="20"/>
      <c r="ETW67" s="20"/>
      <c r="ETX67" s="20"/>
      <c r="ETY67" s="20"/>
      <c r="ETZ67" s="20"/>
      <c r="EUA67" s="20"/>
      <c r="EUB67" s="20"/>
      <c r="EUC67" s="20"/>
      <c r="EUD67" s="20"/>
      <c r="EUE67" s="20"/>
      <c r="EUF67" s="20"/>
      <c r="EUG67" s="20"/>
      <c r="EUH67" s="20"/>
      <c r="EUI67" s="20"/>
      <c r="EUJ67" s="20"/>
      <c r="EUK67" s="20"/>
      <c r="EUL67" s="20"/>
      <c r="EUM67" s="20"/>
      <c r="EUN67" s="20"/>
      <c r="EUO67" s="20"/>
      <c r="EUP67" s="20"/>
      <c r="EUQ67" s="20"/>
      <c r="EUR67" s="20"/>
      <c r="EUS67" s="20"/>
      <c r="EUT67" s="20"/>
      <c r="EUU67" s="20"/>
      <c r="EUV67" s="20"/>
      <c r="EUW67" s="20"/>
      <c r="EUX67" s="20"/>
      <c r="EUY67" s="20"/>
      <c r="EUZ67" s="20"/>
      <c r="EVA67" s="20"/>
      <c r="EVB67" s="20"/>
      <c r="EVC67" s="20"/>
      <c r="EVD67" s="20"/>
      <c r="EVE67" s="20"/>
      <c r="EVF67" s="20"/>
      <c r="EVG67" s="20"/>
      <c r="EVH67" s="20"/>
      <c r="EVI67" s="20"/>
      <c r="EVJ67" s="20"/>
      <c r="EVK67" s="20"/>
      <c r="EVL67" s="20"/>
      <c r="EVM67" s="20"/>
      <c r="EVN67" s="20"/>
      <c r="EVO67" s="20"/>
      <c r="EVP67" s="20"/>
      <c r="EVQ67" s="20"/>
      <c r="EVR67" s="20"/>
      <c r="EVS67" s="20"/>
      <c r="EVT67" s="20"/>
      <c r="EVU67" s="20"/>
      <c r="EVV67" s="20"/>
      <c r="EVW67" s="20"/>
      <c r="EVX67" s="20"/>
      <c r="EVY67" s="20"/>
      <c r="EVZ67" s="20"/>
      <c r="EWA67" s="20"/>
      <c r="EWB67" s="20"/>
      <c r="EWC67" s="20"/>
      <c r="EWD67" s="20"/>
      <c r="EWE67" s="20"/>
      <c r="EWF67" s="20"/>
      <c r="EWG67" s="20"/>
      <c r="EWH67" s="20"/>
      <c r="EWI67" s="20"/>
      <c r="EWJ67" s="20"/>
      <c r="EWK67" s="20"/>
      <c r="EWL67" s="20"/>
      <c r="EWM67" s="20"/>
      <c r="EWN67" s="20"/>
      <c r="EWO67" s="20"/>
      <c r="EWP67" s="20"/>
      <c r="EWQ67" s="20"/>
      <c r="EWR67" s="20"/>
      <c r="EWS67" s="20"/>
      <c r="EWT67" s="20"/>
      <c r="EWU67" s="20"/>
      <c r="EWV67" s="20"/>
      <c r="EWW67" s="20"/>
      <c r="EWX67" s="20"/>
      <c r="EWY67" s="20"/>
      <c r="EWZ67" s="20"/>
      <c r="EXA67" s="20"/>
      <c r="EXB67" s="20"/>
      <c r="EXC67" s="20"/>
      <c r="EXD67" s="20"/>
      <c r="EXE67" s="20"/>
      <c r="EXF67" s="20"/>
      <c r="EXG67" s="20"/>
      <c r="EXH67" s="20"/>
      <c r="EXI67" s="20"/>
      <c r="EXJ67" s="20"/>
      <c r="EXK67" s="20"/>
      <c r="EXL67" s="20"/>
      <c r="EXM67" s="20"/>
      <c r="EXN67" s="20"/>
      <c r="EXO67" s="20"/>
      <c r="EXP67" s="20"/>
      <c r="EXQ67" s="20"/>
      <c r="EXR67" s="20"/>
      <c r="EXS67" s="20"/>
      <c r="EXT67" s="20"/>
      <c r="EXU67" s="20"/>
      <c r="EXV67" s="20"/>
      <c r="EXW67" s="20"/>
      <c r="EXX67" s="20"/>
      <c r="EXY67" s="20"/>
      <c r="EXZ67" s="20"/>
      <c r="EYA67" s="20"/>
      <c r="EYB67" s="20"/>
      <c r="EYC67" s="20"/>
      <c r="EYD67" s="20"/>
      <c r="EYE67" s="20"/>
      <c r="EYF67" s="20"/>
      <c r="EYG67" s="20"/>
      <c r="EYH67" s="20"/>
      <c r="EYI67" s="20"/>
      <c r="EYJ67" s="20"/>
      <c r="EYK67" s="20"/>
      <c r="EYL67" s="20"/>
      <c r="EYM67" s="20"/>
      <c r="EYN67" s="20"/>
      <c r="EYO67" s="20"/>
      <c r="EYP67" s="20"/>
      <c r="EYQ67" s="20"/>
      <c r="EYR67" s="20"/>
      <c r="EYS67" s="20"/>
      <c r="EYT67" s="20"/>
      <c r="EYU67" s="20"/>
      <c r="EYV67" s="20"/>
      <c r="EYW67" s="20"/>
      <c r="EYX67" s="20"/>
      <c r="EYY67" s="20"/>
      <c r="EYZ67" s="20"/>
      <c r="EZA67" s="20"/>
      <c r="EZB67" s="20"/>
      <c r="EZC67" s="20"/>
      <c r="EZD67" s="20"/>
      <c r="EZE67" s="20"/>
      <c r="EZF67" s="20"/>
      <c r="EZG67" s="20"/>
      <c r="EZH67" s="20"/>
      <c r="EZI67" s="20"/>
      <c r="EZJ67" s="20"/>
      <c r="EZK67" s="20"/>
      <c r="EZL67" s="20"/>
      <c r="EZM67" s="20"/>
      <c r="EZN67" s="20"/>
      <c r="EZO67" s="20"/>
      <c r="EZP67" s="20"/>
      <c r="EZQ67" s="20"/>
      <c r="EZR67" s="20"/>
      <c r="EZS67" s="20"/>
      <c r="EZT67" s="20"/>
      <c r="EZU67" s="20"/>
      <c r="EZV67" s="20"/>
      <c r="EZW67" s="20"/>
      <c r="EZX67" s="20"/>
      <c r="EZY67" s="20"/>
      <c r="EZZ67" s="20"/>
      <c r="FAA67" s="20"/>
      <c r="FAB67" s="20"/>
      <c r="FAC67" s="20"/>
      <c r="FAD67" s="20"/>
      <c r="FAE67" s="20"/>
      <c r="FAF67" s="20"/>
      <c r="FAG67" s="20"/>
      <c r="FAH67" s="20"/>
      <c r="FAI67" s="20"/>
      <c r="FAJ67" s="20"/>
      <c r="FAK67" s="20"/>
      <c r="FAL67" s="20"/>
      <c r="FAM67" s="20"/>
      <c r="FAN67" s="20"/>
      <c r="FAO67" s="20"/>
      <c r="FAP67" s="20"/>
      <c r="FAQ67" s="20"/>
      <c r="FAR67" s="20"/>
      <c r="FAS67" s="20"/>
      <c r="FAT67" s="20"/>
      <c r="FAU67" s="20"/>
      <c r="FAV67" s="20"/>
      <c r="FAW67" s="20"/>
      <c r="FAX67" s="20"/>
      <c r="FAY67" s="20"/>
      <c r="FAZ67" s="20"/>
      <c r="FBA67" s="20"/>
      <c r="FBB67" s="20"/>
      <c r="FBC67" s="20"/>
      <c r="FBD67" s="20"/>
      <c r="FBE67" s="20"/>
      <c r="FBF67" s="20"/>
      <c r="FBG67" s="20"/>
      <c r="FBH67" s="20"/>
      <c r="FBI67" s="20"/>
      <c r="FBJ67" s="20"/>
      <c r="FBK67" s="20"/>
      <c r="FBL67" s="20"/>
      <c r="FBM67" s="20"/>
      <c r="FBN67" s="20"/>
      <c r="FBO67" s="20"/>
      <c r="FBP67" s="20"/>
      <c r="FBQ67" s="20"/>
      <c r="FBR67" s="20"/>
      <c r="FBS67" s="20"/>
      <c r="FBT67" s="20"/>
      <c r="FBU67" s="20"/>
      <c r="FBV67" s="20"/>
      <c r="FBW67" s="20"/>
      <c r="FBX67" s="20"/>
      <c r="FBY67" s="20"/>
      <c r="FBZ67" s="20"/>
      <c r="FCA67" s="20"/>
      <c r="FCB67" s="20"/>
      <c r="FCC67" s="20"/>
      <c r="FCD67" s="20"/>
      <c r="FCE67" s="20"/>
      <c r="FCF67" s="20"/>
      <c r="FCG67" s="20"/>
      <c r="FCH67" s="20"/>
      <c r="FCI67" s="20"/>
      <c r="FCJ67" s="20"/>
      <c r="FCK67" s="20"/>
      <c r="FCL67" s="20"/>
      <c r="FCM67" s="20"/>
      <c r="FCN67" s="20"/>
      <c r="FCO67" s="20"/>
      <c r="FCP67" s="20"/>
      <c r="FCQ67" s="20"/>
      <c r="FCR67" s="20"/>
      <c r="FCS67" s="20"/>
      <c r="FCT67" s="20"/>
      <c r="FCU67" s="20"/>
      <c r="FCV67" s="20"/>
      <c r="FCW67" s="20"/>
      <c r="FCX67" s="20"/>
      <c r="FCY67" s="20"/>
      <c r="FCZ67" s="20"/>
      <c r="FDA67" s="20"/>
      <c r="FDB67" s="20"/>
      <c r="FDC67" s="20"/>
      <c r="FDD67" s="20"/>
      <c r="FDE67" s="20"/>
      <c r="FDF67" s="20"/>
      <c r="FDG67" s="20"/>
      <c r="FDH67" s="20"/>
      <c r="FDI67" s="20"/>
      <c r="FDJ67" s="20"/>
      <c r="FDK67" s="20"/>
      <c r="FDL67" s="20"/>
      <c r="FDM67" s="20"/>
      <c r="FDN67" s="20"/>
      <c r="FDO67" s="20"/>
      <c r="FDP67" s="20"/>
      <c r="FDQ67" s="20"/>
      <c r="FDR67" s="20"/>
      <c r="FDS67" s="20"/>
      <c r="FDT67" s="20"/>
      <c r="FDU67" s="20"/>
      <c r="FDV67" s="20"/>
      <c r="FDW67" s="20"/>
      <c r="FDX67" s="20"/>
      <c r="FDY67" s="20"/>
      <c r="FDZ67" s="20"/>
      <c r="FEA67" s="20"/>
      <c r="FEB67" s="20"/>
      <c r="FEC67" s="20"/>
      <c r="FED67" s="20"/>
      <c r="FEE67" s="20"/>
      <c r="FEF67" s="20"/>
      <c r="FEG67" s="20"/>
      <c r="FEH67" s="20"/>
      <c r="FEI67" s="20"/>
      <c r="FEJ67" s="20"/>
      <c r="FEK67" s="20"/>
      <c r="FEL67" s="20"/>
      <c r="FEM67" s="20"/>
      <c r="FEN67" s="20"/>
      <c r="FEO67" s="20"/>
      <c r="FEP67" s="20"/>
      <c r="FEQ67" s="20"/>
      <c r="FER67" s="20"/>
      <c r="FES67" s="20"/>
      <c r="FET67" s="20"/>
      <c r="FEU67" s="20"/>
      <c r="FEV67" s="20"/>
      <c r="FEW67" s="20"/>
      <c r="FEX67" s="20"/>
      <c r="FEY67" s="20"/>
      <c r="FEZ67" s="20"/>
      <c r="FFA67" s="20"/>
      <c r="FFB67" s="20"/>
      <c r="FFC67" s="20"/>
      <c r="FFD67" s="20"/>
      <c r="FFE67" s="20"/>
      <c r="FFF67" s="20"/>
      <c r="FFG67" s="20"/>
      <c r="FFH67" s="20"/>
      <c r="FFI67" s="20"/>
      <c r="FFJ67" s="20"/>
      <c r="FFK67" s="20"/>
      <c r="FFL67" s="20"/>
      <c r="FFM67" s="20"/>
      <c r="FFN67" s="20"/>
      <c r="FFO67" s="20"/>
      <c r="FFP67" s="20"/>
      <c r="FFQ67" s="20"/>
      <c r="FFR67" s="20"/>
      <c r="FFS67" s="20"/>
      <c r="FFT67" s="20"/>
      <c r="FFU67" s="20"/>
      <c r="FFV67" s="20"/>
      <c r="FFW67" s="20"/>
      <c r="FFX67" s="20"/>
      <c r="FFY67" s="20"/>
      <c r="FFZ67" s="20"/>
      <c r="FGA67" s="20"/>
      <c r="FGB67" s="20"/>
      <c r="FGC67" s="20"/>
      <c r="FGD67" s="20"/>
      <c r="FGE67" s="20"/>
      <c r="FGF67" s="20"/>
      <c r="FGG67" s="20"/>
      <c r="FGH67" s="20"/>
      <c r="FGI67" s="20"/>
      <c r="FGJ67" s="20"/>
      <c r="FGK67" s="20"/>
      <c r="FGL67" s="20"/>
      <c r="FGM67" s="20"/>
      <c r="FGN67" s="20"/>
      <c r="FGO67" s="20"/>
      <c r="FGP67" s="20"/>
      <c r="FGQ67" s="20"/>
      <c r="FGR67" s="20"/>
      <c r="FGS67" s="20"/>
      <c r="FGT67" s="20"/>
      <c r="FGU67" s="20"/>
      <c r="FGV67" s="20"/>
      <c r="FGW67" s="20"/>
      <c r="FGX67" s="20"/>
      <c r="FGY67" s="20"/>
      <c r="FGZ67" s="20"/>
      <c r="FHA67" s="20"/>
      <c r="FHB67" s="20"/>
      <c r="FHC67" s="20"/>
      <c r="FHD67" s="20"/>
      <c r="FHE67" s="20"/>
      <c r="FHF67" s="20"/>
      <c r="FHG67" s="20"/>
      <c r="FHH67" s="20"/>
      <c r="FHI67" s="20"/>
      <c r="FHJ67" s="20"/>
      <c r="FHK67" s="20"/>
      <c r="FHL67" s="20"/>
      <c r="FHM67" s="20"/>
      <c r="FHN67" s="20"/>
      <c r="FHO67" s="20"/>
      <c r="FHP67" s="20"/>
      <c r="FHQ67" s="20"/>
      <c r="FHR67" s="20"/>
      <c r="FHS67" s="20"/>
      <c r="FHT67" s="20"/>
      <c r="FHU67" s="20"/>
      <c r="FHV67" s="20"/>
      <c r="FHW67" s="20"/>
      <c r="FHX67" s="20"/>
      <c r="FHY67" s="20"/>
      <c r="FHZ67" s="20"/>
      <c r="FIA67" s="20"/>
      <c r="FIB67" s="20"/>
      <c r="FIC67" s="20"/>
      <c r="FID67" s="20"/>
      <c r="FIE67" s="20"/>
      <c r="FIF67" s="20"/>
      <c r="FIG67" s="20"/>
      <c r="FIH67" s="20"/>
      <c r="FII67" s="20"/>
      <c r="FIJ67" s="20"/>
      <c r="FIK67" s="20"/>
      <c r="FIL67" s="20"/>
      <c r="FIM67" s="20"/>
      <c r="FIN67" s="20"/>
      <c r="FIO67" s="20"/>
      <c r="FIP67" s="20"/>
      <c r="FIQ67" s="20"/>
      <c r="FIR67" s="20"/>
      <c r="FIS67" s="20"/>
      <c r="FIT67" s="20"/>
      <c r="FIU67" s="20"/>
      <c r="FIV67" s="20"/>
      <c r="FIW67" s="20"/>
      <c r="FIX67" s="20"/>
      <c r="FIY67" s="20"/>
      <c r="FIZ67" s="20"/>
      <c r="FJA67" s="20"/>
      <c r="FJB67" s="20"/>
      <c r="FJC67" s="20"/>
      <c r="FJD67" s="20"/>
      <c r="FJE67" s="20"/>
      <c r="FJF67" s="20"/>
      <c r="FJG67" s="20"/>
      <c r="FJH67" s="20"/>
      <c r="FJI67" s="20"/>
      <c r="FJJ67" s="20"/>
      <c r="FJK67" s="20"/>
      <c r="FJL67" s="20"/>
      <c r="FJM67" s="20"/>
      <c r="FJN67" s="20"/>
      <c r="FJO67" s="20"/>
      <c r="FJP67" s="20"/>
      <c r="FJQ67" s="20"/>
      <c r="FJR67" s="20"/>
      <c r="FJS67" s="20"/>
      <c r="FJT67" s="20"/>
      <c r="FJU67" s="20"/>
      <c r="FJV67" s="20"/>
      <c r="FJW67" s="20"/>
      <c r="FJX67" s="20"/>
      <c r="FJY67" s="20"/>
      <c r="FJZ67" s="20"/>
      <c r="FKA67" s="20"/>
      <c r="FKB67" s="20"/>
      <c r="FKC67" s="20"/>
      <c r="FKD67" s="20"/>
      <c r="FKE67" s="20"/>
      <c r="FKF67" s="20"/>
      <c r="FKG67" s="20"/>
      <c r="FKH67" s="20"/>
      <c r="FKI67" s="20"/>
      <c r="FKJ67" s="20"/>
      <c r="FKK67" s="20"/>
      <c r="FKL67" s="20"/>
      <c r="FKM67" s="20"/>
      <c r="FKN67" s="20"/>
      <c r="FKO67" s="20"/>
      <c r="FKP67" s="20"/>
      <c r="FKQ67" s="20"/>
      <c r="FKR67" s="20"/>
      <c r="FKS67" s="20"/>
      <c r="FKT67" s="20"/>
      <c r="FKU67" s="20"/>
      <c r="FKV67" s="20"/>
      <c r="FKW67" s="20"/>
      <c r="FKX67" s="20"/>
      <c r="FKY67" s="20"/>
      <c r="FKZ67" s="20"/>
      <c r="FLA67" s="20"/>
      <c r="FLB67" s="20"/>
      <c r="FLC67" s="20"/>
      <c r="FLD67" s="20"/>
      <c r="FLE67" s="20"/>
      <c r="FLF67" s="20"/>
      <c r="FLG67" s="20"/>
      <c r="FLH67" s="20"/>
      <c r="FLI67" s="20"/>
      <c r="FLJ67" s="20"/>
      <c r="FLK67" s="20"/>
      <c r="FLL67" s="20"/>
      <c r="FLM67" s="20"/>
      <c r="FLN67" s="20"/>
      <c r="FLO67" s="20"/>
      <c r="FLP67" s="20"/>
      <c r="FLQ67" s="20"/>
      <c r="FLR67" s="20"/>
      <c r="FLS67" s="20"/>
      <c r="FLT67" s="20"/>
      <c r="FLU67" s="20"/>
      <c r="FLV67" s="20"/>
      <c r="FLW67" s="20"/>
      <c r="FLX67" s="20"/>
      <c r="FLY67" s="20"/>
      <c r="FLZ67" s="20"/>
      <c r="FMA67" s="20"/>
      <c r="FMB67" s="20"/>
      <c r="FMC67" s="20"/>
      <c r="FMD67" s="20"/>
      <c r="FME67" s="20"/>
      <c r="FMF67" s="20"/>
      <c r="FMG67" s="20"/>
      <c r="FMH67" s="20"/>
      <c r="FMI67" s="20"/>
      <c r="FMJ67" s="20"/>
      <c r="FMK67" s="20"/>
      <c r="FML67" s="20"/>
      <c r="FMM67" s="20"/>
      <c r="FMN67" s="20"/>
      <c r="FMO67" s="20"/>
      <c r="FMP67" s="20"/>
      <c r="FMQ67" s="20"/>
      <c r="FMR67" s="20"/>
      <c r="FMS67" s="20"/>
      <c r="FMT67" s="20"/>
      <c r="FMU67" s="20"/>
      <c r="FMV67" s="20"/>
      <c r="FMW67" s="20"/>
      <c r="FMX67" s="20"/>
      <c r="FMY67" s="20"/>
      <c r="FMZ67" s="20"/>
      <c r="FNA67" s="20"/>
      <c r="FNB67" s="20"/>
      <c r="FNC67" s="20"/>
      <c r="FND67" s="20"/>
      <c r="FNE67" s="20"/>
      <c r="FNF67" s="20"/>
      <c r="FNG67" s="20"/>
      <c r="FNH67" s="20"/>
      <c r="FNI67" s="20"/>
      <c r="FNJ67" s="20"/>
      <c r="FNK67" s="20"/>
      <c r="FNL67" s="20"/>
      <c r="FNM67" s="20"/>
      <c r="FNN67" s="20"/>
      <c r="FNO67" s="20"/>
      <c r="FNP67" s="20"/>
      <c r="FNQ67" s="20"/>
      <c r="FNR67" s="20"/>
      <c r="FNS67" s="20"/>
      <c r="FNT67" s="20"/>
      <c r="FNU67" s="20"/>
      <c r="FNV67" s="20"/>
      <c r="FNW67" s="20"/>
      <c r="FNX67" s="20"/>
      <c r="FNY67" s="20"/>
      <c r="FNZ67" s="20"/>
      <c r="FOA67" s="20"/>
      <c r="FOB67" s="20"/>
      <c r="FOC67" s="20"/>
      <c r="FOD67" s="20"/>
      <c r="FOE67" s="20"/>
      <c r="FOF67" s="20"/>
      <c r="FOG67" s="20"/>
      <c r="FOH67" s="20"/>
      <c r="FOI67" s="20"/>
      <c r="FOJ67" s="20"/>
      <c r="FOK67" s="20"/>
      <c r="FOL67" s="20"/>
      <c r="FOM67" s="20"/>
      <c r="FON67" s="20"/>
      <c r="FOO67" s="20"/>
      <c r="FOP67" s="20"/>
      <c r="FOQ67" s="20"/>
      <c r="FOR67" s="20"/>
      <c r="FOS67" s="20"/>
      <c r="FOT67" s="20"/>
      <c r="FOU67" s="20"/>
      <c r="FOV67" s="20"/>
      <c r="FOW67" s="20"/>
      <c r="FOX67" s="20"/>
      <c r="FOY67" s="20"/>
      <c r="FOZ67" s="20"/>
      <c r="FPA67" s="20"/>
      <c r="FPB67" s="20"/>
      <c r="FPC67" s="20"/>
      <c r="FPD67" s="20"/>
      <c r="FPE67" s="20"/>
      <c r="FPF67" s="20"/>
      <c r="FPG67" s="20"/>
      <c r="FPH67" s="20"/>
      <c r="FPI67" s="20"/>
      <c r="FPJ67" s="20"/>
      <c r="FPK67" s="20"/>
      <c r="FPL67" s="20"/>
      <c r="FPM67" s="20"/>
      <c r="FPN67" s="20"/>
      <c r="FPO67" s="20"/>
      <c r="FPP67" s="20"/>
      <c r="FPQ67" s="20"/>
      <c r="FPR67" s="20"/>
      <c r="FPS67" s="20"/>
      <c r="FPT67" s="20"/>
      <c r="FPU67" s="20"/>
      <c r="FPV67" s="20"/>
      <c r="FPW67" s="20"/>
      <c r="FPX67" s="20"/>
      <c r="FPY67" s="20"/>
      <c r="FPZ67" s="20"/>
      <c r="FQA67" s="20"/>
      <c r="FQB67" s="20"/>
      <c r="FQC67" s="20"/>
      <c r="FQD67" s="20"/>
      <c r="FQE67" s="20"/>
      <c r="FQF67" s="20"/>
      <c r="FQG67" s="20"/>
      <c r="FQH67" s="20"/>
      <c r="FQI67" s="20"/>
      <c r="FQJ67" s="20"/>
      <c r="FQK67" s="20"/>
      <c r="FQL67" s="20"/>
      <c r="FQM67" s="20"/>
      <c r="FQN67" s="20"/>
      <c r="FQO67" s="20"/>
      <c r="FQP67" s="20"/>
      <c r="FQQ67" s="20"/>
      <c r="FQR67" s="20"/>
      <c r="FQS67" s="20"/>
      <c r="FQT67" s="20"/>
      <c r="FQU67" s="20"/>
      <c r="FQV67" s="20"/>
      <c r="FQW67" s="20"/>
      <c r="FQX67" s="20"/>
      <c r="FQY67" s="20"/>
      <c r="FQZ67" s="20"/>
      <c r="FRA67" s="20"/>
      <c r="FRB67" s="20"/>
      <c r="FRC67" s="20"/>
      <c r="FRD67" s="20"/>
      <c r="FRE67" s="20"/>
      <c r="FRF67" s="20"/>
      <c r="FRG67" s="20"/>
      <c r="FRH67" s="20"/>
      <c r="FRI67" s="20"/>
      <c r="FRJ67" s="20"/>
      <c r="FRK67" s="20"/>
      <c r="FRL67" s="20"/>
      <c r="FRM67" s="20"/>
      <c r="FRN67" s="20"/>
      <c r="FRO67" s="20"/>
      <c r="FRP67" s="20"/>
      <c r="FRQ67" s="20"/>
      <c r="FRR67" s="20"/>
      <c r="FRS67" s="20"/>
      <c r="FRT67" s="20"/>
      <c r="FRU67" s="20"/>
      <c r="FRV67" s="20"/>
      <c r="FRW67" s="20"/>
      <c r="FRX67" s="20"/>
      <c r="FRY67" s="20"/>
      <c r="FRZ67" s="20"/>
      <c r="FSA67" s="20"/>
      <c r="FSB67" s="20"/>
      <c r="FSC67" s="20"/>
      <c r="FSD67" s="20"/>
      <c r="FSE67" s="20"/>
      <c r="FSF67" s="20"/>
      <c r="FSG67" s="20"/>
      <c r="FSH67" s="20"/>
      <c r="FSI67" s="20"/>
      <c r="FSJ67" s="20"/>
      <c r="FSK67" s="20"/>
      <c r="FSL67" s="20"/>
      <c r="FSM67" s="20"/>
      <c r="FSN67" s="20"/>
      <c r="FSO67" s="20"/>
      <c r="FSP67" s="20"/>
      <c r="FSQ67" s="20"/>
      <c r="FSR67" s="20"/>
      <c r="FSS67" s="20"/>
      <c r="FST67" s="20"/>
      <c r="FSU67" s="20"/>
      <c r="FSV67" s="20"/>
      <c r="FSW67" s="20"/>
      <c r="FSX67" s="20"/>
      <c r="FSY67" s="20"/>
      <c r="FSZ67" s="20"/>
      <c r="FTA67" s="20"/>
      <c r="FTB67" s="20"/>
      <c r="FTC67" s="20"/>
      <c r="FTD67" s="20"/>
      <c r="FTE67" s="20"/>
      <c r="FTF67" s="20"/>
      <c r="FTG67" s="20"/>
      <c r="FTH67" s="20"/>
      <c r="FTI67" s="20"/>
      <c r="FTJ67" s="20"/>
      <c r="FTK67" s="20"/>
      <c r="FTL67" s="20"/>
      <c r="FTM67" s="20"/>
      <c r="FTN67" s="20"/>
      <c r="FTO67" s="20"/>
      <c r="FTP67" s="20"/>
      <c r="FTQ67" s="20"/>
      <c r="FTR67" s="20"/>
      <c r="FTS67" s="20"/>
      <c r="FTT67" s="20"/>
      <c r="FTU67" s="20"/>
      <c r="FTV67" s="20"/>
      <c r="FTW67" s="20"/>
      <c r="FTX67" s="20"/>
      <c r="FTY67" s="20"/>
      <c r="FTZ67" s="20"/>
      <c r="FUA67" s="20"/>
      <c r="FUB67" s="20"/>
      <c r="FUC67" s="20"/>
      <c r="FUD67" s="20"/>
      <c r="FUE67" s="20"/>
      <c r="FUF67" s="20"/>
      <c r="FUG67" s="20"/>
      <c r="FUH67" s="20"/>
      <c r="FUI67" s="20"/>
      <c r="FUJ67" s="20"/>
      <c r="FUK67" s="20"/>
      <c r="FUL67" s="20"/>
      <c r="FUM67" s="20"/>
      <c r="FUN67" s="20"/>
      <c r="FUO67" s="20"/>
      <c r="FUP67" s="20"/>
      <c r="FUQ67" s="20"/>
      <c r="FUR67" s="20"/>
      <c r="FUS67" s="20"/>
      <c r="FUT67" s="20"/>
      <c r="FUU67" s="20"/>
      <c r="FUV67" s="20"/>
      <c r="FUW67" s="20"/>
      <c r="FUX67" s="20"/>
      <c r="FUY67" s="20"/>
      <c r="FUZ67" s="20"/>
      <c r="FVA67" s="20"/>
      <c r="FVB67" s="20"/>
      <c r="FVC67" s="20"/>
      <c r="FVD67" s="20"/>
      <c r="FVE67" s="20"/>
      <c r="FVF67" s="20"/>
      <c r="FVG67" s="20"/>
      <c r="FVH67" s="20"/>
      <c r="FVI67" s="20"/>
      <c r="FVJ67" s="20"/>
      <c r="FVK67" s="20"/>
      <c r="FVL67" s="20"/>
      <c r="FVM67" s="20"/>
      <c r="FVN67" s="20"/>
      <c r="FVO67" s="20"/>
      <c r="FVP67" s="20"/>
      <c r="FVQ67" s="20"/>
      <c r="FVR67" s="20"/>
      <c r="FVS67" s="20"/>
      <c r="FVT67" s="20"/>
      <c r="FVU67" s="20"/>
      <c r="FVV67" s="20"/>
      <c r="FVW67" s="20"/>
      <c r="FVX67" s="20"/>
      <c r="FVY67" s="20"/>
      <c r="FVZ67" s="20"/>
      <c r="FWA67" s="20"/>
      <c r="FWB67" s="20"/>
      <c r="FWC67" s="20"/>
      <c r="FWD67" s="20"/>
      <c r="FWE67" s="20"/>
      <c r="FWF67" s="20"/>
      <c r="FWG67" s="20"/>
      <c r="FWH67" s="20"/>
      <c r="FWI67" s="20"/>
      <c r="FWJ67" s="20"/>
      <c r="FWK67" s="20"/>
      <c r="FWL67" s="20"/>
      <c r="FWM67" s="20"/>
      <c r="FWN67" s="20"/>
      <c r="FWO67" s="20"/>
      <c r="FWP67" s="20"/>
      <c r="FWQ67" s="20"/>
      <c r="FWR67" s="20"/>
      <c r="FWS67" s="20"/>
      <c r="FWT67" s="20"/>
      <c r="FWU67" s="20"/>
      <c r="FWV67" s="20"/>
      <c r="FWW67" s="20"/>
      <c r="FWX67" s="20"/>
      <c r="FWY67" s="20"/>
      <c r="FWZ67" s="20"/>
      <c r="FXA67" s="20"/>
      <c r="FXB67" s="20"/>
      <c r="FXC67" s="20"/>
      <c r="FXD67" s="20"/>
      <c r="FXE67" s="20"/>
      <c r="FXF67" s="20"/>
      <c r="FXG67" s="20"/>
      <c r="FXH67" s="20"/>
      <c r="FXI67" s="20"/>
      <c r="FXJ67" s="20"/>
      <c r="FXK67" s="20"/>
      <c r="FXL67" s="20"/>
      <c r="FXM67" s="20"/>
      <c r="FXN67" s="20"/>
      <c r="FXO67" s="20"/>
      <c r="FXP67" s="20"/>
      <c r="FXQ67" s="20"/>
      <c r="FXR67" s="20"/>
      <c r="FXS67" s="20"/>
      <c r="FXT67" s="20"/>
      <c r="FXU67" s="20"/>
      <c r="FXV67" s="20"/>
      <c r="FXW67" s="20"/>
      <c r="FXX67" s="20"/>
      <c r="FXY67" s="20"/>
      <c r="FXZ67" s="20"/>
      <c r="FYA67" s="20"/>
      <c r="FYB67" s="20"/>
      <c r="FYC67" s="20"/>
      <c r="FYD67" s="20"/>
      <c r="FYE67" s="20"/>
      <c r="FYF67" s="20"/>
      <c r="FYG67" s="20"/>
      <c r="FYH67" s="20"/>
      <c r="FYI67" s="20"/>
      <c r="FYJ67" s="20"/>
      <c r="FYK67" s="20"/>
      <c r="FYL67" s="20"/>
      <c r="FYM67" s="20"/>
      <c r="FYN67" s="20"/>
      <c r="FYO67" s="20"/>
      <c r="FYP67" s="20"/>
      <c r="FYQ67" s="20"/>
      <c r="FYR67" s="20"/>
      <c r="FYS67" s="20"/>
      <c r="FYT67" s="20"/>
      <c r="FYU67" s="20"/>
      <c r="FYV67" s="20"/>
      <c r="FYW67" s="20"/>
      <c r="FYX67" s="20"/>
      <c r="FYY67" s="20"/>
      <c r="FYZ67" s="20"/>
      <c r="FZA67" s="20"/>
      <c r="FZB67" s="20"/>
      <c r="FZC67" s="20"/>
      <c r="FZD67" s="20"/>
      <c r="FZE67" s="20"/>
      <c r="FZF67" s="20"/>
      <c r="FZG67" s="20"/>
      <c r="FZH67" s="20"/>
      <c r="FZI67" s="20"/>
      <c r="FZJ67" s="20"/>
      <c r="FZK67" s="20"/>
      <c r="FZL67" s="20"/>
      <c r="FZM67" s="20"/>
      <c r="FZN67" s="20"/>
      <c r="FZO67" s="20"/>
      <c r="FZP67" s="20"/>
      <c r="FZQ67" s="20"/>
      <c r="FZR67" s="20"/>
      <c r="FZS67" s="20"/>
      <c r="FZT67" s="20"/>
      <c r="FZU67" s="20"/>
      <c r="FZV67" s="20"/>
      <c r="FZW67" s="20"/>
      <c r="FZX67" s="20"/>
      <c r="FZY67" s="20"/>
      <c r="FZZ67" s="20"/>
      <c r="GAA67" s="20"/>
      <c r="GAB67" s="20"/>
      <c r="GAC67" s="20"/>
      <c r="GAD67" s="20"/>
      <c r="GAE67" s="20"/>
      <c r="GAF67" s="20"/>
      <c r="GAG67" s="20"/>
      <c r="GAH67" s="20"/>
      <c r="GAI67" s="20"/>
      <c r="GAJ67" s="20"/>
      <c r="GAK67" s="20"/>
      <c r="GAL67" s="20"/>
      <c r="GAM67" s="20"/>
      <c r="GAN67" s="20"/>
      <c r="GAO67" s="20"/>
      <c r="GAP67" s="20"/>
      <c r="GAQ67" s="20"/>
      <c r="GAR67" s="20"/>
      <c r="GAS67" s="20"/>
      <c r="GAT67" s="20"/>
      <c r="GAU67" s="20"/>
      <c r="GAV67" s="20"/>
      <c r="GAW67" s="20"/>
      <c r="GAX67" s="20"/>
      <c r="GAY67" s="20"/>
      <c r="GAZ67" s="20"/>
      <c r="GBA67" s="20"/>
      <c r="GBB67" s="20"/>
      <c r="GBC67" s="20"/>
      <c r="GBD67" s="20"/>
      <c r="GBE67" s="20"/>
      <c r="GBF67" s="20"/>
      <c r="GBG67" s="20"/>
      <c r="GBH67" s="20"/>
      <c r="GBI67" s="20"/>
      <c r="GBJ67" s="20"/>
      <c r="GBK67" s="20"/>
      <c r="GBL67" s="20"/>
      <c r="GBM67" s="20"/>
      <c r="GBN67" s="20"/>
      <c r="GBO67" s="20"/>
      <c r="GBP67" s="20"/>
      <c r="GBQ67" s="20"/>
      <c r="GBR67" s="20"/>
      <c r="GBS67" s="20"/>
      <c r="GBT67" s="20"/>
      <c r="GBU67" s="20"/>
      <c r="GBV67" s="20"/>
      <c r="GBW67" s="20"/>
      <c r="GBX67" s="20"/>
      <c r="GBY67" s="20"/>
      <c r="GBZ67" s="20"/>
      <c r="GCA67" s="20"/>
      <c r="GCB67" s="20"/>
      <c r="GCC67" s="20"/>
      <c r="GCD67" s="20"/>
      <c r="GCE67" s="20"/>
      <c r="GCF67" s="20"/>
      <c r="GCG67" s="20"/>
      <c r="GCH67" s="20"/>
      <c r="GCI67" s="20"/>
      <c r="GCJ67" s="20"/>
      <c r="GCK67" s="20"/>
      <c r="GCL67" s="20"/>
      <c r="GCM67" s="20"/>
      <c r="GCN67" s="20"/>
      <c r="GCO67" s="20"/>
      <c r="GCP67" s="20"/>
      <c r="GCQ67" s="20"/>
      <c r="GCR67" s="20"/>
      <c r="GCS67" s="20"/>
      <c r="GCT67" s="20"/>
      <c r="GCU67" s="20"/>
      <c r="GCV67" s="20"/>
      <c r="GCW67" s="20"/>
      <c r="GCX67" s="20"/>
      <c r="GCY67" s="20"/>
      <c r="GCZ67" s="20"/>
      <c r="GDA67" s="20"/>
      <c r="GDB67" s="20"/>
      <c r="GDC67" s="20"/>
      <c r="GDD67" s="20"/>
      <c r="GDE67" s="20"/>
      <c r="GDF67" s="20"/>
      <c r="GDG67" s="20"/>
      <c r="GDH67" s="20"/>
      <c r="GDI67" s="20"/>
      <c r="GDJ67" s="20"/>
      <c r="GDK67" s="20"/>
      <c r="GDL67" s="20"/>
      <c r="GDM67" s="20"/>
      <c r="GDN67" s="20"/>
      <c r="GDO67" s="20"/>
      <c r="GDP67" s="20"/>
      <c r="GDQ67" s="20"/>
      <c r="GDR67" s="20"/>
      <c r="GDS67" s="20"/>
      <c r="GDT67" s="20"/>
      <c r="GDU67" s="20"/>
      <c r="GDV67" s="20"/>
      <c r="GDW67" s="20"/>
      <c r="GDX67" s="20"/>
      <c r="GDY67" s="20"/>
      <c r="GDZ67" s="20"/>
      <c r="GEA67" s="20"/>
      <c r="GEB67" s="20"/>
      <c r="GEC67" s="20"/>
      <c r="GED67" s="20"/>
      <c r="GEE67" s="20"/>
      <c r="GEF67" s="20"/>
      <c r="GEG67" s="20"/>
      <c r="GEH67" s="20"/>
      <c r="GEI67" s="20"/>
      <c r="GEJ67" s="20"/>
      <c r="GEK67" s="20"/>
      <c r="GEL67" s="20"/>
      <c r="GEM67" s="20"/>
      <c r="GEN67" s="20"/>
      <c r="GEO67" s="20"/>
      <c r="GEP67" s="20"/>
      <c r="GEQ67" s="20"/>
      <c r="GER67" s="20"/>
      <c r="GES67" s="20"/>
      <c r="GET67" s="20"/>
      <c r="GEU67" s="20"/>
      <c r="GEV67" s="20"/>
      <c r="GEW67" s="20"/>
      <c r="GEX67" s="20"/>
      <c r="GEY67" s="20"/>
      <c r="GEZ67" s="20"/>
      <c r="GFA67" s="20"/>
      <c r="GFB67" s="20"/>
      <c r="GFC67" s="20"/>
      <c r="GFD67" s="20"/>
      <c r="GFE67" s="20"/>
      <c r="GFF67" s="20"/>
      <c r="GFG67" s="20"/>
      <c r="GFH67" s="20"/>
      <c r="GFI67" s="20"/>
      <c r="GFJ67" s="20"/>
      <c r="GFK67" s="20"/>
      <c r="GFL67" s="20"/>
      <c r="GFM67" s="20"/>
      <c r="GFN67" s="20"/>
      <c r="GFO67" s="20"/>
      <c r="GFP67" s="20"/>
      <c r="GFQ67" s="20"/>
      <c r="GFR67" s="20"/>
      <c r="GFS67" s="20"/>
      <c r="GFT67" s="20"/>
      <c r="GFU67" s="20"/>
      <c r="GFV67" s="20"/>
      <c r="GFW67" s="20"/>
      <c r="GFX67" s="20"/>
      <c r="GFY67" s="20"/>
      <c r="GFZ67" s="20"/>
      <c r="GGA67" s="20"/>
      <c r="GGB67" s="20"/>
      <c r="GGC67" s="20"/>
      <c r="GGD67" s="20"/>
      <c r="GGE67" s="20"/>
      <c r="GGF67" s="20"/>
      <c r="GGG67" s="20"/>
      <c r="GGH67" s="20"/>
      <c r="GGI67" s="20"/>
      <c r="GGJ67" s="20"/>
      <c r="GGK67" s="20"/>
      <c r="GGL67" s="20"/>
      <c r="GGM67" s="20"/>
      <c r="GGN67" s="20"/>
      <c r="GGO67" s="20"/>
      <c r="GGP67" s="20"/>
      <c r="GGQ67" s="20"/>
      <c r="GGR67" s="20"/>
      <c r="GGS67" s="20"/>
      <c r="GGT67" s="20"/>
      <c r="GGU67" s="20"/>
      <c r="GGV67" s="20"/>
      <c r="GGW67" s="20"/>
      <c r="GGX67" s="20"/>
      <c r="GGY67" s="20"/>
      <c r="GGZ67" s="20"/>
      <c r="GHA67" s="20"/>
      <c r="GHB67" s="20"/>
      <c r="GHC67" s="20"/>
      <c r="GHD67" s="20"/>
      <c r="GHE67" s="20"/>
      <c r="GHF67" s="20"/>
      <c r="GHG67" s="20"/>
      <c r="GHH67" s="20"/>
      <c r="GHI67" s="20"/>
      <c r="GHJ67" s="20"/>
      <c r="GHK67" s="20"/>
      <c r="GHL67" s="20"/>
      <c r="GHM67" s="20"/>
      <c r="GHN67" s="20"/>
      <c r="GHO67" s="20"/>
      <c r="GHP67" s="20"/>
      <c r="GHQ67" s="20"/>
      <c r="GHR67" s="20"/>
      <c r="GHS67" s="20"/>
      <c r="GHT67" s="20"/>
      <c r="GHU67" s="20"/>
      <c r="GHV67" s="20"/>
      <c r="GHW67" s="20"/>
      <c r="GHX67" s="20"/>
      <c r="GHY67" s="20"/>
      <c r="GHZ67" s="20"/>
      <c r="GIA67" s="20"/>
      <c r="GIB67" s="20"/>
      <c r="GIC67" s="20"/>
      <c r="GID67" s="20"/>
      <c r="GIE67" s="20"/>
      <c r="GIF67" s="20"/>
      <c r="GIG67" s="20"/>
      <c r="GIH67" s="20"/>
      <c r="GII67" s="20"/>
      <c r="GIJ67" s="20"/>
      <c r="GIK67" s="20"/>
      <c r="GIL67" s="20"/>
      <c r="GIM67" s="20"/>
      <c r="GIN67" s="20"/>
      <c r="GIO67" s="20"/>
      <c r="GIP67" s="20"/>
      <c r="GIQ67" s="20"/>
      <c r="GIR67" s="20"/>
      <c r="GIS67" s="20"/>
      <c r="GIT67" s="20"/>
      <c r="GIU67" s="20"/>
      <c r="GIV67" s="20"/>
      <c r="GIW67" s="20"/>
      <c r="GIX67" s="20"/>
      <c r="GIY67" s="20"/>
      <c r="GIZ67" s="20"/>
      <c r="GJA67" s="20"/>
      <c r="GJB67" s="20"/>
      <c r="GJC67" s="20"/>
      <c r="GJD67" s="20"/>
      <c r="GJE67" s="20"/>
      <c r="GJF67" s="20"/>
      <c r="GJG67" s="20"/>
      <c r="GJH67" s="20"/>
      <c r="GJI67" s="20"/>
      <c r="GJJ67" s="20"/>
      <c r="GJK67" s="20"/>
      <c r="GJL67" s="20"/>
      <c r="GJM67" s="20"/>
      <c r="GJN67" s="20"/>
      <c r="GJO67" s="20"/>
      <c r="GJP67" s="20"/>
      <c r="GJQ67" s="20"/>
      <c r="GJR67" s="20"/>
      <c r="GJS67" s="20"/>
      <c r="GJT67" s="20"/>
      <c r="GJU67" s="20"/>
      <c r="GJV67" s="20"/>
      <c r="GJW67" s="20"/>
      <c r="GJX67" s="20"/>
      <c r="GJY67" s="20"/>
      <c r="GJZ67" s="20"/>
      <c r="GKA67" s="20"/>
      <c r="GKB67" s="20"/>
      <c r="GKC67" s="20"/>
      <c r="GKD67" s="20"/>
      <c r="GKE67" s="20"/>
      <c r="GKF67" s="20"/>
      <c r="GKG67" s="20"/>
      <c r="GKH67" s="20"/>
      <c r="GKI67" s="20"/>
      <c r="GKJ67" s="20"/>
      <c r="GKK67" s="20"/>
      <c r="GKL67" s="20"/>
      <c r="GKM67" s="20"/>
      <c r="GKN67" s="20"/>
      <c r="GKO67" s="20"/>
      <c r="GKP67" s="20"/>
      <c r="GKQ67" s="20"/>
      <c r="GKR67" s="20"/>
      <c r="GKS67" s="20"/>
      <c r="GKT67" s="20"/>
      <c r="GKU67" s="20"/>
      <c r="GKV67" s="20"/>
      <c r="GKW67" s="20"/>
      <c r="GKX67" s="20"/>
      <c r="GKY67" s="20"/>
      <c r="GKZ67" s="20"/>
      <c r="GLA67" s="20"/>
      <c r="GLB67" s="20"/>
      <c r="GLC67" s="20"/>
      <c r="GLD67" s="20"/>
      <c r="GLE67" s="20"/>
      <c r="GLF67" s="20"/>
      <c r="GLG67" s="20"/>
      <c r="GLH67" s="20"/>
      <c r="GLI67" s="20"/>
      <c r="GLJ67" s="20"/>
      <c r="GLK67" s="20"/>
      <c r="GLL67" s="20"/>
      <c r="GLM67" s="20"/>
      <c r="GLN67" s="20"/>
      <c r="GLO67" s="20"/>
      <c r="GLP67" s="20"/>
      <c r="GLQ67" s="20"/>
      <c r="GLR67" s="20"/>
      <c r="GLS67" s="20"/>
      <c r="GLT67" s="20"/>
      <c r="GLU67" s="20"/>
      <c r="GLV67" s="20"/>
      <c r="GLW67" s="20"/>
      <c r="GLX67" s="20"/>
      <c r="GLY67" s="20"/>
      <c r="GLZ67" s="20"/>
      <c r="GMA67" s="20"/>
      <c r="GMB67" s="20"/>
      <c r="GMC67" s="20"/>
      <c r="GMD67" s="20"/>
      <c r="GME67" s="20"/>
      <c r="GMF67" s="20"/>
      <c r="GMG67" s="20"/>
      <c r="GMH67" s="20"/>
      <c r="GMI67" s="20"/>
      <c r="GMJ67" s="20"/>
      <c r="GMK67" s="20"/>
      <c r="GML67" s="20"/>
      <c r="GMM67" s="20"/>
      <c r="GMN67" s="20"/>
      <c r="GMO67" s="20"/>
      <c r="GMP67" s="20"/>
      <c r="GMQ67" s="20"/>
      <c r="GMR67" s="20"/>
      <c r="GMS67" s="20"/>
      <c r="GMT67" s="20"/>
      <c r="GMU67" s="20"/>
      <c r="GMV67" s="20"/>
      <c r="GMW67" s="20"/>
      <c r="GMX67" s="20"/>
      <c r="GMY67" s="20"/>
      <c r="GMZ67" s="20"/>
      <c r="GNA67" s="20"/>
      <c r="GNB67" s="20"/>
      <c r="GNC67" s="20"/>
      <c r="GND67" s="20"/>
      <c r="GNE67" s="20"/>
      <c r="GNF67" s="20"/>
      <c r="GNG67" s="20"/>
      <c r="GNH67" s="20"/>
      <c r="GNI67" s="20"/>
      <c r="GNJ67" s="20"/>
      <c r="GNK67" s="20"/>
      <c r="GNL67" s="20"/>
      <c r="GNM67" s="20"/>
      <c r="GNN67" s="20"/>
      <c r="GNO67" s="20"/>
      <c r="GNP67" s="20"/>
      <c r="GNQ67" s="20"/>
      <c r="GNR67" s="20"/>
      <c r="GNS67" s="20"/>
      <c r="GNT67" s="20"/>
      <c r="GNU67" s="20"/>
      <c r="GNV67" s="20"/>
      <c r="GNW67" s="20"/>
      <c r="GNX67" s="20"/>
      <c r="GNY67" s="20"/>
      <c r="GNZ67" s="20"/>
      <c r="GOA67" s="20"/>
      <c r="GOB67" s="20"/>
      <c r="GOC67" s="20"/>
      <c r="GOD67" s="20"/>
      <c r="GOE67" s="20"/>
      <c r="GOF67" s="20"/>
      <c r="GOG67" s="20"/>
      <c r="GOH67" s="20"/>
      <c r="GOI67" s="20"/>
      <c r="GOJ67" s="20"/>
      <c r="GOK67" s="20"/>
      <c r="GOL67" s="20"/>
      <c r="GOM67" s="20"/>
      <c r="GON67" s="20"/>
      <c r="GOO67" s="20"/>
      <c r="GOP67" s="20"/>
      <c r="GOQ67" s="20"/>
      <c r="GOR67" s="20"/>
      <c r="GOS67" s="20"/>
      <c r="GOT67" s="20"/>
      <c r="GOU67" s="20"/>
      <c r="GOV67" s="20"/>
      <c r="GOW67" s="20"/>
      <c r="GOX67" s="20"/>
      <c r="GOY67" s="20"/>
      <c r="GOZ67" s="20"/>
      <c r="GPA67" s="20"/>
      <c r="GPB67" s="20"/>
      <c r="GPC67" s="20"/>
      <c r="GPD67" s="20"/>
      <c r="GPE67" s="20"/>
      <c r="GPF67" s="20"/>
      <c r="GPG67" s="20"/>
      <c r="GPH67" s="20"/>
      <c r="GPI67" s="20"/>
      <c r="GPJ67" s="20"/>
      <c r="GPK67" s="20"/>
      <c r="GPL67" s="20"/>
      <c r="GPM67" s="20"/>
      <c r="GPN67" s="20"/>
      <c r="GPO67" s="20"/>
      <c r="GPP67" s="20"/>
      <c r="GPQ67" s="20"/>
      <c r="GPR67" s="20"/>
      <c r="GPS67" s="20"/>
      <c r="GPT67" s="20"/>
      <c r="GPU67" s="20"/>
      <c r="GPV67" s="20"/>
      <c r="GPW67" s="20"/>
      <c r="GPX67" s="20"/>
      <c r="GPY67" s="20"/>
      <c r="GPZ67" s="20"/>
      <c r="GQA67" s="20"/>
      <c r="GQB67" s="20"/>
      <c r="GQC67" s="20"/>
      <c r="GQD67" s="20"/>
      <c r="GQE67" s="20"/>
      <c r="GQF67" s="20"/>
      <c r="GQG67" s="20"/>
      <c r="GQH67" s="20"/>
      <c r="GQI67" s="20"/>
      <c r="GQJ67" s="20"/>
      <c r="GQK67" s="20"/>
      <c r="GQL67" s="20"/>
      <c r="GQM67" s="20"/>
      <c r="GQN67" s="20"/>
      <c r="GQO67" s="20"/>
      <c r="GQP67" s="20"/>
      <c r="GQQ67" s="20"/>
      <c r="GQR67" s="20"/>
      <c r="GQS67" s="20"/>
      <c r="GQT67" s="20"/>
      <c r="GQU67" s="20"/>
      <c r="GQV67" s="20"/>
      <c r="GQW67" s="20"/>
      <c r="GQX67" s="20"/>
      <c r="GQY67" s="20"/>
      <c r="GQZ67" s="20"/>
      <c r="GRA67" s="20"/>
      <c r="GRB67" s="20"/>
      <c r="GRC67" s="20"/>
      <c r="GRD67" s="20"/>
      <c r="GRE67" s="20"/>
      <c r="GRF67" s="20"/>
      <c r="GRG67" s="20"/>
      <c r="GRH67" s="20"/>
      <c r="GRI67" s="20"/>
      <c r="GRJ67" s="20"/>
      <c r="GRK67" s="20"/>
      <c r="GRL67" s="20"/>
      <c r="GRM67" s="20"/>
      <c r="GRN67" s="20"/>
      <c r="GRO67" s="20"/>
      <c r="GRP67" s="20"/>
      <c r="GRQ67" s="20"/>
      <c r="GRR67" s="20"/>
      <c r="GRS67" s="20"/>
      <c r="GRT67" s="20"/>
      <c r="GRU67" s="20"/>
      <c r="GRV67" s="20"/>
      <c r="GRW67" s="20"/>
      <c r="GRX67" s="20"/>
      <c r="GRY67" s="20"/>
      <c r="GRZ67" s="20"/>
      <c r="GSA67" s="20"/>
      <c r="GSB67" s="20"/>
      <c r="GSC67" s="20"/>
      <c r="GSD67" s="20"/>
      <c r="GSE67" s="20"/>
      <c r="GSF67" s="20"/>
      <c r="GSG67" s="20"/>
      <c r="GSH67" s="20"/>
      <c r="GSI67" s="20"/>
      <c r="GSJ67" s="20"/>
      <c r="GSK67" s="20"/>
      <c r="GSL67" s="20"/>
      <c r="GSM67" s="20"/>
      <c r="GSN67" s="20"/>
      <c r="GSO67" s="20"/>
      <c r="GSP67" s="20"/>
      <c r="GSQ67" s="20"/>
      <c r="GSR67" s="20"/>
      <c r="GSS67" s="20"/>
      <c r="GST67" s="20"/>
      <c r="GSU67" s="20"/>
      <c r="GSV67" s="20"/>
      <c r="GSW67" s="20"/>
      <c r="GSX67" s="20"/>
      <c r="GSY67" s="20"/>
      <c r="GSZ67" s="20"/>
      <c r="GTA67" s="20"/>
      <c r="GTB67" s="20"/>
      <c r="GTC67" s="20"/>
      <c r="GTD67" s="20"/>
      <c r="GTE67" s="20"/>
      <c r="GTF67" s="20"/>
      <c r="GTG67" s="20"/>
      <c r="GTH67" s="20"/>
      <c r="GTI67" s="20"/>
      <c r="GTJ67" s="20"/>
      <c r="GTK67" s="20"/>
      <c r="GTL67" s="20"/>
      <c r="GTM67" s="20"/>
      <c r="GTN67" s="20"/>
      <c r="GTO67" s="20"/>
      <c r="GTP67" s="20"/>
      <c r="GTQ67" s="20"/>
      <c r="GTR67" s="20"/>
      <c r="GTS67" s="20"/>
      <c r="GTT67" s="20"/>
      <c r="GTU67" s="20"/>
      <c r="GTV67" s="20"/>
      <c r="GTW67" s="20"/>
      <c r="GTX67" s="20"/>
      <c r="GTY67" s="20"/>
      <c r="GTZ67" s="20"/>
      <c r="GUA67" s="20"/>
      <c r="GUB67" s="20"/>
      <c r="GUC67" s="20"/>
      <c r="GUD67" s="20"/>
      <c r="GUE67" s="20"/>
      <c r="GUF67" s="20"/>
      <c r="GUG67" s="20"/>
      <c r="GUH67" s="20"/>
      <c r="GUI67" s="20"/>
      <c r="GUJ67" s="20"/>
      <c r="GUK67" s="20"/>
      <c r="GUL67" s="20"/>
      <c r="GUM67" s="20"/>
      <c r="GUN67" s="20"/>
      <c r="GUO67" s="20"/>
      <c r="GUP67" s="20"/>
      <c r="GUQ67" s="20"/>
      <c r="GUR67" s="20"/>
      <c r="GUS67" s="20"/>
      <c r="GUT67" s="20"/>
      <c r="GUU67" s="20"/>
      <c r="GUV67" s="20"/>
      <c r="GUW67" s="20"/>
      <c r="GUX67" s="20"/>
      <c r="GUY67" s="20"/>
      <c r="GUZ67" s="20"/>
      <c r="GVA67" s="20"/>
      <c r="GVB67" s="20"/>
      <c r="GVC67" s="20"/>
      <c r="GVD67" s="20"/>
      <c r="GVE67" s="20"/>
      <c r="GVF67" s="20"/>
      <c r="GVG67" s="20"/>
      <c r="GVH67" s="20"/>
      <c r="GVI67" s="20"/>
      <c r="GVJ67" s="20"/>
      <c r="GVK67" s="20"/>
      <c r="GVL67" s="20"/>
      <c r="GVM67" s="20"/>
      <c r="GVN67" s="20"/>
      <c r="GVO67" s="20"/>
      <c r="GVP67" s="20"/>
      <c r="GVQ67" s="20"/>
      <c r="GVR67" s="20"/>
      <c r="GVS67" s="20"/>
      <c r="GVT67" s="20"/>
      <c r="GVU67" s="20"/>
      <c r="GVV67" s="20"/>
      <c r="GVW67" s="20"/>
      <c r="GVX67" s="20"/>
      <c r="GVY67" s="20"/>
      <c r="GVZ67" s="20"/>
      <c r="GWA67" s="20"/>
      <c r="GWB67" s="20"/>
      <c r="GWC67" s="20"/>
      <c r="GWD67" s="20"/>
      <c r="GWE67" s="20"/>
      <c r="GWF67" s="20"/>
      <c r="GWG67" s="20"/>
      <c r="GWH67" s="20"/>
      <c r="GWI67" s="20"/>
      <c r="GWJ67" s="20"/>
      <c r="GWK67" s="20"/>
      <c r="GWL67" s="20"/>
      <c r="GWM67" s="20"/>
      <c r="GWN67" s="20"/>
      <c r="GWO67" s="20"/>
      <c r="GWP67" s="20"/>
      <c r="GWQ67" s="20"/>
      <c r="GWR67" s="20"/>
      <c r="GWS67" s="20"/>
      <c r="GWT67" s="20"/>
      <c r="GWU67" s="20"/>
      <c r="GWV67" s="20"/>
      <c r="GWW67" s="20"/>
      <c r="GWX67" s="20"/>
      <c r="GWY67" s="20"/>
      <c r="GWZ67" s="20"/>
      <c r="GXA67" s="20"/>
      <c r="GXB67" s="20"/>
      <c r="GXC67" s="20"/>
      <c r="GXD67" s="20"/>
      <c r="GXE67" s="20"/>
      <c r="GXF67" s="20"/>
      <c r="GXG67" s="20"/>
      <c r="GXH67" s="20"/>
      <c r="GXI67" s="20"/>
      <c r="GXJ67" s="20"/>
      <c r="GXK67" s="20"/>
      <c r="GXL67" s="20"/>
      <c r="GXM67" s="20"/>
      <c r="GXN67" s="20"/>
      <c r="GXO67" s="20"/>
      <c r="GXP67" s="20"/>
      <c r="GXQ67" s="20"/>
      <c r="GXR67" s="20"/>
      <c r="GXS67" s="20"/>
      <c r="GXT67" s="20"/>
      <c r="GXU67" s="20"/>
      <c r="GXV67" s="20"/>
      <c r="GXW67" s="20"/>
      <c r="GXX67" s="20"/>
      <c r="GXY67" s="20"/>
      <c r="GXZ67" s="20"/>
      <c r="GYA67" s="20"/>
      <c r="GYB67" s="20"/>
      <c r="GYC67" s="20"/>
      <c r="GYD67" s="20"/>
      <c r="GYE67" s="20"/>
      <c r="GYF67" s="20"/>
      <c r="GYG67" s="20"/>
      <c r="GYH67" s="20"/>
      <c r="GYI67" s="20"/>
      <c r="GYJ67" s="20"/>
      <c r="GYK67" s="20"/>
      <c r="GYL67" s="20"/>
      <c r="GYM67" s="20"/>
      <c r="GYN67" s="20"/>
      <c r="GYO67" s="20"/>
      <c r="GYP67" s="20"/>
      <c r="GYQ67" s="20"/>
      <c r="GYR67" s="20"/>
      <c r="GYS67" s="20"/>
      <c r="GYT67" s="20"/>
      <c r="GYU67" s="20"/>
      <c r="GYV67" s="20"/>
      <c r="GYW67" s="20"/>
      <c r="GYX67" s="20"/>
      <c r="GYY67" s="20"/>
      <c r="GYZ67" s="20"/>
      <c r="GZA67" s="20"/>
      <c r="GZB67" s="20"/>
      <c r="GZC67" s="20"/>
      <c r="GZD67" s="20"/>
      <c r="GZE67" s="20"/>
      <c r="GZF67" s="20"/>
      <c r="GZG67" s="20"/>
      <c r="GZH67" s="20"/>
      <c r="GZI67" s="20"/>
      <c r="GZJ67" s="20"/>
      <c r="GZK67" s="20"/>
      <c r="GZL67" s="20"/>
      <c r="GZM67" s="20"/>
      <c r="GZN67" s="20"/>
      <c r="GZO67" s="20"/>
      <c r="GZP67" s="20"/>
      <c r="GZQ67" s="20"/>
      <c r="GZR67" s="20"/>
      <c r="GZS67" s="20"/>
      <c r="GZT67" s="20"/>
      <c r="GZU67" s="20"/>
      <c r="GZV67" s="20"/>
      <c r="GZW67" s="20"/>
      <c r="GZX67" s="20"/>
      <c r="GZY67" s="20"/>
      <c r="GZZ67" s="20"/>
      <c r="HAA67" s="20"/>
      <c r="HAB67" s="20"/>
      <c r="HAC67" s="20"/>
      <c r="HAD67" s="20"/>
      <c r="HAE67" s="20"/>
      <c r="HAF67" s="20"/>
      <c r="HAG67" s="20"/>
      <c r="HAH67" s="20"/>
      <c r="HAI67" s="20"/>
      <c r="HAJ67" s="20"/>
      <c r="HAK67" s="20"/>
      <c r="HAL67" s="20"/>
      <c r="HAM67" s="20"/>
      <c r="HAN67" s="20"/>
      <c r="HAO67" s="20"/>
      <c r="HAP67" s="20"/>
      <c r="HAQ67" s="20"/>
      <c r="HAR67" s="20"/>
      <c r="HAS67" s="20"/>
      <c r="HAT67" s="20"/>
      <c r="HAU67" s="20"/>
      <c r="HAV67" s="20"/>
      <c r="HAW67" s="20"/>
      <c r="HAX67" s="20"/>
      <c r="HAY67" s="20"/>
      <c r="HAZ67" s="20"/>
      <c r="HBA67" s="20"/>
      <c r="HBB67" s="20"/>
      <c r="HBC67" s="20"/>
      <c r="HBD67" s="20"/>
      <c r="HBE67" s="20"/>
      <c r="HBF67" s="20"/>
      <c r="HBG67" s="20"/>
      <c r="HBH67" s="20"/>
      <c r="HBI67" s="20"/>
      <c r="HBJ67" s="20"/>
      <c r="HBK67" s="20"/>
      <c r="HBL67" s="20"/>
      <c r="HBM67" s="20"/>
      <c r="HBN67" s="20"/>
      <c r="HBO67" s="20"/>
      <c r="HBP67" s="20"/>
      <c r="HBQ67" s="20"/>
      <c r="HBR67" s="20"/>
      <c r="HBS67" s="20"/>
      <c r="HBT67" s="20"/>
      <c r="HBU67" s="20"/>
      <c r="HBV67" s="20"/>
      <c r="HBW67" s="20"/>
      <c r="HBX67" s="20"/>
      <c r="HBY67" s="20"/>
      <c r="HBZ67" s="20"/>
      <c r="HCA67" s="20"/>
      <c r="HCB67" s="20"/>
      <c r="HCC67" s="20"/>
      <c r="HCD67" s="20"/>
      <c r="HCE67" s="20"/>
      <c r="HCF67" s="20"/>
      <c r="HCG67" s="20"/>
      <c r="HCH67" s="20"/>
      <c r="HCI67" s="20"/>
      <c r="HCJ67" s="20"/>
      <c r="HCK67" s="20"/>
      <c r="HCL67" s="20"/>
      <c r="HCM67" s="20"/>
      <c r="HCN67" s="20"/>
      <c r="HCO67" s="20"/>
      <c r="HCP67" s="20"/>
      <c r="HCQ67" s="20"/>
      <c r="HCR67" s="20"/>
      <c r="HCS67" s="20"/>
      <c r="HCT67" s="20"/>
      <c r="HCU67" s="20"/>
      <c r="HCV67" s="20"/>
      <c r="HCW67" s="20"/>
      <c r="HCX67" s="20"/>
      <c r="HCY67" s="20"/>
      <c r="HCZ67" s="20"/>
      <c r="HDA67" s="20"/>
      <c r="HDB67" s="20"/>
      <c r="HDC67" s="20"/>
      <c r="HDD67" s="20"/>
      <c r="HDE67" s="20"/>
      <c r="HDF67" s="20"/>
      <c r="HDG67" s="20"/>
      <c r="HDH67" s="20"/>
      <c r="HDI67" s="20"/>
      <c r="HDJ67" s="20"/>
      <c r="HDK67" s="20"/>
      <c r="HDL67" s="20"/>
      <c r="HDM67" s="20"/>
      <c r="HDN67" s="20"/>
      <c r="HDO67" s="20"/>
      <c r="HDP67" s="20"/>
      <c r="HDQ67" s="20"/>
      <c r="HDR67" s="20"/>
      <c r="HDS67" s="20"/>
      <c r="HDT67" s="20"/>
      <c r="HDU67" s="20"/>
      <c r="HDV67" s="20"/>
      <c r="HDW67" s="20"/>
      <c r="HDX67" s="20"/>
      <c r="HDY67" s="20"/>
      <c r="HDZ67" s="20"/>
      <c r="HEA67" s="20"/>
      <c r="HEB67" s="20"/>
      <c r="HEC67" s="20"/>
      <c r="HED67" s="20"/>
      <c r="HEE67" s="20"/>
      <c r="HEF67" s="20"/>
      <c r="HEG67" s="20"/>
      <c r="HEH67" s="20"/>
      <c r="HEI67" s="20"/>
      <c r="HEJ67" s="20"/>
      <c r="HEK67" s="20"/>
      <c r="HEL67" s="20"/>
      <c r="HEM67" s="20"/>
      <c r="HEN67" s="20"/>
      <c r="HEO67" s="20"/>
      <c r="HEP67" s="20"/>
      <c r="HEQ67" s="20"/>
      <c r="HER67" s="20"/>
      <c r="HES67" s="20"/>
      <c r="HET67" s="20"/>
      <c r="HEU67" s="20"/>
      <c r="HEV67" s="20"/>
      <c r="HEW67" s="20"/>
      <c r="HEX67" s="20"/>
      <c r="HEY67" s="20"/>
      <c r="HEZ67" s="20"/>
      <c r="HFA67" s="20"/>
      <c r="HFB67" s="20"/>
      <c r="HFC67" s="20"/>
      <c r="HFD67" s="20"/>
      <c r="HFE67" s="20"/>
      <c r="HFF67" s="20"/>
      <c r="HFG67" s="20"/>
      <c r="HFH67" s="20"/>
      <c r="HFI67" s="20"/>
      <c r="HFJ67" s="20"/>
      <c r="HFK67" s="20"/>
      <c r="HFL67" s="20"/>
      <c r="HFM67" s="20"/>
      <c r="HFN67" s="20"/>
      <c r="HFO67" s="20"/>
      <c r="HFP67" s="20"/>
      <c r="HFQ67" s="20"/>
      <c r="HFR67" s="20"/>
      <c r="HFS67" s="20"/>
      <c r="HFT67" s="20"/>
      <c r="HFU67" s="20"/>
      <c r="HFV67" s="20"/>
      <c r="HFW67" s="20"/>
      <c r="HFX67" s="20"/>
      <c r="HFY67" s="20"/>
      <c r="HFZ67" s="20"/>
      <c r="HGA67" s="20"/>
      <c r="HGB67" s="20"/>
      <c r="HGC67" s="20"/>
      <c r="HGD67" s="20"/>
      <c r="HGE67" s="20"/>
      <c r="HGF67" s="20"/>
      <c r="HGG67" s="20"/>
      <c r="HGH67" s="20"/>
      <c r="HGI67" s="20"/>
      <c r="HGJ67" s="20"/>
      <c r="HGK67" s="20"/>
      <c r="HGL67" s="20"/>
      <c r="HGM67" s="20"/>
      <c r="HGN67" s="20"/>
      <c r="HGO67" s="20"/>
      <c r="HGP67" s="20"/>
      <c r="HGQ67" s="20"/>
      <c r="HGR67" s="20"/>
      <c r="HGS67" s="20"/>
      <c r="HGT67" s="20"/>
      <c r="HGU67" s="20"/>
      <c r="HGV67" s="20"/>
      <c r="HGW67" s="20"/>
      <c r="HGX67" s="20"/>
      <c r="HGY67" s="20"/>
      <c r="HGZ67" s="20"/>
      <c r="HHA67" s="20"/>
      <c r="HHB67" s="20"/>
      <c r="HHC67" s="20"/>
      <c r="HHD67" s="20"/>
      <c r="HHE67" s="20"/>
      <c r="HHF67" s="20"/>
      <c r="HHG67" s="20"/>
      <c r="HHH67" s="20"/>
      <c r="HHI67" s="20"/>
      <c r="HHJ67" s="20"/>
      <c r="HHK67" s="20"/>
      <c r="HHL67" s="20"/>
      <c r="HHM67" s="20"/>
      <c r="HHN67" s="20"/>
      <c r="HHO67" s="20"/>
      <c r="HHP67" s="20"/>
      <c r="HHQ67" s="20"/>
      <c r="HHR67" s="20"/>
      <c r="HHS67" s="20"/>
      <c r="HHT67" s="20"/>
      <c r="HHU67" s="20"/>
      <c r="HHV67" s="20"/>
      <c r="HHW67" s="20"/>
      <c r="HHX67" s="20"/>
      <c r="HHY67" s="20"/>
      <c r="HHZ67" s="20"/>
      <c r="HIA67" s="20"/>
      <c r="HIB67" s="20"/>
      <c r="HIC67" s="20"/>
      <c r="HID67" s="20"/>
      <c r="HIE67" s="20"/>
      <c r="HIF67" s="20"/>
      <c r="HIG67" s="20"/>
      <c r="HIH67" s="20"/>
      <c r="HII67" s="20"/>
      <c r="HIJ67" s="20"/>
      <c r="HIK67" s="20"/>
      <c r="HIL67" s="20"/>
      <c r="HIM67" s="20"/>
      <c r="HIN67" s="20"/>
      <c r="HIO67" s="20"/>
      <c r="HIP67" s="20"/>
      <c r="HIQ67" s="20"/>
      <c r="HIR67" s="20"/>
      <c r="HIS67" s="20"/>
      <c r="HIT67" s="20"/>
      <c r="HIU67" s="20"/>
      <c r="HIV67" s="20"/>
      <c r="HIW67" s="20"/>
      <c r="HIX67" s="20"/>
      <c r="HIY67" s="20"/>
      <c r="HIZ67" s="20"/>
      <c r="HJA67" s="20"/>
      <c r="HJB67" s="20"/>
      <c r="HJC67" s="20"/>
      <c r="HJD67" s="20"/>
      <c r="HJE67" s="20"/>
      <c r="HJF67" s="20"/>
      <c r="HJG67" s="20"/>
      <c r="HJH67" s="20"/>
      <c r="HJI67" s="20"/>
      <c r="HJJ67" s="20"/>
      <c r="HJK67" s="20"/>
      <c r="HJL67" s="20"/>
      <c r="HJM67" s="20"/>
      <c r="HJN67" s="20"/>
      <c r="HJO67" s="20"/>
      <c r="HJP67" s="20"/>
      <c r="HJQ67" s="20"/>
      <c r="HJR67" s="20"/>
      <c r="HJS67" s="20"/>
      <c r="HJT67" s="20"/>
      <c r="HJU67" s="20"/>
      <c r="HJV67" s="20"/>
      <c r="HJW67" s="20"/>
      <c r="HJX67" s="20"/>
      <c r="HJY67" s="20"/>
      <c r="HJZ67" s="20"/>
      <c r="HKA67" s="20"/>
      <c r="HKB67" s="20"/>
      <c r="HKC67" s="20"/>
      <c r="HKD67" s="20"/>
      <c r="HKE67" s="20"/>
      <c r="HKF67" s="20"/>
      <c r="HKG67" s="20"/>
      <c r="HKH67" s="20"/>
      <c r="HKI67" s="20"/>
      <c r="HKJ67" s="20"/>
      <c r="HKK67" s="20"/>
      <c r="HKL67" s="20"/>
      <c r="HKM67" s="20"/>
      <c r="HKN67" s="20"/>
      <c r="HKO67" s="20"/>
      <c r="HKP67" s="20"/>
      <c r="HKQ67" s="20"/>
      <c r="HKR67" s="20"/>
      <c r="HKS67" s="20"/>
      <c r="HKT67" s="20"/>
      <c r="HKU67" s="20"/>
      <c r="HKV67" s="20"/>
      <c r="HKW67" s="20"/>
      <c r="HKX67" s="20"/>
      <c r="HKY67" s="20"/>
      <c r="HKZ67" s="20"/>
      <c r="HLA67" s="20"/>
      <c r="HLB67" s="20"/>
      <c r="HLC67" s="20"/>
      <c r="HLD67" s="20"/>
      <c r="HLE67" s="20"/>
      <c r="HLF67" s="20"/>
      <c r="HLG67" s="20"/>
      <c r="HLH67" s="20"/>
      <c r="HLI67" s="20"/>
      <c r="HLJ67" s="20"/>
      <c r="HLK67" s="20"/>
      <c r="HLL67" s="20"/>
      <c r="HLM67" s="20"/>
      <c r="HLN67" s="20"/>
      <c r="HLO67" s="20"/>
      <c r="HLP67" s="20"/>
      <c r="HLQ67" s="20"/>
      <c r="HLR67" s="20"/>
      <c r="HLS67" s="20"/>
      <c r="HLT67" s="20"/>
      <c r="HLU67" s="20"/>
      <c r="HLV67" s="20"/>
      <c r="HLW67" s="20"/>
      <c r="HLX67" s="20"/>
      <c r="HLY67" s="20"/>
      <c r="HLZ67" s="20"/>
      <c r="HMA67" s="20"/>
      <c r="HMB67" s="20"/>
      <c r="HMC67" s="20"/>
      <c r="HMD67" s="20"/>
      <c r="HME67" s="20"/>
      <c r="HMF67" s="20"/>
      <c r="HMG67" s="20"/>
      <c r="HMH67" s="20"/>
      <c r="HMI67" s="20"/>
      <c r="HMJ67" s="20"/>
      <c r="HMK67" s="20"/>
      <c r="HML67" s="20"/>
      <c r="HMM67" s="20"/>
      <c r="HMN67" s="20"/>
      <c r="HMO67" s="20"/>
      <c r="HMP67" s="20"/>
      <c r="HMQ67" s="20"/>
      <c r="HMR67" s="20"/>
      <c r="HMS67" s="20"/>
      <c r="HMT67" s="20"/>
      <c r="HMU67" s="20"/>
      <c r="HMV67" s="20"/>
      <c r="HMW67" s="20"/>
      <c r="HMX67" s="20"/>
      <c r="HMY67" s="20"/>
      <c r="HMZ67" s="20"/>
      <c r="HNA67" s="20"/>
      <c r="HNB67" s="20"/>
      <c r="HNC67" s="20"/>
      <c r="HND67" s="20"/>
      <c r="HNE67" s="20"/>
      <c r="HNF67" s="20"/>
      <c r="HNG67" s="20"/>
      <c r="HNH67" s="20"/>
      <c r="HNI67" s="20"/>
      <c r="HNJ67" s="20"/>
      <c r="HNK67" s="20"/>
      <c r="HNL67" s="20"/>
      <c r="HNM67" s="20"/>
      <c r="HNN67" s="20"/>
      <c r="HNO67" s="20"/>
      <c r="HNP67" s="20"/>
      <c r="HNQ67" s="20"/>
      <c r="HNR67" s="20"/>
      <c r="HNS67" s="20"/>
      <c r="HNT67" s="20"/>
      <c r="HNU67" s="20"/>
      <c r="HNV67" s="20"/>
      <c r="HNW67" s="20"/>
      <c r="HNX67" s="20"/>
      <c r="HNY67" s="20"/>
      <c r="HNZ67" s="20"/>
      <c r="HOA67" s="20"/>
      <c r="HOB67" s="20"/>
      <c r="HOC67" s="20"/>
      <c r="HOD67" s="20"/>
      <c r="HOE67" s="20"/>
      <c r="HOF67" s="20"/>
      <c r="HOG67" s="20"/>
      <c r="HOH67" s="20"/>
      <c r="HOI67" s="20"/>
      <c r="HOJ67" s="20"/>
      <c r="HOK67" s="20"/>
      <c r="HOL67" s="20"/>
      <c r="HOM67" s="20"/>
      <c r="HON67" s="20"/>
      <c r="HOO67" s="20"/>
      <c r="HOP67" s="20"/>
      <c r="HOQ67" s="20"/>
      <c r="HOR67" s="20"/>
      <c r="HOS67" s="20"/>
      <c r="HOT67" s="20"/>
      <c r="HOU67" s="20"/>
      <c r="HOV67" s="20"/>
      <c r="HOW67" s="20"/>
      <c r="HOX67" s="20"/>
      <c r="HOY67" s="20"/>
      <c r="HOZ67" s="20"/>
      <c r="HPA67" s="20"/>
      <c r="HPB67" s="20"/>
      <c r="HPC67" s="20"/>
      <c r="HPD67" s="20"/>
      <c r="HPE67" s="20"/>
      <c r="HPF67" s="20"/>
      <c r="HPG67" s="20"/>
      <c r="HPH67" s="20"/>
      <c r="HPI67" s="20"/>
      <c r="HPJ67" s="20"/>
      <c r="HPK67" s="20"/>
      <c r="HPL67" s="20"/>
      <c r="HPM67" s="20"/>
      <c r="HPN67" s="20"/>
      <c r="HPO67" s="20"/>
      <c r="HPP67" s="20"/>
      <c r="HPQ67" s="20"/>
      <c r="HPR67" s="20"/>
      <c r="HPS67" s="20"/>
      <c r="HPT67" s="20"/>
      <c r="HPU67" s="20"/>
      <c r="HPV67" s="20"/>
      <c r="HPW67" s="20"/>
      <c r="HPX67" s="20"/>
      <c r="HPY67" s="20"/>
      <c r="HPZ67" s="20"/>
      <c r="HQA67" s="20"/>
      <c r="HQB67" s="20"/>
      <c r="HQC67" s="20"/>
      <c r="HQD67" s="20"/>
      <c r="HQE67" s="20"/>
      <c r="HQF67" s="20"/>
      <c r="HQG67" s="20"/>
      <c r="HQH67" s="20"/>
      <c r="HQI67" s="20"/>
      <c r="HQJ67" s="20"/>
      <c r="HQK67" s="20"/>
      <c r="HQL67" s="20"/>
      <c r="HQM67" s="20"/>
      <c r="HQN67" s="20"/>
      <c r="HQO67" s="20"/>
      <c r="HQP67" s="20"/>
      <c r="HQQ67" s="20"/>
      <c r="HQR67" s="20"/>
      <c r="HQS67" s="20"/>
      <c r="HQT67" s="20"/>
      <c r="HQU67" s="20"/>
      <c r="HQV67" s="20"/>
      <c r="HQW67" s="20"/>
      <c r="HQX67" s="20"/>
      <c r="HQY67" s="20"/>
      <c r="HQZ67" s="20"/>
      <c r="HRA67" s="20"/>
      <c r="HRB67" s="20"/>
      <c r="HRC67" s="20"/>
      <c r="HRD67" s="20"/>
      <c r="HRE67" s="20"/>
      <c r="HRF67" s="20"/>
      <c r="HRG67" s="20"/>
      <c r="HRH67" s="20"/>
      <c r="HRI67" s="20"/>
      <c r="HRJ67" s="20"/>
      <c r="HRK67" s="20"/>
      <c r="HRL67" s="20"/>
      <c r="HRM67" s="20"/>
      <c r="HRN67" s="20"/>
      <c r="HRO67" s="20"/>
      <c r="HRP67" s="20"/>
      <c r="HRQ67" s="20"/>
      <c r="HRR67" s="20"/>
      <c r="HRS67" s="20"/>
      <c r="HRT67" s="20"/>
      <c r="HRU67" s="20"/>
      <c r="HRV67" s="20"/>
      <c r="HRW67" s="20"/>
      <c r="HRX67" s="20"/>
      <c r="HRY67" s="20"/>
      <c r="HRZ67" s="20"/>
      <c r="HSA67" s="20"/>
      <c r="HSB67" s="20"/>
      <c r="HSC67" s="20"/>
      <c r="HSD67" s="20"/>
      <c r="HSE67" s="20"/>
      <c r="HSF67" s="20"/>
      <c r="HSG67" s="20"/>
      <c r="HSH67" s="20"/>
      <c r="HSI67" s="20"/>
      <c r="HSJ67" s="20"/>
      <c r="HSK67" s="20"/>
      <c r="HSL67" s="20"/>
      <c r="HSM67" s="20"/>
      <c r="HSN67" s="20"/>
      <c r="HSO67" s="20"/>
      <c r="HSP67" s="20"/>
      <c r="HSQ67" s="20"/>
      <c r="HSR67" s="20"/>
      <c r="HSS67" s="20"/>
      <c r="HST67" s="20"/>
      <c r="HSU67" s="20"/>
      <c r="HSV67" s="20"/>
      <c r="HSW67" s="20"/>
      <c r="HSX67" s="20"/>
      <c r="HSY67" s="20"/>
      <c r="HSZ67" s="20"/>
      <c r="HTA67" s="20"/>
      <c r="HTB67" s="20"/>
      <c r="HTC67" s="20"/>
      <c r="HTD67" s="20"/>
      <c r="HTE67" s="20"/>
      <c r="HTF67" s="20"/>
      <c r="HTG67" s="20"/>
      <c r="HTH67" s="20"/>
      <c r="HTI67" s="20"/>
      <c r="HTJ67" s="20"/>
      <c r="HTK67" s="20"/>
      <c r="HTL67" s="20"/>
      <c r="HTM67" s="20"/>
      <c r="HTN67" s="20"/>
      <c r="HTO67" s="20"/>
      <c r="HTP67" s="20"/>
      <c r="HTQ67" s="20"/>
      <c r="HTR67" s="20"/>
      <c r="HTS67" s="20"/>
      <c r="HTT67" s="20"/>
      <c r="HTU67" s="20"/>
      <c r="HTV67" s="20"/>
      <c r="HTW67" s="20"/>
      <c r="HTX67" s="20"/>
      <c r="HTY67" s="20"/>
      <c r="HTZ67" s="20"/>
      <c r="HUA67" s="20"/>
      <c r="HUB67" s="20"/>
      <c r="HUC67" s="20"/>
      <c r="HUD67" s="20"/>
      <c r="HUE67" s="20"/>
      <c r="HUF67" s="20"/>
      <c r="HUG67" s="20"/>
      <c r="HUH67" s="20"/>
      <c r="HUI67" s="20"/>
      <c r="HUJ67" s="20"/>
      <c r="HUK67" s="20"/>
      <c r="HUL67" s="20"/>
      <c r="HUM67" s="20"/>
      <c r="HUN67" s="20"/>
      <c r="HUO67" s="20"/>
      <c r="HUP67" s="20"/>
      <c r="HUQ67" s="20"/>
      <c r="HUR67" s="20"/>
      <c r="HUS67" s="20"/>
      <c r="HUT67" s="20"/>
      <c r="HUU67" s="20"/>
      <c r="HUV67" s="20"/>
      <c r="HUW67" s="20"/>
      <c r="HUX67" s="20"/>
      <c r="HUY67" s="20"/>
      <c r="HUZ67" s="20"/>
      <c r="HVA67" s="20"/>
      <c r="HVB67" s="20"/>
      <c r="HVC67" s="20"/>
      <c r="HVD67" s="20"/>
      <c r="HVE67" s="20"/>
      <c r="HVF67" s="20"/>
      <c r="HVG67" s="20"/>
      <c r="HVH67" s="20"/>
      <c r="HVI67" s="20"/>
      <c r="HVJ67" s="20"/>
      <c r="HVK67" s="20"/>
      <c r="HVL67" s="20"/>
      <c r="HVM67" s="20"/>
      <c r="HVN67" s="20"/>
      <c r="HVO67" s="20"/>
      <c r="HVP67" s="20"/>
      <c r="HVQ67" s="20"/>
      <c r="HVR67" s="20"/>
      <c r="HVS67" s="20"/>
      <c r="HVT67" s="20"/>
      <c r="HVU67" s="20"/>
      <c r="HVV67" s="20"/>
      <c r="HVW67" s="20"/>
      <c r="HVX67" s="20"/>
      <c r="HVY67" s="20"/>
      <c r="HVZ67" s="20"/>
      <c r="HWA67" s="20"/>
      <c r="HWB67" s="20"/>
      <c r="HWC67" s="20"/>
      <c r="HWD67" s="20"/>
      <c r="HWE67" s="20"/>
      <c r="HWF67" s="20"/>
      <c r="HWG67" s="20"/>
      <c r="HWH67" s="20"/>
      <c r="HWI67" s="20"/>
      <c r="HWJ67" s="20"/>
      <c r="HWK67" s="20"/>
      <c r="HWL67" s="20"/>
      <c r="HWM67" s="20"/>
      <c r="HWN67" s="20"/>
      <c r="HWO67" s="20"/>
      <c r="HWP67" s="20"/>
      <c r="HWQ67" s="20"/>
      <c r="HWR67" s="20"/>
      <c r="HWS67" s="20"/>
      <c r="HWT67" s="20"/>
      <c r="HWU67" s="20"/>
      <c r="HWV67" s="20"/>
      <c r="HWW67" s="20"/>
      <c r="HWX67" s="20"/>
      <c r="HWY67" s="20"/>
      <c r="HWZ67" s="20"/>
      <c r="HXA67" s="20"/>
      <c r="HXB67" s="20"/>
      <c r="HXC67" s="20"/>
      <c r="HXD67" s="20"/>
      <c r="HXE67" s="20"/>
      <c r="HXF67" s="20"/>
      <c r="HXG67" s="20"/>
      <c r="HXH67" s="20"/>
      <c r="HXI67" s="20"/>
      <c r="HXJ67" s="20"/>
      <c r="HXK67" s="20"/>
      <c r="HXL67" s="20"/>
      <c r="HXM67" s="20"/>
      <c r="HXN67" s="20"/>
      <c r="HXO67" s="20"/>
      <c r="HXP67" s="20"/>
      <c r="HXQ67" s="20"/>
      <c r="HXR67" s="20"/>
      <c r="HXS67" s="20"/>
      <c r="HXT67" s="20"/>
      <c r="HXU67" s="20"/>
      <c r="HXV67" s="20"/>
      <c r="HXW67" s="20"/>
      <c r="HXX67" s="20"/>
      <c r="HXY67" s="20"/>
      <c r="HXZ67" s="20"/>
      <c r="HYA67" s="20"/>
      <c r="HYB67" s="20"/>
      <c r="HYC67" s="20"/>
      <c r="HYD67" s="20"/>
      <c r="HYE67" s="20"/>
      <c r="HYF67" s="20"/>
      <c r="HYG67" s="20"/>
      <c r="HYH67" s="20"/>
      <c r="HYI67" s="20"/>
      <c r="HYJ67" s="20"/>
      <c r="HYK67" s="20"/>
      <c r="HYL67" s="20"/>
      <c r="HYM67" s="20"/>
      <c r="HYN67" s="20"/>
      <c r="HYO67" s="20"/>
      <c r="HYP67" s="20"/>
      <c r="HYQ67" s="20"/>
      <c r="HYR67" s="20"/>
      <c r="HYS67" s="20"/>
      <c r="HYT67" s="20"/>
      <c r="HYU67" s="20"/>
      <c r="HYV67" s="20"/>
      <c r="HYW67" s="20"/>
      <c r="HYX67" s="20"/>
      <c r="HYY67" s="20"/>
      <c r="HYZ67" s="20"/>
      <c r="HZA67" s="20"/>
      <c r="HZB67" s="20"/>
      <c r="HZC67" s="20"/>
      <c r="HZD67" s="20"/>
      <c r="HZE67" s="20"/>
      <c r="HZF67" s="20"/>
      <c r="HZG67" s="20"/>
      <c r="HZH67" s="20"/>
      <c r="HZI67" s="20"/>
      <c r="HZJ67" s="20"/>
      <c r="HZK67" s="20"/>
      <c r="HZL67" s="20"/>
      <c r="HZM67" s="20"/>
      <c r="HZN67" s="20"/>
      <c r="HZO67" s="20"/>
      <c r="HZP67" s="20"/>
      <c r="HZQ67" s="20"/>
      <c r="HZR67" s="20"/>
      <c r="HZS67" s="20"/>
      <c r="HZT67" s="20"/>
      <c r="HZU67" s="20"/>
      <c r="HZV67" s="20"/>
      <c r="HZW67" s="20"/>
      <c r="HZX67" s="20"/>
      <c r="HZY67" s="20"/>
      <c r="HZZ67" s="20"/>
      <c r="IAA67" s="20"/>
      <c r="IAB67" s="20"/>
      <c r="IAC67" s="20"/>
      <c r="IAD67" s="20"/>
      <c r="IAE67" s="20"/>
      <c r="IAF67" s="20"/>
      <c r="IAG67" s="20"/>
      <c r="IAH67" s="20"/>
      <c r="IAI67" s="20"/>
      <c r="IAJ67" s="20"/>
      <c r="IAK67" s="20"/>
      <c r="IAL67" s="20"/>
      <c r="IAM67" s="20"/>
      <c r="IAN67" s="20"/>
      <c r="IAO67" s="20"/>
      <c r="IAP67" s="20"/>
      <c r="IAQ67" s="20"/>
      <c r="IAR67" s="20"/>
      <c r="IAS67" s="20"/>
      <c r="IAT67" s="20"/>
      <c r="IAU67" s="20"/>
      <c r="IAV67" s="20"/>
      <c r="IAW67" s="20"/>
      <c r="IAX67" s="20"/>
      <c r="IAY67" s="20"/>
      <c r="IAZ67" s="20"/>
      <c r="IBA67" s="20"/>
      <c r="IBB67" s="20"/>
      <c r="IBC67" s="20"/>
      <c r="IBD67" s="20"/>
      <c r="IBE67" s="20"/>
      <c r="IBF67" s="20"/>
      <c r="IBG67" s="20"/>
      <c r="IBH67" s="20"/>
      <c r="IBI67" s="20"/>
      <c r="IBJ67" s="20"/>
      <c r="IBK67" s="20"/>
      <c r="IBL67" s="20"/>
      <c r="IBM67" s="20"/>
      <c r="IBN67" s="20"/>
      <c r="IBO67" s="20"/>
      <c r="IBP67" s="20"/>
      <c r="IBQ67" s="20"/>
      <c r="IBR67" s="20"/>
      <c r="IBS67" s="20"/>
      <c r="IBT67" s="20"/>
      <c r="IBU67" s="20"/>
      <c r="IBV67" s="20"/>
      <c r="IBW67" s="20"/>
      <c r="IBX67" s="20"/>
      <c r="IBY67" s="20"/>
      <c r="IBZ67" s="20"/>
      <c r="ICA67" s="20"/>
      <c r="ICB67" s="20"/>
      <c r="ICC67" s="20"/>
      <c r="ICD67" s="20"/>
      <c r="ICE67" s="20"/>
      <c r="ICF67" s="20"/>
      <c r="ICG67" s="20"/>
      <c r="ICH67" s="20"/>
      <c r="ICI67" s="20"/>
      <c r="ICJ67" s="20"/>
      <c r="ICK67" s="20"/>
      <c r="ICL67" s="20"/>
      <c r="ICM67" s="20"/>
      <c r="ICN67" s="20"/>
      <c r="ICO67" s="20"/>
      <c r="ICP67" s="20"/>
      <c r="ICQ67" s="20"/>
      <c r="ICR67" s="20"/>
      <c r="ICS67" s="20"/>
      <c r="ICT67" s="20"/>
      <c r="ICU67" s="20"/>
      <c r="ICV67" s="20"/>
      <c r="ICW67" s="20"/>
      <c r="ICX67" s="20"/>
      <c r="ICY67" s="20"/>
      <c r="ICZ67" s="20"/>
      <c r="IDA67" s="20"/>
      <c r="IDB67" s="20"/>
      <c r="IDC67" s="20"/>
      <c r="IDD67" s="20"/>
      <c r="IDE67" s="20"/>
      <c r="IDF67" s="20"/>
      <c r="IDG67" s="20"/>
      <c r="IDH67" s="20"/>
      <c r="IDI67" s="20"/>
      <c r="IDJ67" s="20"/>
      <c r="IDK67" s="20"/>
      <c r="IDL67" s="20"/>
      <c r="IDM67" s="20"/>
      <c r="IDN67" s="20"/>
      <c r="IDO67" s="20"/>
      <c r="IDP67" s="20"/>
      <c r="IDQ67" s="20"/>
      <c r="IDR67" s="20"/>
      <c r="IDS67" s="20"/>
      <c r="IDT67" s="20"/>
      <c r="IDU67" s="20"/>
      <c r="IDV67" s="20"/>
      <c r="IDW67" s="20"/>
      <c r="IDX67" s="20"/>
      <c r="IDY67" s="20"/>
      <c r="IDZ67" s="20"/>
      <c r="IEA67" s="20"/>
      <c r="IEB67" s="20"/>
      <c r="IEC67" s="20"/>
      <c r="IED67" s="20"/>
      <c r="IEE67" s="20"/>
      <c r="IEF67" s="20"/>
      <c r="IEG67" s="20"/>
      <c r="IEH67" s="20"/>
      <c r="IEI67" s="20"/>
      <c r="IEJ67" s="20"/>
      <c r="IEK67" s="20"/>
      <c r="IEL67" s="20"/>
      <c r="IEM67" s="20"/>
      <c r="IEN67" s="20"/>
      <c r="IEO67" s="20"/>
      <c r="IEP67" s="20"/>
      <c r="IEQ67" s="20"/>
      <c r="IER67" s="20"/>
      <c r="IES67" s="20"/>
      <c r="IET67" s="20"/>
      <c r="IEU67" s="20"/>
      <c r="IEV67" s="20"/>
      <c r="IEW67" s="20"/>
      <c r="IEX67" s="20"/>
      <c r="IEY67" s="20"/>
      <c r="IEZ67" s="20"/>
      <c r="IFA67" s="20"/>
      <c r="IFB67" s="20"/>
      <c r="IFC67" s="20"/>
      <c r="IFD67" s="20"/>
      <c r="IFE67" s="20"/>
      <c r="IFF67" s="20"/>
      <c r="IFG67" s="20"/>
      <c r="IFH67" s="20"/>
      <c r="IFI67" s="20"/>
      <c r="IFJ67" s="20"/>
      <c r="IFK67" s="20"/>
      <c r="IFL67" s="20"/>
      <c r="IFM67" s="20"/>
      <c r="IFN67" s="20"/>
      <c r="IFO67" s="20"/>
      <c r="IFP67" s="20"/>
      <c r="IFQ67" s="20"/>
      <c r="IFR67" s="20"/>
      <c r="IFS67" s="20"/>
      <c r="IFT67" s="20"/>
      <c r="IFU67" s="20"/>
      <c r="IFV67" s="20"/>
      <c r="IFW67" s="20"/>
      <c r="IFX67" s="20"/>
      <c r="IFY67" s="20"/>
      <c r="IFZ67" s="20"/>
      <c r="IGA67" s="20"/>
      <c r="IGB67" s="20"/>
      <c r="IGC67" s="20"/>
      <c r="IGD67" s="20"/>
      <c r="IGE67" s="20"/>
      <c r="IGF67" s="20"/>
      <c r="IGG67" s="20"/>
      <c r="IGH67" s="20"/>
      <c r="IGI67" s="20"/>
      <c r="IGJ67" s="20"/>
      <c r="IGK67" s="20"/>
      <c r="IGL67" s="20"/>
      <c r="IGM67" s="20"/>
      <c r="IGN67" s="20"/>
      <c r="IGO67" s="20"/>
      <c r="IGP67" s="20"/>
      <c r="IGQ67" s="20"/>
      <c r="IGR67" s="20"/>
      <c r="IGS67" s="20"/>
      <c r="IGT67" s="20"/>
      <c r="IGU67" s="20"/>
      <c r="IGV67" s="20"/>
      <c r="IGW67" s="20"/>
      <c r="IGX67" s="20"/>
      <c r="IGY67" s="20"/>
      <c r="IGZ67" s="20"/>
      <c r="IHA67" s="20"/>
      <c r="IHB67" s="20"/>
      <c r="IHC67" s="20"/>
      <c r="IHD67" s="20"/>
      <c r="IHE67" s="20"/>
      <c r="IHF67" s="20"/>
      <c r="IHG67" s="20"/>
      <c r="IHH67" s="20"/>
      <c r="IHI67" s="20"/>
      <c r="IHJ67" s="20"/>
      <c r="IHK67" s="20"/>
      <c r="IHL67" s="20"/>
      <c r="IHM67" s="20"/>
      <c r="IHN67" s="20"/>
      <c r="IHO67" s="20"/>
      <c r="IHP67" s="20"/>
      <c r="IHQ67" s="20"/>
      <c r="IHR67" s="20"/>
      <c r="IHS67" s="20"/>
      <c r="IHT67" s="20"/>
      <c r="IHU67" s="20"/>
      <c r="IHV67" s="20"/>
      <c r="IHW67" s="20"/>
      <c r="IHX67" s="20"/>
      <c r="IHY67" s="20"/>
      <c r="IHZ67" s="20"/>
      <c r="IIA67" s="20"/>
      <c r="IIB67" s="20"/>
      <c r="IIC67" s="20"/>
      <c r="IID67" s="20"/>
      <c r="IIE67" s="20"/>
      <c r="IIF67" s="20"/>
      <c r="IIG67" s="20"/>
      <c r="IIH67" s="20"/>
      <c r="III67" s="20"/>
      <c r="IIJ67" s="20"/>
      <c r="IIK67" s="20"/>
      <c r="IIL67" s="20"/>
      <c r="IIM67" s="20"/>
      <c r="IIN67" s="20"/>
      <c r="IIO67" s="20"/>
      <c r="IIP67" s="20"/>
      <c r="IIQ67" s="20"/>
      <c r="IIR67" s="20"/>
      <c r="IIS67" s="20"/>
      <c r="IIT67" s="20"/>
      <c r="IIU67" s="20"/>
      <c r="IIV67" s="20"/>
      <c r="IIW67" s="20"/>
      <c r="IIX67" s="20"/>
      <c r="IIY67" s="20"/>
      <c r="IIZ67" s="20"/>
      <c r="IJA67" s="20"/>
      <c r="IJB67" s="20"/>
      <c r="IJC67" s="20"/>
      <c r="IJD67" s="20"/>
      <c r="IJE67" s="20"/>
      <c r="IJF67" s="20"/>
      <c r="IJG67" s="20"/>
      <c r="IJH67" s="20"/>
      <c r="IJI67" s="20"/>
      <c r="IJJ67" s="20"/>
      <c r="IJK67" s="20"/>
      <c r="IJL67" s="20"/>
      <c r="IJM67" s="20"/>
      <c r="IJN67" s="20"/>
      <c r="IJO67" s="20"/>
      <c r="IJP67" s="20"/>
      <c r="IJQ67" s="20"/>
      <c r="IJR67" s="20"/>
      <c r="IJS67" s="20"/>
      <c r="IJT67" s="20"/>
      <c r="IJU67" s="20"/>
      <c r="IJV67" s="20"/>
      <c r="IJW67" s="20"/>
      <c r="IJX67" s="20"/>
      <c r="IJY67" s="20"/>
      <c r="IJZ67" s="20"/>
      <c r="IKA67" s="20"/>
      <c r="IKB67" s="20"/>
      <c r="IKC67" s="20"/>
      <c r="IKD67" s="20"/>
      <c r="IKE67" s="20"/>
      <c r="IKF67" s="20"/>
      <c r="IKG67" s="20"/>
      <c r="IKH67" s="20"/>
      <c r="IKI67" s="20"/>
      <c r="IKJ67" s="20"/>
      <c r="IKK67" s="20"/>
      <c r="IKL67" s="20"/>
      <c r="IKM67" s="20"/>
      <c r="IKN67" s="20"/>
      <c r="IKO67" s="20"/>
      <c r="IKP67" s="20"/>
      <c r="IKQ67" s="20"/>
      <c r="IKR67" s="20"/>
      <c r="IKS67" s="20"/>
      <c r="IKT67" s="20"/>
      <c r="IKU67" s="20"/>
      <c r="IKV67" s="20"/>
      <c r="IKW67" s="20"/>
      <c r="IKX67" s="20"/>
      <c r="IKY67" s="20"/>
      <c r="IKZ67" s="20"/>
      <c r="ILA67" s="20"/>
      <c r="ILB67" s="20"/>
      <c r="ILC67" s="20"/>
      <c r="ILD67" s="20"/>
      <c r="ILE67" s="20"/>
      <c r="ILF67" s="20"/>
      <c r="ILG67" s="20"/>
      <c r="ILH67" s="20"/>
      <c r="ILI67" s="20"/>
      <c r="ILJ67" s="20"/>
      <c r="ILK67" s="20"/>
      <c r="ILL67" s="20"/>
      <c r="ILM67" s="20"/>
      <c r="ILN67" s="20"/>
      <c r="ILO67" s="20"/>
      <c r="ILP67" s="20"/>
      <c r="ILQ67" s="20"/>
      <c r="ILR67" s="20"/>
      <c r="ILS67" s="20"/>
      <c r="ILT67" s="20"/>
      <c r="ILU67" s="20"/>
      <c r="ILV67" s="20"/>
      <c r="ILW67" s="20"/>
      <c r="ILX67" s="20"/>
      <c r="ILY67" s="20"/>
      <c r="ILZ67" s="20"/>
      <c r="IMA67" s="20"/>
      <c r="IMB67" s="20"/>
      <c r="IMC67" s="20"/>
      <c r="IMD67" s="20"/>
      <c r="IME67" s="20"/>
      <c r="IMF67" s="20"/>
      <c r="IMG67" s="20"/>
      <c r="IMH67" s="20"/>
      <c r="IMI67" s="20"/>
      <c r="IMJ67" s="20"/>
      <c r="IMK67" s="20"/>
      <c r="IML67" s="20"/>
      <c r="IMM67" s="20"/>
      <c r="IMN67" s="20"/>
      <c r="IMO67" s="20"/>
      <c r="IMP67" s="20"/>
      <c r="IMQ67" s="20"/>
      <c r="IMR67" s="20"/>
      <c r="IMS67" s="20"/>
      <c r="IMT67" s="20"/>
      <c r="IMU67" s="20"/>
      <c r="IMV67" s="20"/>
      <c r="IMW67" s="20"/>
      <c r="IMX67" s="20"/>
      <c r="IMY67" s="20"/>
      <c r="IMZ67" s="20"/>
      <c r="INA67" s="20"/>
      <c r="INB67" s="20"/>
      <c r="INC67" s="20"/>
      <c r="IND67" s="20"/>
      <c r="INE67" s="20"/>
      <c r="INF67" s="20"/>
      <c r="ING67" s="20"/>
      <c r="INH67" s="20"/>
      <c r="INI67" s="20"/>
      <c r="INJ67" s="20"/>
      <c r="INK67" s="20"/>
      <c r="INL67" s="20"/>
      <c r="INM67" s="20"/>
      <c r="INN67" s="20"/>
      <c r="INO67" s="20"/>
      <c r="INP67" s="20"/>
      <c r="INQ67" s="20"/>
      <c r="INR67" s="20"/>
      <c r="INS67" s="20"/>
      <c r="INT67" s="20"/>
      <c r="INU67" s="20"/>
      <c r="INV67" s="20"/>
      <c r="INW67" s="20"/>
      <c r="INX67" s="20"/>
      <c r="INY67" s="20"/>
      <c r="INZ67" s="20"/>
      <c r="IOA67" s="20"/>
      <c r="IOB67" s="20"/>
      <c r="IOC67" s="20"/>
      <c r="IOD67" s="20"/>
      <c r="IOE67" s="20"/>
      <c r="IOF67" s="20"/>
      <c r="IOG67" s="20"/>
      <c r="IOH67" s="20"/>
      <c r="IOI67" s="20"/>
      <c r="IOJ67" s="20"/>
      <c r="IOK67" s="20"/>
      <c r="IOL67" s="20"/>
      <c r="IOM67" s="20"/>
      <c r="ION67" s="20"/>
      <c r="IOO67" s="20"/>
      <c r="IOP67" s="20"/>
      <c r="IOQ67" s="20"/>
      <c r="IOR67" s="20"/>
      <c r="IOS67" s="20"/>
      <c r="IOT67" s="20"/>
      <c r="IOU67" s="20"/>
      <c r="IOV67" s="20"/>
      <c r="IOW67" s="20"/>
      <c r="IOX67" s="20"/>
      <c r="IOY67" s="20"/>
      <c r="IOZ67" s="20"/>
      <c r="IPA67" s="20"/>
      <c r="IPB67" s="20"/>
      <c r="IPC67" s="20"/>
      <c r="IPD67" s="20"/>
      <c r="IPE67" s="20"/>
      <c r="IPF67" s="20"/>
      <c r="IPG67" s="20"/>
      <c r="IPH67" s="20"/>
      <c r="IPI67" s="20"/>
      <c r="IPJ67" s="20"/>
      <c r="IPK67" s="20"/>
      <c r="IPL67" s="20"/>
      <c r="IPM67" s="20"/>
      <c r="IPN67" s="20"/>
      <c r="IPO67" s="20"/>
      <c r="IPP67" s="20"/>
      <c r="IPQ67" s="20"/>
      <c r="IPR67" s="20"/>
      <c r="IPS67" s="20"/>
      <c r="IPT67" s="20"/>
      <c r="IPU67" s="20"/>
      <c r="IPV67" s="20"/>
      <c r="IPW67" s="20"/>
      <c r="IPX67" s="20"/>
      <c r="IPY67" s="20"/>
      <c r="IPZ67" s="20"/>
      <c r="IQA67" s="20"/>
      <c r="IQB67" s="20"/>
      <c r="IQC67" s="20"/>
      <c r="IQD67" s="20"/>
      <c r="IQE67" s="20"/>
      <c r="IQF67" s="20"/>
      <c r="IQG67" s="20"/>
      <c r="IQH67" s="20"/>
      <c r="IQI67" s="20"/>
      <c r="IQJ67" s="20"/>
      <c r="IQK67" s="20"/>
      <c r="IQL67" s="20"/>
      <c r="IQM67" s="20"/>
      <c r="IQN67" s="20"/>
      <c r="IQO67" s="20"/>
      <c r="IQP67" s="20"/>
      <c r="IQQ67" s="20"/>
      <c r="IQR67" s="20"/>
      <c r="IQS67" s="20"/>
      <c r="IQT67" s="20"/>
      <c r="IQU67" s="20"/>
      <c r="IQV67" s="20"/>
      <c r="IQW67" s="20"/>
      <c r="IQX67" s="20"/>
      <c r="IQY67" s="20"/>
      <c r="IQZ67" s="20"/>
      <c r="IRA67" s="20"/>
      <c r="IRB67" s="20"/>
      <c r="IRC67" s="20"/>
      <c r="IRD67" s="20"/>
      <c r="IRE67" s="20"/>
      <c r="IRF67" s="20"/>
      <c r="IRG67" s="20"/>
      <c r="IRH67" s="20"/>
      <c r="IRI67" s="20"/>
      <c r="IRJ67" s="20"/>
      <c r="IRK67" s="20"/>
      <c r="IRL67" s="20"/>
      <c r="IRM67" s="20"/>
      <c r="IRN67" s="20"/>
      <c r="IRO67" s="20"/>
      <c r="IRP67" s="20"/>
      <c r="IRQ67" s="20"/>
      <c r="IRR67" s="20"/>
      <c r="IRS67" s="20"/>
      <c r="IRT67" s="20"/>
      <c r="IRU67" s="20"/>
      <c r="IRV67" s="20"/>
      <c r="IRW67" s="20"/>
      <c r="IRX67" s="20"/>
      <c r="IRY67" s="20"/>
      <c r="IRZ67" s="20"/>
      <c r="ISA67" s="20"/>
      <c r="ISB67" s="20"/>
      <c r="ISC67" s="20"/>
      <c r="ISD67" s="20"/>
      <c r="ISE67" s="20"/>
      <c r="ISF67" s="20"/>
      <c r="ISG67" s="20"/>
      <c r="ISH67" s="20"/>
      <c r="ISI67" s="20"/>
      <c r="ISJ67" s="20"/>
      <c r="ISK67" s="20"/>
      <c r="ISL67" s="20"/>
      <c r="ISM67" s="20"/>
      <c r="ISN67" s="20"/>
      <c r="ISO67" s="20"/>
      <c r="ISP67" s="20"/>
      <c r="ISQ67" s="20"/>
      <c r="ISR67" s="20"/>
      <c r="ISS67" s="20"/>
      <c r="IST67" s="20"/>
      <c r="ISU67" s="20"/>
      <c r="ISV67" s="20"/>
      <c r="ISW67" s="20"/>
      <c r="ISX67" s="20"/>
      <c r="ISY67" s="20"/>
      <c r="ISZ67" s="20"/>
      <c r="ITA67" s="20"/>
      <c r="ITB67" s="20"/>
      <c r="ITC67" s="20"/>
      <c r="ITD67" s="20"/>
      <c r="ITE67" s="20"/>
      <c r="ITF67" s="20"/>
      <c r="ITG67" s="20"/>
      <c r="ITH67" s="20"/>
      <c r="ITI67" s="20"/>
      <c r="ITJ67" s="20"/>
      <c r="ITK67" s="20"/>
      <c r="ITL67" s="20"/>
      <c r="ITM67" s="20"/>
      <c r="ITN67" s="20"/>
      <c r="ITO67" s="20"/>
      <c r="ITP67" s="20"/>
      <c r="ITQ67" s="20"/>
      <c r="ITR67" s="20"/>
      <c r="ITS67" s="20"/>
      <c r="ITT67" s="20"/>
      <c r="ITU67" s="20"/>
      <c r="ITV67" s="20"/>
      <c r="ITW67" s="20"/>
      <c r="ITX67" s="20"/>
      <c r="ITY67" s="20"/>
      <c r="ITZ67" s="20"/>
      <c r="IUA67" s="20"/>
      <c r="IUB67" s="20"/>
      <c r="IUC67" s="20"/>
      <c r="IUD67" s="20"/>
      <c r="IUE67" s="20"/>
      <c r="IUF67" s="20"/>
      <c r="IUG67" s="20"/>
      <c r="IUH67" s="20"/>
      <c r="IUI67" s="20"/>
      <c r="IUJ67" s="20"/>
      <c r="IUK67" s="20"/>
      <c r="IUL67" s="20"/>
      <c r="IUM67" s="20"/>
      <c r="IUN67" s="20"/>
      <c r="IUO67" s="20"/>
      <c r="IUP67" s="20"/>
      <c r="IUQ67" s="20"/>
      <c r="IUR67" s="20"/>
      <c r="IUS67" s="20"/>
      <c r="IUT67" s="20"/>
      <c r="IUU67" s="20"/>
      <c r="IUV67" s="20"/>
      <c r="IUW67" s="20"/>
      <c r="IUX67" s="20"/>
      <c r="IUY67" s="20"/>
      <c r="IUZ67" s="20"/>
      <c r="IVA67" s="20"/>
      <c r="IVB67" s="20"/>
      <c r="IVC67" s="20"/>
      <c r="IVD67" s="20"/>
      <c r="IVE67" s="20"/>
      <c r="IVF67" s="20"/>
      <c r="IVG67" s="20"/>
      <c r="IVH67" s="20"/>
      <c r="IVI67" s="20"/>
      <c r="IVJ67" s="20"/>
      <c r="IVK67" s="20"/>
      <c r="IVL67" s="20"/>
      <c r="IVM67" s="20"/>
      <c r="IVN67" s="20"/>
      <c r="IVO67" s="20"/>
      <c r="IVP67" s="20"/>
      <c r="IVQ67" s="20"/>
      <c r="IVR67" s="20"/>
      <c r="IVS67" s="20"/>
      <c r="IVT67" s="20"/>
      <c r="IVU67" s="20"/>
      <c r="IVV67" s="20"/>
      <c r="IVW67" s="20"/>
      <c r="IVX67" s="20"/>
      <c r="IVY67" s="20"/>
      <c r="IVZ67" s="20"/>
      <c r="IWA67" s="20"/>
      <c r="IWB67" s="20"/>
      <c r="IWC67" s="20"/>
      <c r="IWD67" s="20"/>
      <c r="IWE67" s="20"/>
      <c r="IWF67" s="20"/>
      <c r="IWG67" s="20"/>
      <c r="IWH67" s="20"/>
      <c r="IWI67" s="20"/>
      <c r="IWJ67" s="20"/>
      <c r="IWK67" s="20"/>
      <c r="IWL67" s="20"/>
      <c r="IWM67" s="20"/>
      <c r="IWN67" s="20"/>
      <c r="IWO67" s="20"/>
      <c r="IWP67" s="20"/>
      <c r="IWQ67" s="20"/>
      <c r="IWR67" s="20"/>
      <c r="IWS67" s="20"/>
      <c r="IWT67" s="20"/>
      <c r="IWU67" s="20"/>
      <c r="IWV67" s="20"/>
      <c r="IWW67" s="20"/>
      <c r="IWX67" s="20"/>
      <c r="IWY67" s="20"/>
      <c r="IWZ67" s="20"/>
      <c r="IXA67" s="20"/>
      <c r="IXB67" s="20"/>
      <c r="IXC67" s="20"/>
      <c r="IXD67" s="20"/>
      <c r="IXE67" s="20"/>
      <c r="IXF67" s="20"/>
      <c r="IXG67" s="20"/>
      <c r="IXH67" s="20"/>
      <c r="IXI67" s="20"/>
      <c r="IXJ67" s="20"/>
      <c r="IXK67" s="20"/>
      <c r="IXL67" s="20"/>
      <c r="IXM67" s="20"/>
      <c r="IXN67" s="20"/>
      <c r="IXO67" s="20"/>
      <c r="IXP67" s="20"/>
      <c r="IXQ67" s="20"/>
      <c r="IXR67" s="20"/>
      <c r="IXS67" s="20"/>
      <c r="IXT67" s="20"/>
      <c r="IXU67" s="20"/>
      <c r="IXV67" s="20"/>
      <c r="IXW67" s="20"/>
      <c r="IXX67" s="20"/>
      <c r="IXY67" s="20"/>
      <c r="IXZ67" s="20"/>
      <c r="IYA67" s="20"/>
      <c r="IYB67" s="20"/>
      <c r="IYC67" s="20"/>
      <c r="IYD67" s="20"/>
      <c r="IYE67" s="20"/>
      <c r="IYF67" s="20"/>
      <c r="IYG67" s="20"/>
      <c r="IYH67" s="20"/>
      <c r="IYI67" s="20"/>
      <c r="IYJ67" s="20"/>
      <c r="IYK67" s="20"/>
      <c r="IYL67" s="20"/>
      <c r="IYM67" s="20"/>
      <c r="IYN67" s="20"/>
      <c r="IYO67" s="20"/>
      <c r="IYP67" s="20"/>
      <c r="IYQ67" s="20"/>
      <c r="IYR67" s="20"/>
      <c r="IYS67" s="20"/>
      <c r="IYT67" s="20"/>
      <c r="IYU67" s="20"/>
      <c r="IYV67" s="20"/>
      <c r="IYW67" s="20"/>
      <c r="IYX67" s="20"/>
      <c r="IYY67" s="20"/>
      <c r="IYZ67" s="20"/>
      <c r="IZA67" s="20"/>
      <c r="IZB67" s="20"/>
      <c r="IZC67" s="20"/>
      <c r="IZD67" s="20"/>
      <c r="IZE67" s="20"/>
      <c r="IZF67" s="20"/>
      <c r="IZG67" s="20"/>
      <c r="IZH67" s="20"/>
      <c r="IZI67" s="20"/>
      <c r="IZJ67" s="20"/>
      <c r="IZK67" s="20"/>
      <c r="IZL67" s="20"/>
      <c r="IZM67" s="20"/>
      <c r="IZN67" s="20"/>
      <c r="IZO67" s="20"/>
      <c r="IZP67" s="20"/>
      <c r="IZQ67" s="20"/>
      <c r="IZR67" s="20"/>
      <c r="IZS67" s="20"/>
      <c r="IZT67" s="20"/>
      <c r="IZU67" s="20"/>
      <c r="IZV67" s="20"/>
      <c r="IZW67" s="20"/>
      <c r="IZX67" s="20"/>
      <c r="IZY67" s="20"/>
      <c r="IZZ67" s="20"/>
      <c r="JAA67" s="20"/>
      <c r="JAB67" s="20"/>
      <c r="JAC67" s="20"/>
      <c r="JAD67" s="20"/>
      <c r="JAE67" s="20"/>
      <c r="JAF67" s="20"/>
      <c r="JAG67" s="20"/>
      <c r="JAH67" s="20"/>
      <c r="JAI67" s="20"/>
      <c r="JAJ67" s="20"/>
      <c r="JAK67" s="20"/>
      <c r="JAL67" s="20"/>
      <c r="JAM67" s="20"/>
      <c r="JAN67" s="20"/>
      <c r="JAO67" s="20"/>
      <c r="JAP67" s="20"/>
      <c r="JAQ67" s="20"/>
      <c r="JAR67" s="20"/>
      <c r="JAS67" s="20"/>
      <c r="JAT67" s="20"/>
      <c r="JAU67" s="20"/>
      <c r="JAV67" s="20"/>
      <c r="JAW67" s="20"/>
      <c r="JAX67" s="20"/>
      <c r="JAY67" s="20"/>
      <c r="JAZ67" s="20"/>
      <c r="JBA67" s="20"/>
      <c r="JBB67" s="20"/>
      <c r="JBC67" s="20"/>
      <c r="JBD67" s="20"/>
      <c r="JBE67" s="20"/>
      <c r="JBF67" s="20"/>
      <c r="JBG67" s="20"/>
      <c r="JBH67" s="20"/>
      <c r="JBI67" s="20"/>
      <c r="JBJ67" s="20"/>
      <c r="JBK67" s="20"/>
      <c r="JBL67" s="20"/>
      <c r="JBM67" s="20"/>
      <c r="JBN67" s="20"/>
      <c r="JBO67" s="20"/>
      <c r="JBP67" s="20"/>
      <c r="JBQ67" s="20"/>
      <c r="JBR67" s="20"/>
      <c r="JBS67" s="20"/>
      <c r="JBT67" s="20"/>
      <c r="JBU67" s="20"/>
      <c r="JBV67" s="20"/>
      <c r="JBW67" s="20"/>
      <c r="JBX67" s="20"/>
      <c r="JBY67" s="20"/>
      <c r="JBZ67" s="20"/>
      <c r="JCA67" s="20"/>
      <c r="JCB67" s="20"/>
      <c r="JCC67" s="20"/>
      <c r="JCD67" s="20"/>
      <c r="JCE67" s="20"/>
      <c r="JCF67" s="20"/>
      <c r="JCG67" s="20"/>
      <c r="JCH67" s="20"/>
      <c r="JCI67" s="20"/>
      <c r="JCJ67" s="20"/>
      <c r="JCK67" s="20"/>
      <c r="JCL67" s="20"/>
      <c r="JCM67" s="20"/>
      <c r="JCN67" s="20"/>
      <c r="JCO67" s="20"/>
      <c r="JCP67" s="20"/>
      <c r="JCQ67" s="20"/>
      <c r="JCR67" s="20"/>
      <c r="JCS67" s="20"/>
      <c r="JCT67" s="20"/>
      <c r="JCU67" s="20"/>
      <c r="JCV67" s="20"/>
      <c r="JCW67" s="20"/>
      <c r="JCX67" s="20"/>
      <c r="JCY67" s="20"/>
      <c r="JCZ67" s="20"/>
      <c r="JDA67" s="20"/>
      <c r="JDB67" s="20"/>
      <c r="JDC67" s="20"/>
      <c r="JDD67" s="20"/>
      <c r="JDE67" s="20"/>
      <c r="JDF67" s="20"/>
      <c r="JDG67" s="20"/>
      <c r="JDH67" s="20"/>
      <c r="JDI67" s="20"/>
      <c r="JDJ67" s="20"/>
      <c r="JDK67" s="20"/>
      <c r="JDL67" s="20"/>
      <c r="JDM67" s="20"/>
      <c r="JDN67" s="20"/>
      <c r="JDO67" s="20"/>
      <c r="JDP67" s="20"/>
      <c r="JDQ67" s="20"/>
      <c r="JDR67" s="20"/>
      <c r="JDS67" s="20"/>
      <c r="JDT67" s="20"/>
      <c r="JDU67" s="20"/>
      <c r="JDV67" s="20"/>
      <c r="JDW67" s="20"/>
      <c r="JDX67" s="20"/>
      <c r="JDY67" s="20"/>
      <c r="JDZ67" s="20"/>
      <c r="JEA67" s="20"/>
      <c r="JEB67" s="20"/>
      <c r="JEC67" s="20"/>
      <c r="JED67" s="20"/>
      <c r="JEE67" s="20"/>
      <c r="JEF67" s="20"/>
      <c r="JEG67" s="20"/>
      <c r="JEH67" s="20"/>
      <c r="JEI67" s="20"/>
      <c r="JEJ67" s="20"/>
      <c r="JEK67" s="20"/>
      <c r="JEL67" s="20"/>
      <c r="JEM67" s="20"/>
      <c r="JEN67" s="20"/>
      <c r="JEO67" s="20"/>
      <c r="JEP67" s="20"/>
      <c r="JEQ67" s="20"/>
      <c r="JER67" s="20"/>
      <c r="JES67" s="20"/>
      <c r="JET67" s="20"/>
      <c r="JEU67" s="20"/>
      <c r="JEV67" s="20"/>
      <c r="JEW67" s="20"/>
      <c r="JEX67" s="20"/>
      <c r="JEY67" s="20"/>
      <c r="JEZ67" s="20"/>
      <c r="JFA67" s="20"/>
      <c r="JFB67" s="20"/>
      <c r="JFC67" s="20"/>
      <c r="JFD67" s="20"/>
      <c r="JFE67" s="20"/>
      <c r="JFF67" s="20"/>
      <c r="JFG67" s="20"/>
      <c r="JFH67" s="20"/>
      <c r="JFI67" s="20"/>
      <c r="JFJ67" s="20"/>
      <c r="JFK67" s="20"/>
      <c r="JFL67" s="20"/>
      <c r="JFM67" s="20"/>
      <c r="JFN67" s="20"/>
      <c r="JFO67" s="20"/>
      <c r="JFP67" s="20"/>
      <c r="JFQ67" s="20"/>
      <c r="JFR67" s="20"/>
      <c r="JFS67" s="20"/>
      <c r="JFT67" s="20"/>
      <c r="JFU67" s="20"/>
      <c r="JFV67" s="20"/>
      <c r="JFW67" s="20"/>
      <c r="JFX67" s="20"/>
      <c r="JFY67" s="20"/>
      <c r="JFZ67" s="20"/>
      <c r="JGA67" s="20"/>
      <c r="JGB67" s="20"/>
      <c r="JGC67" s="20"/>
      <c r="JGD67" s="20"/>
      <c r="JGE67" s="20"/>
      <c r="JGF67" s="20"/>
      <c r="JGG67" s="20"/>
      <c r="JGH67" s="20"/>
      <c r="JGI67" s="20"/>
      <c r="JGJ67" s="20"/>
      <c r="JGK67" s="20"/>
      <c r="JGL67" s="20"/>
      <c r="JGM67" s="20"/>
      <c r="JGN67" s="20"/>
      <c r="JGO67" s="20"/>
      <c r="JGP67" s="20"/>
      <c r="JGQ67" s="20"/>
      <c r="JGR67" s="20"/>
      <c r="JGS67" s="20"/>
      <c r="JGT67" s="20"/>
      <c r="JGU67" s="20"/>
      <c r="JGV67" s="20"/>
      <c r="JGW67" s="20"/>
      <c r="JGX67" s="20"/>
      <c r="JGY67" s="20"/>
      <c r="JGZ67" s="20"/>
      <c r="JHA67" s="20"/>
      <c r="JHB67" s="20"/>
      <c r="JHC67" s="20"/>
      <c r="JHD67" s="20"/>
      <c r="JHE67" s="20"/>
      <c r="JHF67" s="20"/>
      <c r="JHG67" s="20"/>
      <c r="JHH67" s="20"/>
      <c r="JHI67" s="20"/>
      <c r="JHJ67" s="20"/>
      <c r="JHK67" s="20"/>
      <c r="JHL67" s="20"/>
      <c r="JHM67" s="20"/>
      <c r="JHN67" s="20"/>
      <c r="JHO67" s="20"/>
      <c r="JHP67" s="20"/>
      <c r="JHQ67" s="20"/>
      <c r="JHR67" s="20"/>
      <c r="JHS67" s="20"/>
      <c r="JHT67" s="20"/>
      <c r="JHU67" s="20"/>
      <c r="JHV67" s="20"/>
      <c r="JHW67" s="20"/>
      <c r="JHX67" s="20"/>
      <c r="JHY67" s="20"/>
      <c r="JHZ67" s="20"/>
      <c r="JIA67" s="20"/>
      <c r="JIB67" s="20"/>
      <c r="JIC67" s="20"/>
      <c r="JID67" s="20"/>
      <c r="JIE67" s="20"/>
      <c r="JIF67" s="20"/>
      <c r="JIG67" s="20"/>
      <c r="JIH67" s="20"/>
      <c r="JII67" s="20"/>
      <c r="JIJ67" s="20"/>
      <c r="JIK67" s="20"/>
      <c r="JIL67" s="20"/>
      <c r="JIM67" s="20"/>
      <c r="JIN67" s="20"/>
      <c r="JIO67" s="20"/>
      <c r="JIP67" s="20"/>
      <c r="JIQ67" s="20"/>
      <c r="JIR67" s="20"/>
      <c r="JIS67" s="20"/>
      <c r="JIT67" s="20"/>
      <c r="JIU67" s="20"/>
      <c r="JIV67" s="20"/>
      <c r="JIW67" s="20"/>
      <c r="JIX67" s="20"/>
      <c r="JIY67" s="20"/>
      <c r="JIZ67" s="20"/>
      <c r="JJA67" s="20"/>
      <c r="JJB67" s="20"/>
      <c r="JJC67" s="20"/>
      <c r="JJD67" s="20"/>
      <c r="JJE67" s="20"/>
      <c r="JJF67" s="20"/>
      <c r="JJG67" s="20"/>
      <c r="JJH67" s="20"/>
      <c r="JJI67" s="20"/>
      <c r="JJJ67" s="20"/>
      <c r="JJK67" s="20"/>
      <c r="JJL67" s="20"/>
      <c r="JJM67" s="20"/>
      <c r="JJN67" s="20"/>
      <c r="JJO67" s="20"/>
      <c r="JJP67" s="20"/>
      <c r="JJQ67" s="20"/>
      <c r="JJR67" s="20"/>
      <c r="JJS67" s="20"/>
      <c r="JJT67" s="20"/>
      <c r="JJU67" s="20"/>
      <c r="JJV67" s="20"/>
      <c r="JJW67" s="20"/>
      <c r="JJX67" s="20"/>
      <c r="JJY67" s="20"/>
      <c r="JJZ67" s="20"/>
      <c r="JKA67" s="20"/>
      <c r="JKB67" s="20"/>
      <c r="JKC67" s="20"/>
      <c r="JKD67" s="20"/>
      <c r="JKE67" s="20"/>
      <c r="JKF67" s="20"/>
      <c r="JKG67" s="20"/>
      <c r="JKH67" s="20"/>
      <c r="JKI67" s="20"/>
      <c r="JKJ67" s="20"/>
      <c r="JKK67" s="20"/>
      <c r="JKL67" s="20"/>
      <c r="JKM67" s="20"/>
      <c r="JKN67" s="20"/>
      <c r="JKO67" s="20"/>
      <c r="JKP67" s="20"/>
      <c r="JKQ67" s="20"/>
      <c r="JKR67" s="20"/>
      <c r="JKS67" s="20"/>
      <c r="JKT67" s="20"/>
      <c r="JKU67" s="20"/>
      <c r="JKV67" s="20"/>
      <c r="JKW67" s="20"/>
      <c r="JKX67" s="20"/>
      <c r="JKY67" s="20"/>
      <c r="JKZ67" s="20"/>
      <c r="JLA67" s="20"/>
      <c r="JLB67" s="20"/>
      <c r="JLC67" s="20"/>
      <c r="JLD67" s="20"/>
      <c r="JLE67" s="20"/>
      <c r="JLF67" s="20"/>
      <c r="JLG67" s="20"/>
      <c r="JLH67" s="20"/>
      <c r="JLI67" s="20"/>
      <c r="JLJ67" s="20"/>
      <c r="JLK67" s="20"/>
      <c r="JLL67" s="20"/>
      <c r="JLM67" s="20"/>
      <c r="JLN67" s="20"/>
      <c r="JLO67" s="20"/>
      <c r="JLP67" s="20"/>
      <c r="JLQ67" s="20"/>
      <c r="JLR67" s="20"/>
      <c r="JLS67" s="20"/>
      <c r="JLT67" s="20"/>
      <c r="JLU67" s="20"/>
      <c r="JLV67" s="20"/>
      <c r="JLW67" s="20"/>
      <c r="JLX67" s="20"/>
      <c r="JLY67" s="20"/>
      <c r="JLZ67" s="20"/>
      <c r="JMA67" s="20"/>
      <c r="JMB67" s="20"/>
      <c r="JMC67" s="20"/>
      <c r="JMD67" s="20"/>
      <c r="JME67" s="20"/>
      <c r="JMF67" s="20"/>
      <c r="JMG67" s="20"/>
      <c r="JMH67" s="20"/>
      <c r="JMI67" s="20"/>
      <c r="JMJ67" s="20"/>
      <c r="JMK67" s="20"/>
      <c r="JML67" s="20"/>
      <c r="JMM67" s="20"/>
      <c r="JMN67" s="20"/>
      <c r="JMO67" s="20"/>
      <c r="JMP67" s="20"/>
      <c r="JMQ67" s="20"/>
      <c r="JMR67" s="20"/>
      <c r="JMS67" s="20"/>
      <c r="JMT67" s="20"/>
      <c r="JMU67" s="20"/>
      <c r="JMV67" s="20"/>
      <c r="JMW67" s="20"/>
      <c r="JMX67" s="20"/>
      <c r="JMY67" s="20"/>
      <c r="JMZ67" s="20"/>
      <c r="JNA67" s="20"/>
      <c r="JNB67" s="20"/>
      <c r="JNC67" s="20"/>
      <c r="JND67" s="20"/>
      <c r="JNE67" s="20"/>
      <c r="JNF67" s="20"/>
      <c r="JNG67" s="20"/>
      <c r="JNH67" s="20"/>
      <c r="JNI67" s="20"/>
      <c r="JNJ67" s="20"/>
      <c r="JNK67" s="20"/>
      <c r="JNL67" s="20"/>
      <c r="JNM67" s="20"/>
      <c r="JNN67" s="20"/>
      <c r="JNO67" s="20"/>
      <c r="JNP67" s="20"/>
      <c r="JNQ67" s="20"/>
      <c r="JNR67" s="20"/>
      <c r="JNS67" s="20"/>
      <c r="JNT67" s="20"/>
      <c r="JNU67" s="20"/>
      <c r="JNV67" s="20"/>
      <c r="JNW67" s="20"/>
      <c r="JNX67" s="20"/>
      <c r="JNY67" s="20"/>
      <c r="JNZ67" s="20"/>
      <c r="JOA67" s="20"/>
      <c r="JOB67" s="20"/>
      <c r="JOC67" s="20"/>
      <c r="JOD67" s="20"/>
      <c r="JOE67" s="20"/>
      <c r="JOF67" s="20"/>
      <c r="JOG67" s="20"/>
      <c r="JOH67" s="20"/>
      <c r="JOI67" s="20"/>
      <c r="JOJ67" s="20"/>
      <c r="JOK67" s="20"/>
      <c r="JOL67" s="20"/>
      <c r="JOM67" s="20"/>
      <c r="JON67" s="20"/>
      <c r="JOO67" s="20"/>
      <c r="JOP67" s="20"/>
      <c r="JOQ67" s="20"/>
      <c r="JOR67" s="20"/>
      <c r="JOS67" s="20"/>
      <c r="JOT67" s="20"/>
      <c r="JOU67" s="20"/>
      <c r="JOV67" s="20"/>
      <c r="JOW67" s="20"/>
      <c r="JOX67" s="20"/>
      <c r="JOY67" s="20"/>
      <c r="JOZ67" s="20"/>
      <c r="JPA67" s="20"/>
      <c r="JPB67" s="20"/>
      <c r="JPC67" s="20"/>
      <c r="JPD67" s="20"/>
      <c r="JPE67" s="20"/>
      <c r="JPF67" s="20"/>
      <c r="JPG67" s="20"/>
      <c r="JPH67" s="20"/>
      <c r="JPI67" s="20"/>
      <c r="JPJ67" s="20"/>
      <c r="JPK67" s="20"/>
      <c r="JPL67" s="20"/>
      <c r="JPM67" s="20"/>
      <c r="JPN67" s="20"/>
      <c r="JPO67" s="20"/>
      <c r="JPP67" s="20"/>
      <c r="JPQ67" s="20"/>
      <c r="JPR67" s="20"/>
      <c r="JPS67" s="20"/>
      <c r="JPT67" s="20"/>
      <c r="JPU67" s="20"/>
      <c r="JPV67" s="20"/>
      <c r="JPW67" s="20"/>
      <c r="JPX67" s="20"/>
      <c r="JPY67" s="20"/>
      <c r="JPZ67" s="20"/>
      <c r="JQA67" s="20"/>
      <c r="JQB67" s="20"/>
      <c r="JQC67" s="20"/>
      <c r="JQD67" s="20"/>
      <c r="JQE67" s="20"/>
      <c r="JQF67" s="20"/>
      <c r="JQG67" s="20"/>
      <c r="JQH67" s="20"/>
      <c r="JQI67" s="20"/>
      <c r="JQJ67" s="20"/>
      <c r="JQK67" s="20"/>
      <c r="JQL67" s="20"/>
      <c r="JQM67" s="20"/>
      <c r="JQN67" s="20"/>
      <c r="JQO67" s="20"/>
      <c r="JQP67" s="20"/>
      <c r="JQQ67" s="20"/>
      <c r="JQR67" s="20"/>
      <c r="JQS67" s="20"/>
      <c r="JQT67" s="20"/>
      <c r="JQU67" s="20"/>
      <c r="JQV67" s="20"/>
      <c r="JQW67" s="20"/>
      <c r="JQX67" s="20"/>
      <c r="JQY67" s="20"/>
      <c r="JQZ67" s="20"/>
      <c r="JRA67" s="20"/>
      <c r="JRB67" s="20"/>
      <c r="JRC67" s="20"/>
      <c r="JRD67" s="20"/>
      <c r="JRE67" s="20"/>
      <c r="JRF67" s="20"/>
      <c r="JRG67" s="20"/>
      <c r="JRH67" s="20"/>
      <c r="JRI67" s="20"/>
      <c r="JRJ67" s="20"/>
      <c r="JRK67" s="20"/>
      <c r="JRL67" s="20"/>
      <c r="JRM67" s="20"/>
      <c r="JRN67" s="20"/>
      <c r="JRO67" s="20"/>
      <c r="JRP67" s="20"/>
      <c r="JRQ67" s="20"/>
      <c r="JRR67" s="20"/>
      <c r="JRS67" s="20"/>
      <c r="JRT67" s="20"/>
      <c r="JRU67" s="20"/>
      <c r="JRV67" s="20"/>
      <c r="JRW67" s="20"/>
      <c r="JRX67" s="20"/>
      <c r="JRY67" s="20"/>
      <c r="JRZ67" s="20"/>
      <c r="JSA67" s="20"/>
      <c r="JSB67" s="20"/>
      <c r="JSC67" s="20"/>
      <c r="JSD67" s="20"/>
      <c r="JSE67" s="20"/>
      <c r="JSF67" s="20"/>
      <c r="JSG67" s="20"/>
      <c r="JSH67" s="20"/>
      <c r="JSI67" s="20"/>
      <c r="JSJ67" s="20"/>
      <c r="JSK67" s="20"/>
      <c r="JSL67" s="20"/>
      <c r="JSM67" s="20"/>
      <c r="JSN67" s="20"/>
      <c r="JSO67" s="20"/>
      <c r="JSP67" s="20"/>
      <c r="JSQ67" s="20"/>
      <c r="JSR67" s="20"/>
      <c r="JSS67" s="20"/>
      <c r="JST67" s="20"/>
      <c r="JSU67" s="20"/>
      <c r="JSV67" s="20"/>
      <c r="JSW67" s="20"/>
      <c r="JSX67" s="20"/>
      <c r="JSY67" s="20"/>
      <c r="JSZ67" s="20"/>
      <c r="JTA67" s="20"/>
      <c r="JTB67" s="20"/>
      <c r="JTC67" s="20"/>
      <c r="JTD67" s="20"/>
      <c r="JTE67" s="20"/>
      <c r="JTF67" s="20"/>
      <c r="JTG67" s="20"/>
      <c r="JTH67" s="20"/>
      <c r="JTI67" s="20"/>
      <c r="JTJ67" s="20"/>
      <c r="JTK67" s="20"/>
      <c r="JTL67" s="20"/>
      <c r="JTM67" s="20"/>
      <c r="JTN67" s="20"/>
      <c r="JTO67" s="20"/>
      <c r="JTP67" s="20"/>
      <c r="JTQ67" s="20"/>
      <c r="JTR67" s="20"/>
      <c r="JTS67" s="20"/>
      <c r="JTT67" s="20"/>
      <c r="JTU67" s="20"/>
      <c r="JTV67" s="20"/>
      <c r="JTW67" s="20"/>
      <c r="JTX67" s="20"/>
      <c r="JTY67" s="20"/>
      <c r="JTZ67" s="20"/>
      <c r="JUA67" s="20"/>
      <c r="JUB67" s="20"/>
      <c r="JUC67" s="20"/>
      <c r="JUD67" s="20"/>
      <c r="JUE67" s="20"/>
      <c r="JUF67" s="20"/>
      <c r="JUG67" s="20"/>
      <c r="JUH67" s="20"/>
      <c r="JUI67" s="20"/>
      <c r="JUJ67" s="20"/>
      <c r="JUK67" s="20"/>
      <c r="JUL67" s="20"/>
      <c r="JUM67" s="20"/>
      <c r="JUN67" s="20"/>
      <c r="JUO67" s="20"/>
      <c r="JUP67" s="20"/>
      <c r="JUQ67" s="20"/>
      <c r="JUR67" s="20"/>
      <c r="JUS67" s="20"/>
      <c r="JUT67" s="20"/>
      <c r="JUU67" s="20"/>
      <c r="JUV67" s="20"/>
      <c r="JUW67" s="20"/>
      <c r="JUX67" s="20"/>
      <c r="JUY67" s="20"/>
      <c r="JUZ67" s="20"/>
      <c r="JVA67" s="20"/>
      <c r="JVB67" s="20"/>
      <c r="JVC67" s="20"/>
      <c r="JVD67" s="20"/>
      <c r="JVE67" s="20"/>
      <c r="JVF67" s="20"/>
      <c r="JVG67" s="20"/>
      <c r="JVH67" s="20"/>
      <c r="JVI67" s="20"/>
      <c r="JVJ67" s="20"/>
      <c r="JVK67" s="20"/>
      <c r="JVL67" s="20"/>
      <c r="JVM67" s="20"/>
      <c r="JVN67" s="20"/>
      <c r="JVO67" s="20"/>
      <c r="JVP67" s="20"/>
      <c r="JVQ67" s="20"/>
      <c r="JVR67" s="20"/>
      <c r="JVS67" s="20"/>
      <c r="JVT67" s="20"/>
      <c r="JVU67" s="20"/>
      <c r="JVV67" s="20"/>
      <c r="JVW67" s="20"/>
      <c r="JVX67" s="20"/>
      <c r="JVY67" s="20"/>
      <c r="JVZ67" s="20"/>
      <c r="JWA67" s="20"/>
      <c r="JWB67" s="20"/>
      <c r="JWC67" s="20"/>
      <c r="JWD67" s="20"/>
      <c r="JWE67" s="20"/>
      <c r="JWF67" s="20"/>
      <c r="JWG67" s="20"/>
      <c r="JWH67" s="20"/>
      <c r="JWI67" s="20"/>
      <c r="JWJ67" s="20"/>
      <c r="JWK67" s="20"/>
      <c r="JWL67" s="20"/>
      <c r="JWM67" s="20"/>
      <c r="JWN67" s="20"/>
      <c r="JWO67" s="20"/>
      <c r="JWP67" s="20"/>
      <c r="JWQ67" s="20"/>
      <c r="JWR67" s="20"/>
      <c r="JWS67" s="20"/>
      <c r="JWT67" s="20"/>
      <c r="JWU67" s="20"/>
      <c r="JWV67" s="20"/>
      <c r="JWW67" s="20"/>
      <c r="JWX67" s="20"/>
      <c r="JWY67" s="20"/>
      <c r="JWZ67" s="20"/>
      <c r="JXA67" s="20"/>
      <c r="JXB67" s="20"/>
      <c r="JXC67" s="20"/>
      <c r="JXD67" s="20"/>
      <c r="JXE67" s="20"/>
      <c r="JXF67" s="20"/>
      <c r="JXG67" s="20"/>
      <c r="JXH67" s="20"/>
      <c r="JXI67" s="20"/>
      <c r="JXJ67" s="20"/>
      <c r="JXK67" s="20"/>
      <c r="JXL67" s="20"/>
      <c r="JXM67" s="20"/>
      <c r="JXN67" s="20"/>
      <c r="JXO67" s="20"/>
      <c r="JXP67" s="20"/>
      <c r="JXQ67" s="20"/>
      <c r="JXR67" s="20"/>
      <c r="JXS67" s="20"/>
      <c r="JXT67" s="20"/>
      <c r="JXU67" s="20"/>
      <c r="JXV67" s="20"/>
      <c r="JXW67" s="20"/>
      <c r="JXX67" s="20"/>
      <c r="JXY67" s="20"/>
      <c r="JXZ67" s="20"/>
      <c r="JYA67" s="20"/>
      <c r="JYB67" s="20"/>
      <c r="JYC67" s="20"/>
      <c r="JYD67" s="20"/>
      <c r="JYE67" s="20"/>
      <c r="JYF67" s="20"/>
      <c r="JYG67" s="20"/>
      <c r="JYH67" s="20"/>
      <c r="JYI67" s="20"/>
      <c r="JYJ67" s="20"/>
      <c r="JYK67" s="20"/>
      <c r="JYL67" s="20"/>
      <c r="JYM67" s="20"/>
      <c r="JYN67" s="20"/>
      <c r="JYO67" s="20"/>
      <c r="JYP67" s="20"/>
      <c r="JYQ67" s="20"/>
      <c r="JYR67" s="20"/>
      <c r="JYS67" s="20"/>
      <c r="JYT67" s="20"/>
      <c r="JYU67" s="20"/>
      <c r="JYV67" s="20"/>
      <c r="JYW67" s="20"/>
      <c r="JYX67" s="20"/>
      <c r="JYY67" s="20"/>
      <c r="JYZ67" s="20"/>
      <c r="JZA67" s="20"/>
      <c r="JZB67" s="20"/>
      <c r="JZC67" s="20"/>
      <c r="JZD67" s="20"/>
      <c r="JZE67" s="20"/>
      <c r="JZF67" s="20"/>
      <c r="JZG67" s="20"/>
      <c r="JZH67" s="20"/>
      <c r="JZI67" s="20"/>
      <c r="JZJ67" s="20"/>
      <c r="JZK67" s="20"/>
      <c r="JZL67" s="20"/>
      <c r="JZM67" s="20"/>
      <c r="JZN67" s="20"/>
      <c r="JZO67" s="20"/>
      <c r="JZP67" s="20"/>
      <c r="JZQ67" s="20"/>
      <c r="JZR67" s="20"/>
      <c r="JZS67" s="20"/>
      <c r="JZT67" s="20"/>
      <c r="JZU67" s="20"/>
      <c r="JZV67" s="20"/>
      <c r="JZW67" s="20"/>
      <c r="JZX67" s="20"/>
      <c r="JZY67" s="20"/>
      <c r="JZZ67" s="20"/>
      <c r="KAA67" s="20"/>
      <c r="KAB67" s="20"/>
      <c r="KAC67" s="20"/>
      <c r="KAD67" s="20"/>
      <c r="KAE67" s="20"/>
      <c r="KAF67" s="20"/>
      <c r="KAG67" s="20"/>
      <c r="KAH67" s="20"/>
      <c r="KAI67" s="20"/>
      <c r="KAJ67" s="20"/>
      <c r="KAK67" s="20"/>
      <c r="KAL67" s="20"/>
      <c r="KAM67" s="20"/>
      <c r="KAN67" s="20"/>
      <c r="KAO67" s="20"/>
      <c r="KAP67" s="20"/>
      <c r="KAQ67" s="20"/>
      <c r="KAR67" s="20"/>
      <c r="KAS67" s="20"/>
      <c r="KAT67" s="20"/>
      <c r="KAU67" s="20"/>
      <c r="KAV67" s="20"/>
      <c r="KAW67" s="20"/>
      <c r="KAX67" s="20"/>
      <c r="KAY67" s="20"/>
      <c r="KAZ67" s="20"/>
      <c r="KBA67" s="20"/>
      <c r="KBB67" s="20"/>
      <c r="KBC67" s="20"/>
      <c r="KBD67" s="20"/>
      <c r="KBE67" s="20"/>
      <c r="KBF67" s="20"/>
      <c r="KBG67" s="20"/>
      <c r="KBH67" s="20"/>
      <c r="KBI67" s="20"/>
      <c r="KBJ67" s="20"/>
      <c r="KBK67" s="20"/>
      <c r="KBL67" s="20"/>
      <c r="KBM67" s="20"/>
      <c r="KBN67" s="20"/>
      <c r="KBO67" s="20"/>
      <c r="KBP67" s="20"/>
      <c r="KBQ67" s="20"/>
      <c r="KBR67" s="20"/>
      <c r="KBS67" s="20"/>
      <c r="KBT67" s="20"/>
      <c r="KBU67" s="20"/>
      <c r="KBV67" s="20"/>
      <c r="KBW67" s="20"/>
      <c r="KBX67" s="20"/>
      <c r="KBY67" s="20"/>
      <c r="KBZ67" s="20"/>
      <c r="KCA67" s="20"/>
      <c r="KCB67" s="20"/>
      <c r="KCC67" s="20"/>
      <c r="KCD67" s="20"/>
      <c r="KCE67" s="20"/>
      <c r="KCF67" s="20"/>
      <c r="KCG67" s="20"/>
      <c r="KCH67" s="20"/>
      <c r="KCI67" s="20"/>
      <c r="KCJ67" s="20"/>
      <c r="KCK67" s="20"/>
      <c r="KCL67" s="20"/>
      <c r="KCM67" s="20"/>
      <c r="KCN67" s="20"/>
      <c r="KCO67" s="20"/>
      <c r="KCP67" s="20"/>
      <c r="KCQ67" s="20"/>
      <c r="KCR67" s="20"/>
      <c r="KCS67" s="20"/>
      <c r="KCT67" s="20"/>
      <c r="KCU67" s="20"/>
      <c r="KCV67" s="20"/>
      <c r="KCW67" s="20"/>
      <c r="KCX67" s="20"/>
      <c r="KCY67" s="20"/>
      <c r="KCZ67" s="20"/>
      <c r="KDA67" s="20"/>
      <c r="KDB67" s="20"/>
      <c r="KDC67" s="20"/>
      <c r="KDD67" s="20"/>
      <c r="KDE67" s="20"/>
      <c r="KDF67" s="20"/>
      <c r="KDG67" s="20"/>
      <c r="KDH67" s="20"/>
      <c r="KDI67" s="20"/>
      <c r="KDJ67" s="20"/>
      <c r="KDK67" s="20"/>
      <c r="KDL67" s="20"/>
      <c r="KDM67" s="20"/>
      <c r="KDN67" s="20"/>
      <c r="KDO67" s="20"/>
      <c r="KDP67" s="20"/>
      <c r="KDQ67" s="20"/>
      <c r="KDR67" s="20"/>
      <c r="KDS67" s="20"/>
      <c r="KDT67" s="20"/>
      <c r="KDU67" s="20"/>
      <c r="KDV67" s="20"/>
      <c r="KDW67" s="20"/>
      <c r="KDX67" s="20"/>
      <c r="KDY67" s="20"/>
      <c r="KDZ67" s="20"/>
      <c r="KEA67" s="20"/>
      <c r="KEB67" s="20"/>
      <c r="KEC67" s="20"/>
      <c r="KED67" s="20"/>
      <c r="KEE67" s="20"/>
      <c r="KEF67" s="20"/>
      <c r="KEG67" s="20"/>
      <c r="KEH67" s="20"/>
      <c r="KEI67" s="20"/>
      <c r="KEJ67" s="20"/>
      <c r="KEK67" s="20"/>
      <c r="KEL67" s="20"/>
      <c r="KEM67" s="20"/>
      <c r="KEN67" s="20"/>
      <c r="KEO67" s="20"/>
      <c r="KEP67" s="20"/>
      <c r="KEQ67" s="20"/>
      <c r="KER67" s="20"/>
      <c r="KES67" s="20"/>
      <c r="KET67" s="20"/>
      <c r="KEU67" s="20"/>
      <c r="KEV67" s="20"/>
      <c r="KEW67" s="20"/>
      <c r="KEX67" s="20"/>
      <c r="KEY67" s="20"/>
      <c r="KEZ67" s="20"/>
      <c r="KFA67" s="20"/>
      <c r="KFB67" s="20"/>
      <c r="KFC67" s="20"/>
      <c r="KFD67" s="20"/>
      <c r="KFE67" s="20"/>
      <c r="KFF67" s="20"/>
      <c r="KFG67" s="20"/>
      <c r="KFH67" s="20"/>
      <c r="KFI67" s="20"/>
      <c r="KFJ67" s="20"/>
      <c r="KFK67" s="20"/>
      <c r="KFL67" s="20"/>
      <c r="KFM67" s="20"/>
      <c r="KFN67" s="20"/>
      <c r="KFO67" s="20"/>
      <c r="KFP67" s="20"/>
      <c r="KFQ67" s="20"/>
      <c r="KFR67" s="20"/>
      <c r="KFS67" s="20"/>
      <c r="KFT67" s="20"/>
      <c r="KFU67" s="20"/>
      <c r="KFV67" s="20"/>
      <c r="KFW67" s="20"/>
      <c r="KFX67" s="20"/>
      <c r="KFY67" s="20"/>
      <c r="KFZ67" s="20"/>
      <c r="KGA67" s="20"/>
      <c r="KGB67" s="20"/>
      <c r="KGC67" s="20"/>
      <c r="KGD67" s="20"/>
      <c r="KGE67" s="20"/>
      <c r="KGF67" s="20"/>
      <c r="KGG67" s="20"/>
      <c r="KGH67" s="20"/>
      <c r="KGI67" s="20"/>
      <c r="KGJ67" s="20"/>
      <c r="KGK67" s="20"/>
      <c r="KGL67" s="20"/>
      <c r="KGM67" s="20"/>
      <c r="KGN67" s="20"/>
      <c r="KGO67" s="20"/>
      <c r="KGP67" s="20"/>
      <c r="KGQ67" s="20"/>
      <c r="KGR67" s="20"/>
      <c r="KGS67" s="20"/>
      <c r="KGT67" s="20"/>
      <c r="KGU67" s="20"/>
      <c r="KGV67" s="20"/>
      <c r="KGW67" s="20"/>
      <c r="KGX67" s="20"/>
      <c r="KGY67" s="20"/>
      <c r="KGZ67" s="20"/>
      <c r="KHA67" s="20"/>
      <c r="KHB67" s="20"/>
      <c r="KHC67" s="20"/>
      <c r="KHD67" s="20"/>
      <c r="KHE67" s="20"/>
      <c r="KHF67" s="20"/>
      <c r="KHG67" s="20"/>
      <c r="KHH67" s="20"/>
      <c r="KHI67" s="20"/>
      <c r="KHJ67" s="20"/>
      <c r="KHK67" s="20"/>
      <c r="KHL67" s="20"/>
      <c r="KHM67" s="20"/>
      <c r="KHN67" s="20"/>
      <c r="KHO67" s="20"/>
      <c r="KHP67" s="20"/>
      <c r="KHQ67" s="20"/>
      <c r="KHR67" s="20"/>
      <c r="KHS67" s="20"/>
      <c r="KHT67" s="20"/>
      <c r="KHU67" s="20"/>
      <c r="KHV67" s="20"/>
      <c r="KHW67" s="20"/>
      <c r="KHX67" s="20"/>
      <c r="KHY67" s="20"/>
      <c r="KHZ67" s="20"/>
      <c r="KIA67" s="20"/>
      <c r="KIB67" s="20"/>
      <c r="KIC67" s="20"/>
      <c r="KID67" s="20"/>
      <c r="KIE67" s="20"/>
      <c r="KIF67" s="20"/>
      <c r="KIG67" s="20"/>
      <c r="KIH67" s="20"/>
      <c r="KII67" s="20"/>
      <c r="KIJ67" s="20"/>
      <c r="KIK67" s="20"/>
      <c r="KIL67" s="20"/>
      <c r="KIM67" s="20"/>
      <c r="KIN67" s="20"/>
      <c r="KIO67" s="20"/>
      <c r="KIP67" s="20"/>
      <c r="KIQ67" s="20"/>
      <c r="KIR67" s="20"/>
      <c r="KIS67" s="20"/>
      <c r="KIT67" s="20"/>
      <c r="KIU67" s="20"/>
      <c r="KIV67" s="20"/>
      <c r="KIW67" s="20"/>
      <c r="KIX67" s="20"/>
      <c r="KIY67" s="20"/>
      <c r="KIZ67" s="20"/>
      <c r="KJA67" s="20"/>
      <c r="KJB67" s="20"/>
      <c r="KJC67" s="20"/>
      <c r="KJD67" s="20"/>
      <c r="KJE67" s="20"/>
      <c r="KJF67" s="20"/>
      <c r="KJG67" s="20"/>
      <c r="KJH67" s="20"/>
      <c r="KJI67" s="20"/>
      <c r="KJJ67" s="20"/>
      <c r="KJK67" s="20"/>
      <c r="KJL67" s="20"/>
      <c r="KJM67" s="20"/>
      <c r="KJN67" s="20"/>
      <c r="KJO67" s="20"/>
      <c r="KJP67" s="20"/>
      <c r="KJQ67" s="20"/>
      <c r="KJR67" s="20"/>
      <c r="KJS67" s="20"/>
      <c r="KJT67" s="20"/>
      <c r="KJU67" s="20"/>
      <c r="KJV67" s="20"/>
      <c r="KJW67" s="20"/>
      <c r="KJX67" s="20"/>
      <c r="KJY67" s="20"/>
      <c r="KJZ67" s="20"/>
      <c r="KKA67" s="20"/>
      <c r="KKB67" s="20"/>
      <c r="KKC67" s="20"/>
      <c r="KKD67" s="20"/>
      <c r="KKE67" s="20"/>
      <c r="KKF67" s="20"/>
      <c r="KKG67" s="20"/>
      <c r="KKH67" s="20"/>
      <c r="KKI67" s="20"/>
      <c r="KKJ67" s="20"/>
      <c r="KKK67" s="20"/>
      <c r="KKL67" s="20"/>
      <c r="KKM67" s="20"/>
      <c r="KKN67" s="20"/>
      <c r="KKO67" s="20"/>
      <c r="KKP67" s="20"/>
      <c r="KKQ67" s="20"/>
      <c r="KKR67" s="20"/>
      <c r="KKS67" s="20"/>
      <c r="KKT67" s="20"/>
      <c r="KKU67" s="20"/>
      <c r="KKV67" s="20"/>
      <c r="KKW67" s="20"/>
      <c r="KKX67" s="20"/>
      <c r="KKY67" s="20"/>
      <c r="KKZ67" s="20"/>
      <c r="KLA67" s="20"/>
      <c r="KLB67" s="20"/>
      <c r="KLC67" s="20"/>
      <c r="KLD67" s="20"/>
      <c r="KLE67" s="20"/>
      <c r="KLF67" s="20"/>
      <c r="KLG67" s="20"/>
      <c r="KLH67" s="20"/>
      <c r="KLI67" s="20"/>
      <c r="KLJ67" s="20"/>
      <c r="KLK67" s="20"/>
      <c r="KLL67" s="20"/>
      <c r="KLM67" s="20"/>
      <c r="KLN67" s="20"/>
      <c r="KLO67" s="20"/>
      <c r="KLP67" s="20"/>
      <c r="KLQ67" s="20"/>
      <c r="KLR67" s="20"/>
      <c r="KLS67" s="20"/>
      <c r="KLT67" s="20"/>
      <c r="KLU67" s="20"/>
      <c r="KLV67" s="20"/>
      <c r="KLW67" s="20"/>
      <c r="KLX67" s="20"/>
      <c r="KLY67" s="20"/>
      <c r="KLZ67" s="20"/>
      <c r="KMA67" s="20"/>
      <c r="KMB67" s="20"/>
      <c r="KMC67" s="20"/>
      <c r="KMD67" s="20"/>
      <c r="KME67" s="20"/>
      <c r="KMF67" s="20"/>
      <c r="KMG67" s="20"/>
      <c r="KMH67" s="20"/>
      <c r="KMI67" s="20"/>
      <c r="KMJ67" s="20"/>
      <c r="KMK67" s="20"/>
      <c r="KML67" s="20"/>
      <c r="KMM67" s="20"/>
      <c r="KMN67" s="20"/>
      <c r="KMO67" s="20"/>
      <c r="KMP67" s="20"/>
      <c r="KMQ67" s="20"/>
      <c r="KMR67" s="20"/>
      <c r="KMS67" s="20"/>
      <c r="KMT67" s="20"/>
      <c r="KMU67" s="20"/>
      <c r="KMV67" s="20"/>
      <c r="KMW67" s="20"/>
      <c r="KMX67" s="20"/>
      <c r="KMY67" s="20"/>
      <c r="KMZ67" s="20"/>
      <c r="KNA67" s="20"/>
      <c r="KNB67" s="20"/>
      <c r="KNC67" s="20"/>
      <c r="KND67" s="20"/>
      <c r="KNE67" s="20"/>
      <c r="KNF67" s="20"/>
      <c r="KNG67" s="20"/>
      <c r="KNH67" s="20"/>
      <c r="KNI67" s="20"/>
      <c r="KNJ67" s="20"/>
      <c r="KNK67" s="20"/>
      <c r="KNL67" s="20"/>
      <c r="KNM67" s="20"/>
      <c r="KNN67" s="20"/>
      <c r="KNO67" s="20"/>
      <c r="KNP67" s="20"/>
      <c r="KNQ67" s="20"/>
      <c r="KNR67" s="20"/>
      <c r="KNS67" s="20"/>
      <c r="KNT67" s="20"/>
      <c r="KNU67" s="20"/>
      <c r="KNV67" s="20"/>
      <c r="KNW67" s="20"/>
      <c r="KNX67" s="20"/>
      <c r="KNY67" s="20"/>
      <c r="KNZ67" s="20"/>
      <c r="KOA67" s="20"/>
      <c r="KOB67" s="20"/>
      <c r="KOC67" s="20"/>
      <c r="KOD67" s="20"/>
      <c r="KOE67" s="20"/>
      <c r="KOF67" s="20"/>
      <c r="KOG67" s="20"/>
      <c r="KOH67" s="20"/>
      <c r="KOI67" s="20"/>
      <c r="KOJ67" s="20"/>
      <c r="KOK67" s="20"/>
      <c r="KOL67" s="20"/>
      <c r="KOM67" s="20"/>
      <c r="KON67" s="20"/>
      <c r="KOO67" s="20"/>
      <c r="KOP67" s="20"/>
      <c r="KOQ67" s="20"/>
      <c r="KOR67" s="20"/>
      <c r="KOS67" s="20"/>
      <c r="KOT67" s="20"/>
      <c r="KOU67" s="20"/>
      <c r="KOV67" s="20"/>
      <c r="KOW67" s="20"/>
      <c r="KOX67" s="20"/>
      <c r="KOY67" s="20"/>
      <c r="KOZ67" s="20"/>
      <c r="KPA67" s="20"/>
      <c r="KPB67" s="20"/>
      <c r="KPC67" s="20"/>
      <c r="KPD67" s="20"/>
      <c r="KPE67" s="20"/>
      <c r="KPF67" s="20"/>
      <c r="KPG67" s="20"/>
      <c r="KPH67" s="20"/>
      <c r="KPI67" s="20"/>
      <c r="KPJ67" s="20"/>
      <c r="KPK67" s="20"/>
      <c r="KPL67" s="20"/>
      <c r="KPM67" s="20"/>
      <c r="KPN67" s="20"/>
      <c r="KPO67" s="20"/>
      <c r="KPP67" s="20"/>
      <c r="KPQ67" s="20"/>
      <c r="KPR67" s="20"/>
      <c r="KPS67" s="20"/>
      <c r="KPT67" s="20"/>
      <c r="KPU67" s="20"/>
      <c r="KPV67" s="20"/>
      <c r="KPW67" s="20"/>
      <c r="KPX67" s="20"/>
      <c r="KPY67" s="20"/>
      <c r="KPZ67" s="20"/>
      <c r="KQA67" s="20"/>
      <c r="KQB67" s="20"/>
      <c r="KQC67" s="20"/>
      <c r="KQD67" s="20"/>
      <c r="KQE67" s="20"/>
      <c r="KQF67" s="20"/>
      <c r="KQG67" s="20"/>
      <c r="KQH67" s="20"/>
      <c r="KQI67" s="20"/>
      <c r="KQJ67" s="20"/>
      <c r="KQK67" s="20"/>
      <c r="KQL67" s="20"/>
      <c r="KQM67" s="20"/>
      <c r="KQN67" s="20"/>
      <c r="KQO67" s="20"/>
      <c r="KQP67" s="20"/>
      <c r="KQQ67" s="20"/>
      <c r="KQR67" s="20"/>
      <c r="KQS67" s="20"/>
      <c r="KQT67" s="20"/>
      <c r="KQU67" s="20"/>
      <c r="KQV67" s="20"/>
      <c r="KQW67" s="20"/>
      <c r="KQX67" s="20"/>
      <c r="KQY67" s="20"/>
      <c r="KQZ67" s="20"/>
      <c r="KRA67" s="20"/>
      <c r="KRB67" s="20"/>
      <c r="KRC67" s="20"/>
      <c r="KRD67" s="20"/>
      <c r="KRE67" s="20"/>
      <c r="KRF67" s="20"/>
      <c r="KRG67" s="20"/>
      <c r="KRH67" s="20"/>
      <c r="KRI67" s="20"/>
      <c r="KRJ67" s="20"/>
      <c r="KRK67" s="20"/>
      <c r="KRL67" s="20"/>
      <c r="KRM67" s="20"/>
      <c r="KRN67" s="20"/>
      <c r="KRO67" s="20"/>
      <c r="KRP67" s="20"/>
      <c r="KRQ67" s="20"/>
      <c r="KRR67" s="20"/>
      <c r="KRS67" s="20"/>
      <c r="KRT67" s="20"/>
      <c r="KRU67" s="20"/>
      <c r="KRV67" s="20"/>
      <c r="KRW67" s="20"/>
      <c r="KRX67" s="20"/>
      <c r="KRY67" s="20"/>
      <c r="KRZ67" s="20"/>
      <c r="KSA67" s="20"/>
      <c r="KSB67" s="20"/>
      <c r="KSC67" s="20"/>
      <c r="KSD67" s="20"/>
      <c r="KSE67" s="20"/>
      <c r="KSF67" s="20"/>
      <c r="KSG67" s="20"/>
      <c r="KSH67" s="20"/>
      <c r="KSI67" s="20"/>
      <c r="KSJ67" s="20"/>
      <c r="KSK67" s="20"/>
      <c r="KSL67" s="20"/>
      <c r="KSM67" s="20"/>
      <c r="KSN67" s="20"/>
      <c r="KSO67" s="20"/>
      <c r="KSP67" s="20"/>
      <c r="KSQ67" s="20"/>
      <c r="KSR67" s="20"/>
      <c r="KSS67" s="20"/>
      <c r="KST67" s="20"/>
      <c r="KSU67" s="20"/>
      <c r="KSV67" s="20"/>
      <c r="KSW67" s="20"/>
      <c r="KSX67" s="20"/>
      <c r="KSY67" s="20"/>
      <c r="KSZ67" s="20"/>
      <c r="KTA67" s="20"/>
      <c r="KTB67" s="20"/>
      <c r="KTC67" s="20"/>
      <c r="KTD67" s="20"/>
      <c r="KTE67" s="20"/>
      <c r="KTF67" s="20"/>
      <c r="KTG67" s="20"/>
      <c r="KTH67" s="20"/>
      <c r="KTI67" s="20"/>
      <c r="KTJ67" s="20"/>
      <c r="KTK67" s="20"/>
      <c r="KTL67" s="20"/>
      <c r="KTM67" s="20"/>
      <c r="KTN67" s="20"/>
      <c r="KTO67" s="20"/>
      <c r="KTP67" s="20"/>
      <c r="KTQ67" s="20"/>
      <c r="KTR67" s="20"/>
      <c r="KTS67" s="20"/>
      <c r="KTT67" s="20"/>
      <c r="KTU67" s="20"/>
      <c r="KTV67" s="20"/>
      <c r="KTW67" s="20"/>
      <c r="KTX67" s="20"/>
      <c r="KTY67" s="20"/>
      <c r="KTZ67" s="20"/>
      <c r="KUA67" s="20"/>
      <c r="KUB67" s="20"/>
      <c r="KUC67" s="20"/>
      <c r="KUD67" s="20"/>
      <c r="KUE67" s="20"/>
      <c r="KUF67" s="20"/>
      <c r="KUG67" s="20"/>
      <c r="KUH67" s="20"/>
      <c r="KUI67" s="20"/>
      <c r="KUJ67" s="20"/>
      <c r="KUK67" s="20"/>
      <c r="KUL67" s="20"/>
      <c r="KUM67" s="20"/>
      <c r="KUN67" s="20"/>
      <c r="KUO67" s="20"/>
      <c r="KUP67" s="20"/>
      <c r="KUQ67" s="20"/>
      <c r="KUR67" s="20"/>
      <c r="KUS67" s="20"/>
      <c r="KUT67" s="20"/>
      <c r="KUU67" s="20"/>
      <c r="KUV67" s="20"/>
      <c r="KUW67" s="20"/>
      <c r="KUX67" s="20"/>
      <c r="KUY67" s="20"/>
      <c r="KUZ67" s="20"/>
      <c r="KVA67" s="20"/>
      <c r="KVB67" s="20"/>
      <c r="KVC67" s="20"/>
      <c r="KVD67" s="20"/>
      <c r="KVE67" s="20"/>
      <c r="KVF67" s="20"/>
      <c r="KVG67" s="20"/>
      <c r="KVH67" s="20"/>
      <c r="KVI67" s="20"/>
      <c r="KVJ67" s="20"/>
      <c r="KVK67" s="20"/>
      <c r="KVL67" s="20"/>
      <c r="KVM67" s="20"/>
      <c r="KVN67" s="20"/>
      <c r="KVO67" s="20"/>
      <c r="KVP67" s="20"/>
      <c r="KVQ67" s="20"/>
      <c r="KVR67" s="20"/>
      <c r="KVS67" s="20"/>
      <c r="KVT67" s="20"/>
      <c r="KVU67" s="20"/>
      <c r="KVV67" s="20"/>
      <c r="KVW67" s="20"/>
      <c r="KVX67" s="20"/>
      <c r="KVY67" s="20"/>
      <c r="KVZ67" s="20"/>
      <c r="KWA67" s="20"/>
      <c r="KWB67" s="20"/>
      <c r="KWC67" s="20"/>
      <c r="KWD67" s="20"/>
      <c r="KWE67" s="20"/>
      <c r="KWF67" s="20"/>
      <c r="KWG67" s="20"/>
      <c r="KWH67" s="20"/>
      <c r="KWI67" s="20"/>
      <c r="KWJ67" s="20"/>
      <c r="KWK67" s="20"/>
      <c r="KWL67" s="20"/>
      <c r="KWM67" s="20"/>
      <c r="KWN67" s="20"/>
      <c r="KWO67" s="20"/>
      <c r="KWP67" s="20"/>
      <c r="KWQ67" s="20"/>
      <c r="KWR67" s="20"/>
      <c r="KWS67" s="20"/>
      <c r="KWT67" s="20"/>
      <c r="KWU67" s="20"/>
      <c r="KWV67" s="20"/>
      <c r="KWW67" s="20"/>
      <c r="KWX67" s="20"/>
      <c r="KWY67" s="20"/>
      <c r="KWZ67" s="20"/>
      <c r="KXA67" s="20"/>
      <c r="KXB67" s="20"/>
      <c r="KXC67" s="20"/>
      <c r="KXD67" s="20"/>
      <c r="KXE67" s="20"/>
      <c r="KXF67" s="20"/>
      <c r="KXG67" s="20"/>
      <c r="KXH67" s="20"/>
      <c r="KXI67" s="20"/>
      <c r="KXJ67" s="20"/>
      <c r="KXK67" s="20"/>
      <c r="KXL67" s="20"/>
      <c r="KXM67" s="20"/>
      <c r="KXN67" s="20"/>
      <c r="KXO67" s="20"/>
      <c r="KXP67" s="20"/>
      <c r="KXQ67" s="20"/>
      <c r="KXR67" s="20"/>
      <c r="KXS67" s="20"/>
      <c r="KXT67" s="20"/>
      <c r="KXU67" s="20"/>
      <c r="KXV67" s="20"/>
      <c r="KXW67" s="20"/>
      <c r="KXX67" s="20"/>
      <c r="KXY67" s="20"/>
      <c r="KXZ67" s="20"/>
      <c r="KYA67" s="20"/>
      <c r="KYB67" s="20"/>
      <c r="KYC67" s="20"/>
      <c r="KYD67" s="20"/>
      <c r="KYE67" s="20"/>
      <c r="KYF67" s="20"/>
      <c r="KYG67" s="20"/>
      <c r="KYH67" s="20"/>
      <c r="KYI67" s="20"/>
      <c r="KYJ67" s="20"/>
      <c r="KYK67" s="20"/>
      <c r="KYL67" s="20"/>
      <c r="KYM67" s="20"/>
      <c r="KYN67" s="20"/>
      <c r="KYO67" s="20"/>
      <c r="KYP67" s="20"/>
      <c r="KYQ67" s="20"/>
      <c r="KYR67" s="20"/>
      <c r="KYS67" s="20"/>
      <c r="KYT67" s="20"/>
      <c r="KYU67" s="20"/>
      <c r="KYV67" s="20"/>
      <c r="KYW67" s="20"/>
      <c r="KYX67" s="20"/>
      <c r="KYY67" s="20"/>
      <c r="KYZ67" s="20"/>
      <c r="KZA67" s="20"/>
      <c r="KZB67" s="20"/>
      <c r="KZC67" s="20"/>
      <c r="KZD67" s="20"/>
      <c r="KZE67" s="20"/>
      <c r="KZF67" s="20"/>
      <c r="KZG67" s="20"/>
      <c r="KZH67" s="20"/>
      <c r="KZI67" s="20"/>
      <c r="KZJ67" s="20"/>
      <c r="KZK67" s="20"/>
      <c r="KZL67" s="20"/>
      <c r="KZM67" s="20"/>
      <c r="KZN67" s="20"/>
      <c r="KZO67" s="20"/>
      <c r="KZP67" s="20"/>
      <c r="KZQ67" s="20"/>
      <c r="KZR67" s="20"/>
      <c r="KZS67" s="20"/>
      <c r="KZT67" s="20"/>
      <c r="KZU67" s="20"/>
      <c r="KZV67" s="20"/>
      <c r="KZW67" s="20"/>
      <c r="KZX67" s="20"/>
      <c r="KZY67" s="20"/>
      <c r="KZZ67" s="20"/>
      <c r="LAA67" s="20"/>
      <c r="LAB67" s="20"/>
      <c r="LAC67" s="20"/>
      <c r="LAD67" s="20"/>
      <c r="LAE67" s="20"/>
      <c r="LAF67" s="20"/>
      <c r="LAG67" s="20"/>
      <c r="LAH67" s="20"/>
      <c r="LAI67" s="20"/>
      <c r="LAJ67" s="20"/>
      <c r="LAK67" s="20"/>
      <c r="LAL67" s="20"/>
      <c r="LAM67" s="20"/>
      <c r="LAN67" s="20"/>
      <c r="LAO67" s="20"/>
      <c r="LAP67" s="20"/>
      <c r="LAQ67" s="20"/>
      <c r="LAR67" s="20"/>
      <c r="LAS67" s="20"/>
      <c r="LAT67" s="20"/>
      <c r="LAU67" s="20"/>
      <c r="LAV67" s="20"/>
      <c r="LAW67" s="20"/>
      <c r="LAX67" s="20"/>
      <c r="LAY67" s="20"/>
      <c r="LAZ67" s="20"/>
      <c r="LBA67" s="20"/>
      <c r="LBB67" s="20"/>
      <c r="LBC67" s="20"/>
      <c r="LBD67" s="20"/>
      <c r="LBE67" s="20"/>
      <c r="LBF67" s="20"/>
      <c r="LBG67" s="20"/>
      <c r="LBH67" s="20"/>
      <c r="LBI67" s="20"/>
      <c r="LBJ67" s="20"/>
      <c r="LBK67" s="20"/>
      <c r="LBL67" s="20"/>
      <c r="LBM67" s="20"/>
      <c r="LBN67" s="20"/>
      <c r="LBO67" s="20"/>
      <c r="LBP67" s="20"/>
      <c r="LBQ67" s="20"/>
      <c r="LBR67" s="20"/>
      <c r="LBS67" s="20"/>
      <c r="LBT67" s="20"/>
      <c r="LBU67" s="20"/>
      <c r="LBV67" s="20"/>
      <c r="LBW67" s="20"/>
      <c r="LBX67" s="20"/>
      <c r="LBY67" s="20"/>
      <c r="LBZ67" s="20"/>
      <c r="LCA67" s="20"/>
      <c r="LCB67" s="20"/>
      <c r="LCC67" s="20"/>
      <c r="LCD67" s="20"/>
      <c r="LCE67" s="20"/>
      <c r="LCF67" s="20"/>
      <c r="LCG67" s="20"/>
      <c r="LCH67" s="20"/>
      <c r="LCI67" s="20"/>
      <c r="LCJ67" s="20"/>
      <c r="LCK67" s="20"/>
      <c r="LCL67" s="20"/>
      <c r="LCM67" s="20"/>
      <c r="LCN67" s="20"/>
      <c r="LCO67" s="20"/>
      <c r="LCP67" s="20"/>
      <c r="LCQ67" s="20"/>
      <c r="LCR67" s="20"/>
      <c r="LCS67" s="20"/>
      <c r="LCT67" s="20"/>
      <c r="LCU67" s="20"/>
      <c r="LCV67" s="20"/>
      <c r="LCW67" s="20"/>
      <c r="LCX67" s="20"/>
      <c r="LCY67" s="20"/>
      <c r="LCZ67" s="20"/>
      <c r="LDA67" s="20"/>
      <c r="LDB67" s="20"/>
      <c r="LDC67" s="20"/>
      <c r="LDD67" s="20"/>
      <c r="LDE67" s="20"/>
      <c r="LDF67" s="20"/>
      <c r="LDG67" s="20"/>
      <c r="LDH67" s="20"/>
      <c r="LDI67" s="20"/>
      <c r="LDJ67" s="20"/>
      <c r="LDK67" s="20"/>
      <c r="LDL67" s="20"/>
      <c r="LDM67" s="20"/>
      <c r="LDN67" s="20"/>
      <c r="LDO67" s="20"/>
      <c r="LDP67" s="20"/>
      <c r="LDQ67" s="20"/>
      <c r="LDR67" s="20"/>
      <c r="LDS67" s="20"/>
      <c r="LDT67" s="20"/>
      <c r="LDU67" s="20"/>
      <c r="LDV67" s="20"/>
      <c r="LDW67" s="20"/>
      <c r="LDX67" s="20"/>
      <c r="LDY67" s="20"/>
      <c r="LDZ67" s="20"/>
      <c r="LEA67" s="20"/>
      <c r="LEB67" s="20"/>
      <c r="LEC67" s="20"/>
      <c r="LED67" s="20"/>
      <c r="LEE67" s="20"/>
      <c r="LEF67" s="20"/>
      <c r="LEG67" s="20"/>
      <c r="LEH67" s="20"/>
      <c r="LEI67" s="20"/>
      <c r="LEJ67" s="20"/>
      <c r="LEK67" s="20"/>
      <c r="LEL67" s="20"/>
      <c r="LEM67" s="20"/>
      <c r="LEN67" s="20"/>
      <c r="LEO67" s="20"/>
      <c r="LEP67" s="20"/>
      <c r="LEQ67" s="20"/>
      <c r="LER67" s="20"/>
      <c r="LES67" s="20"/>
      <c r="LET67" s="20"/>
      <c r="LEU67" s="20"/>
      <c r="LEV67" s="20"/>
      <c r="LEW67" s="20"/>
      <c r="LEX67" s="20"/>
      <c r="LEY67" s="20"/>
      <c r="LEZ67" s="20"/>
      <c r="LFA67" s="20"/>
      <c r="LFB67" s="20"/>
      <c r="LFC67" s="20"/>
      <c r="LFD67" s="20"/>
      <c r="LFE67" s="20"/>
      <c r="LFF67" s="20"/>
      <c r="LFG67" s="20"/>
      <c r="LFH67" s="20"/>
      <c r="LFI67" s="20"/>
      <c r="LFJ67" s="20"/>
      <c r="LFK67" s="20"/>
      <c r="LFL67" s="20"/>
      <c r="LFM67" s="20"/>
      <c r="LFN67" s="20"/>
      <c r="LFO67" s="20"/>
      <c r="LFP67" s="20"/>
      <c r="LFQ67" s="20"/>
      <c r="LFR67" s="20"/>
      <c r="LFS67" s="20"/>
      <c r="LFT67" s="20"/>
      <c r="LFU67" s="20"/>
      <c r="LFV67" s="20"/>
      <c r="LFW67" s="20"/>
      <c r="LFX67" s="20"/>
      <c r="LFY67" s="20"/>
      <c r="LFZ67" s="20"/>
      <c r="LGA67" s="20"/>
      <c r="LGB67" s="20"/>
      <c r="LGC67" s="20"/>
      <c r="LGD67" s="20"/>
      <c r="LGE67" s="20"/>
      <c r="LGF67" s="20"/>
      <c r="LGG67" s="20"/>
      <c r="LGH67" s="20"/>
      <c r="LGI67" s="20"/>
      <c r="LGJ67" s="20"/>
      <c r="LGK67" s="20"/>
      <c r="LGL67" s="20"/>
      <c r="LGM67" s="20"/>
      <c r="LGN67" s="20"/>
      <c r="LGO67" s="20"/>
      <c r="LGP67" s="20"/>
      <c r="LGQ67" s="20"/>
      <c r="LGR67" s="20"/>
      <c r="LGS67" s="20"/>
      <c r="LGT67" s="20"/>
      <c r="LGU67" s="20"/>
      <c r="LGV67" s="20"/>
      <c r="LGW67" s="20"/>
      <c r="LGX67" s="20"/>
      <c r="LGY67" s="20"/>
      <c r="LGZ67" s="20"/>
      <c r="LHA67" s="20"/>
      <c r="LHB67" s="20"/>
      <c r="LHC67" s="20"/>
      <c r="LHD67" s="20"/>
      <c r="LHE67" s="20"/>
      <c r="LHF67" s="20"/>
      <c r="LHG67" s="20"/>
      <c r="LHH67" s="20"/>
      <c r="LHI67" s="20"/>
      <c r="LHJ67" s="20"/>
      <c r="LHK67" s="20"/>
      <c r="LHL67" s="20"/>
      <c r="LHM67" s="20"/>
      <c r="LHN67" s="20"/>
      <c r="LHO67" s="20"/>
      <c r="LHP67" s="20"/>
      <c r="LHQ67" s="20"/>
      <c r="LHR67" s="20"/>
      <c r="LHS67" s="20"/>
      <c r="LHT67" s="20"/>
      <c r="LHU67" s="20"/>
      <c r="LHV67" s="20"/>
      <c r="LHW67" s="20"/>
      <c r="LHX67" s="20"/>
      <c r="LHY67" s="20"/>
      <c r="LHZ67" s="20"/>
      <c r="LIA67" s="20"/>
      <c r="LIB67" s="20"/>
      <c r="LIC67" s="20"/>
      <c r="LID67" s="20"/>
      <c r="LIE67" s="20"/>
      <c r="LIF67" s="20"/>
      <c r="LIG67" s="20"/>
      <c r="LIH67" s="20"/>
      <c r="LII67" s="20"/>
      <c r="LIJ67" s="20"/>
      <c r="LIK67" s="20"/>
      <c r="LIL67" s="20"/>
      <c r="LIM67" s="20"/>
      <c r="LIN67" s="20"/>
      <c r="LIO67" s="20"/>
      <c r="LIP67" s="20"/>
      <c r="LIQ67" s="20"/>
      <c r="LIR67" s="20"/>
      <c r="LIS67" s="20"/>
      <c r="LIT67" s="20"/>
      <c r="LIU67" s="20"/>
      <c r="LIV67" s="20"/>
      <c r="LIW67" s="20"/>
      <c r="LIX67" s="20"/>
      <c r="LIY67" s="20"/>
      <c r="LIZ67" s="20"/>
      <c r="LJA67" s="20"/>
      <c r="LJB67" s="20"/>
      <c r="LJC67" s="20"/>
      <c r="LJD67" s="20"/>
      <c r="LJE67" s="20"/>
      <c r="LJF67" s="20"/>
      <c r="LJG67" s="20"/>
      <c r="LJH67" s="20"/>
      <c r="LJI67" s="20"/>
      <c r="LJJ67" s="20"/>
      <c r="LJK67" s="20"/>
      <c r="LJL67" s="20"/>
      <c r="LJM67" s="20"/>
      <c r="LJN67" s="20"/>
      <c r="LJO67" s="20"/>
      <c r="LJP67" s="20"/>
      <c r="LJQ67" s="20"/>
      <c r="LJR67" s="20"/>
      <c r="LJS67" s="20"/>
      <c r="LJT67" s="20"/>
      <c r="LJU67" s="20"/>
      <c r="LJV67" s="20"/>
      <c r="LJW67" s="20"/>
      <c r="LJX67" s="20"/>
      <c r="LJY67" s="20"/>
      <c r="LJZ67" s="20"/>
      <c r="LKA67" s="20"/>
      <c r="LKB67" s="20"/>
      <c r="LKC67" s="20"/>
      <c r="LKD67" s="20"/>
      <c r="LKE67" s="20"/>
      <c r="LKF67" s="20"/>
      <c r="LKG67" s="20"/>
      <c r="LKH67" s="20"/>
      <c r="LKI67" s="20"/>
      <c r="LKJ67" s="20"/>
      <c r="LKK67" s="20"/>
      <c r="LKL67" s="20"/>
      <c r="LKM67" s="20"/>
      <c r="LKN67" s="20"/>
      <c r="LKO67" s="20"/>
      <c r="LKP67" s="20"/>
      <c r="LKQ67" s="20"/>
      <c r="LKR67" s="20"/>
      <c r="LKS67" s="20"/>
      <c r="LKT67" s="20"/>
      <c r="LKU67" s="20"/>
      <c r="LKV67" s="20"/>
      <c r="LKW67" s="20"/>
      <c r="LKX67" s="20"/>
      <c r="LKY67" s="20"/>
      <c r="LKZ67" s="20"/>
      <c r="LLA67" s="20"/>
      <c r="LLB67" s="20"/>
      <c r="LLC67" s="20"/>
      <c r="LLD67" s="20"/>
      <c r="LLE67" s="20"/>
      <c r="LLF67" s="20"/>
      <c r="LLG67" s="20"/>
      <c r="LLH67" s="20"/>
      <c r="LLI67" s="20"/>
      <c r="LLJ67" s="20"/>
      <c r="LLK67" s="20"/>
      <c r="LLL67" s="20"/>
      <c r="LLM67" s="20"/>
      <c r="LLN67" s="20"/>
      <c r="LLO67" s="20"/>
      <c r="LLP67" s="20"/>
      <c r="LLQ67" s="20"/>
      <c r="LLR67" s="20"/>
      <c r="LLS67" s="20"/>
      <c r="LLT67" s="20"/>
      <c r="LLU67" s="20"/>
      <c r="LLV67" s="20"/>
      <c r="LLW67" s="20"/>
      <c r="LLX67" s="20"/>
      <c r="LLY67" s="20"/>
      <c r="LLZ67" s="20"/>
      <c r="LMA67" s="20"/>
      <c r="LMB67" s="20"/>
      <c r="LMC67" s="20"/>
      <c r="LMD67" s="20"/>
      <c r="LME67" s="20"/>
      <c r="LMF67" s="20"/>
      <c r="LMG67" s="20"/>
      <c r="LMH67" s="20"/>
      <c r="LMI67" s="20"/>
      <c r="LMJ67" s="20"/>
      <c r="LMK67" s="20"/>
      <c r="LML67" s="20"/>
      <c r="LMM67" s="20"/>
      <c r="LMN67" s="20"/>
      <c r="LMO67" s="20"/>
      <c r="LMP67" s="20"/>
      <c r="LMQ67" s="20"/>
      <c r="LMR67" s="20"/>
      <c r="LMS67" s="20"/>
      <c r="LMT67" s="20"/>
      <c r="LMU67" s="20"/>
      <c r="LMV67" s="20"/>
      <c r="LMW67" s="20"/>
      <c r="LMX67" s="20"/>
      <c r="LMY67" s="20"/>
      <c r="LMZ67" s="20"/>
      <c r="LNA67" s="20"/>
      <c r="LNB67" s="20"/>
      <c r="LNC67" s="20"/>
      <c r="LND67" s="20"/>
      <c r="LNE67" s="20"/>
      <c r="LNF67" s="20"/>
      <c r="LNG67" s="20"/>
      <c r="LNH67" s="20"/>
      <c r="LNI67" s="20"/>
      <c r="LNJ67" s="20"/>
      <c r="LNK67" s="20"/>
      <c r="LNL67" s="20"/>
      <c r="LNM67" s="20"/>
      <c r="LNN67" s="20"/>
      <c r="LNO67" s="20"/>
      <c r="LNP67" s="20"/>
      <c r="LNQ67" s="20"/>
      <c r="LNR67" s="20"/>
      <c r="LNS67" s="20"/>
      <c r="LNT67" s="20"/>
      <c r="LNU67" s="20"/>
      <c r="LNV67" s="20"/>
      <c r="LNW67" s="20"/>
      <c r="LNX67" s="20"/>
      <c r="LNY67" s="20"/>
      <c r="LNZ67" s="20"/>
      <c r="LOA67" s="20"/>
      <c r="LOB67" s="20"/>
      <c r="LOC67" s="20"/>
      <c r="LOD67" s="20"/>
      <c r="LOE67" s="20"/>
      <c r="LOF67" s="20"/>
      <c r="LOG67" s="20"/>
      <c r="LOH67" s="20"/>
      <c r="LOI67" s="20"/>
      <c r="LOJ67" s="20"/>
      <c r="LOK67" s="20"/>
      <c r="LOL67" s="20"/>
      <c r="LOM67" s="20"/>
      <c r="LON67" s="20"/>
      <c r="LOO67" s="20"/>
      <c r="LOP67" s="20"/>
      <c r="LOQ67" s="20"/>
      <c r="LOR67" s="20"/>
      <c r="LOS67" s="20"/>
      <c r="LOT67" s="20"/>
      <c r="LOU67" s="20"/>
      <c r="LOV67" s="20"/>
      <c r="LOW67" s="20"/>
      <c r="LOX67" s="20"/>
      <c r="LOY67" s="20"/>
      <c r="LOZ67" s="20"/>
      <c r="LPA67" s="20"/>
      <c r="LPB67" s="20"/>
      <c r="LPC67" s="20"/>
      <c r="LPD67" s="20"/>
      <c r="LPE67" s="20"/>
      <c r="LPF67" s="20"/>
      <c r="LPG67" s="20"/>
      <c r="LPH67" s="20"/>
      <c r="LPI67" s="20"/>
      <c r="LPJ67" s="20"/>
      <c r="LPK67" s="20"/>
      <c r="LPL67" s="20"/>
      <c r="LPM67" s="20"/>
      <c r="LPN67" s="20"/>
      <c r="LPO67" s="20"/>
      <c r="LPP67" s="20"/>
      <c r="LPQ67" s="20"/>
      <c r="LPR67" s="20"/>
      <c r="LPS67" s="20"/>
      <c r="LPT67" s="20"/>
      <c r="LPU67" s="20"/>
      <c r="LPV67" s="20"/>
      <c r="LPW67" s="20"/>
      <c r="LPX67" s="20"/>
      <c r="LPY67" s="20"/>
      <c r="LPZ67" s="20"/>
      <c r="LQA67" s="20"/>
      <c r="LQB67" s="20"/>
      <c r="LQC67" s="20"/>
      <c r="LQD67" s="20"/>
      <c r="LQE67" s="20"/>
      <c r="LQF67" s="20"/>
      <c r="LQG67" s="20"/>
      <c r="LQH67" s="20"/>
      <c r="LQI67" s="20"/>
      <c r="LQJ67" s="20"/>
      <c r="LQK67" s="20"/>
      <c r="LQL67" s="20"/>
      <c r="LQM67" s="20"/>
      <c r="LQN67" s="20"/>
      <c r="LQO67" s="20"/>
      <c r="LQP67" s="20"/>
      <c r="LQQ67" s="20"/>
      <c r="LQR67" s="20"/>
      <c r="LQS67" s="20"/>
      <c r="LQT67" s="20"/>
      <c r="LQU67" s="20"/>
      <c r="LQV67" s="20"/>
      <c r="LQW67" s="20"/>
      <c r="LQX67" s="20"/>
      <c r="LQY67" s="20"/>
      <c r="LQZ67" s="20"/>
      <c r="LRA67" s="20"/>
      <c r="LRB67" s="20"/>
      <c r="LRC67" s="20"/>
      <c r="LRD67" s="20"/>
      <c r="LRE67" s="20"/>
      <c r="LRF67" s="20"/>
      <c r="LRG67" s="20"/>
      <c r="LRH67" s="20"/>
      <c r="LRI67" s="20"/>
      <c r="LRJ67" s="20"/>
      <c r="LRK67" s="20"/>
      <c r="LRL67" s="20"/>
      <c r="LRM67" s="20"/>
      <c r="LRN67" s="20"/>
      <c r="LRO67" s="20"/>
      <c r="LRP67" s="20"/>
      <c r="LRQ67" s="20"/>
      <c r="LRR67" s="20"/>
      <c r="LRS67" s="20"/>
      <c r="LRT67" s="20"/>
      <c r="LRU67" s="20"/>
      <c r="LRV67" s="20"/>
      <c r="LRW67" s="20"/>
      <c r="LRX67" s="20"/>
      <c r="LRY67" s="20"/>
      <c r="LRZ67" s="20"/>
      <c r="LSA67" s="20"/>
      <c r="LSB67" s="20"/>
      <c r="LSC67" s="20"/>
      <c r="LSD67" s="20"/>
      <c r="LSE67" s="20"/>
      <c r="LSF67" s="20"/>
      <c r="LSG67" s="20"/>
      <c r="LSH67" s="20"/>
      <c r="LSI67" s="20"/>
      <c r="LSJ67" s="20"/>
      <c r="LSK67" s="20"/>
      <c r="LSL67" s="20"/>
      <c r="LSM67" s="20"/>
      <c r="LSN67" s="20"/>
      <c r="LSO67" s="20"/>
      <c r="LSP67" s="20"/>
      <c r="LSQ67" s="20"/>
      <c r="LSR67" s="20"/>
      <c r="LSS67" s="20"/>
      <c r="LST67" s="20"/>
      <c r="LSU67" s="20"/>
      <c r="LSV67" s="20"/>
      <c r="LSW67" s="20"/>
      <c r="LSX67" s="20"/>
      <c r="LSY67" s="20"/>
      <c r="LSZ67" s="20"/>
      <c r="LTA67" s="20"/>
      <c r="LTB67" s="20"/>
      <c r="LTC67" s="20"/>
      <c r="LTD67" s="20"/>
      <c r="LTE67" s="20"/>
      <c r="LTF67" s="20"/>
      <c r="LTG67" s="20"/>
      <c r="LTH67" s="20"/>
      <c r="LTI67" s="20"/>
      <c r="LTJ67" s="20"/>
      <c r="LTK67" s="20"/>
      <c r="LTL67" s="20"/>
      <c r="LTM67" s="20"/>
      <c r="LTN67" s="20"/>
      <c r="LTO67" s="20"/>
      <c r="LTP67" s="20"/>
      <c r="LTQ67" s="20"/>
      <c r="LTR67" s="20"/>
      <c r="LTS67" s="20"/>
      <c r="LTT67" s="20"/>
      <c r="LTU67" s="20"/>
      <c r="LTV67" s="20"/>
      <c r="LTW67" s="20"/>
      <c r="LTX67" s="20"/>
      <c r="LTY67" s="20"/>
      <c r="LTZ67" s="20"/>
      <c r="LUA67" s="20"/>
      <c r="LUB67" s="20"/>
      <c r="LUC67" s="20"/>
      <c r="LUD67" s="20"/>
      <c r="LUE67" s="20"/>
      <c r="LUF67" s="20"/>
      <c r="LUG67" s="20"/>
      <c r="LUH67" s="20"/>
      <c r="LUI67" s="20"/>
      <c r="LUJ67" s="20"/>
      <c r="LUK67" s="20"/>
      <c r="LUL67" s="20"/>
      <c r="LUM67" s="20"/>
      <c r="LUN67" s="20"/>
      <c r="LUO67" s="20"/>
      <c r="LUP67" s="20"/>
      <c r="LUQ67" s="20"/>
      <c r="LUR67" s="20"/>
      <c r="LUS67" s="20"/>
      <c r="LUT67" s="20"/>
      <c r="LUU67" s="20"/>
      <c r="LUV67" s="20"/>
      <c r="LUW67" s="20"/>
      <c r="LUX67" s="20"/>
      <c r="LUY67" s="20"/>
      <c r="LUZ67" s="20"/>
      <c r="LVA67" s="20"/>
      <c r="LVB67" s="20"/>
      <c r="LVC67" s="20"/>
      <c r="LVD67" s="20"/>
      <c r="LVE67" s="20"/>
      <c r="LVF67" s="20"/>
      <c r="LVG67" s="20"/>
      <c r="LVH67" s="20"/>
      <c r="LVI67" s="20"/>
      <c r="LVJ67" s="20"/>
      <c r="LVK67" s="20"/>
      <c r="LVL67" s="20"/>
      <c r="LVM67" s="20"/>
      <c r="LVN67" s="20"/>
      <c r="LVO67" s="20"/>
      <c r="LVP67" s="20"/>
      <c r="LVQ67" s="20"/>
      <c r="LVR67" s="20"/>
      <c r="LVS67" s="20"/>
      <c r="LVT67" s="20"/>
      <c r="LVU67" s="20"/>
      <c r="LVV67" s="20"/>
      <c r="LVW67" s="20"/>
      <c r="LVX67" s="20"/>
      <c r="LVY67" s="20"/>
      <c r="LVZ67" s="20"/>
      <c r="LWA67" s="20"/>
      <c r="LWB67" s="20"/>
      <c r="LWC67" s="20"/>
      <c r="LWD67" s="20"/>
      <c r="LWE67" s="20"/>
      <c r="LWF67" s="20"/>
      <c r="LWG67" s="20"/>
      <c r="LWH67" s="20"/>
      <c r="LWI67" s="20"/>
      <c r="LWJ67" s="20"/>
      <c r="LWK67" s="20"/>
      <c r="LWL67" s="20"/>
      <c r="LWM67" s="20"/>
      <c r="LWN67" s="20"/>
      <c r="LWO67" s="20"/>
      <c r="LWP67" s="20"/>
      <c r="LWQ67" s="20"/>
      <c r="LWR67" s="20"/>
      <c r="LWS67" s="20"/>
      <c r="LWT67" s="20"/>
      <c r="LWU67" s="20"/>
      <c r="LWV67" s="20"/>
      <c r="LWW67" s="20"/>
      <c r="LWX67" s="20"/>
      <c r="LWY67" s="20"/>
      <c r="LWZ67" s="20"/>
      <c r="LXA67" s="20"/>
      <c r="LXB67" s="20"/>
      <c r="LXC67" s="20"/>
      <c r="LXD67" s="20"/>
      <c r="LXE67" s="20"/>
      <c r="LXF67" s="20"/>
      <c r="LXG67" s="20"/>
      <c r="LXH67" s="20"/>
      <c r="LXI67" s="20"/>
      <c r="LXJ67" s="20"/>
      <c r="LXK67" s="20"/>
      <c r="LXL67" s="20"/>
      <c r="LXM67" s="20"/>
      <c r="LXN67" s="20"/>
      <c r="LXO67" s="20"/>
      <c r="LXP67" s="20"/>
      <c r="LXQ67" s="20"/>
      <c r="LXR67" s="20"/>
      <c r="LXS67" s="20"/>
      <c r="LXT67" s="20"/>
      <c r="LXU67" s="20"/>
      <c r="LXV67" s="20"/>
      <c r="LXW67" s="20"/>
      <c r="LXX67" s="20"/>
      <c r="LXY67" s="20"/>
      <c r="LXZ67" s="20"/>
      <c r="LYA67" s="20"/>
      <c r="LYB67" s="20"/>
      <c r="LYC67" s="20"/>
      <c r="LYD67" s="20"/>
      <c r="LYE67" s="20"/>
      <c r="LYF67" s="20"/>
      <c r="LYG67" s="20"/>
      <c r="LYH67" s="20"/>
      <c r="LYI67" s="20"/>
      <c r="LYJ67" s="20"/>
      <c r="LYK67" s="20"/>
      <c r="LYL67" s="20"/>
      <c r="LYM67" s="20"/>
      <c r="LYN67" s="20"/>
      <c r="LYO67" s="20"/>
      <c r="LYP67" s="20"/>
      <c r="LYQ67" s="20"/>
      <c r="LYR67" s="20"/>
      <c r="LYS67" s="20"/>
      <c r="LYT67" s="20"/>
      <c r="LYU67" s="20"/>
      <c r="LYV67" s="20"/>
      <c r="LYW67" s="20"/>
      <c r="LYX67" s="20"/>
      <c r="LYY67" s="20"/>
      <c r="LYZ67" s="20"/>
      <c r="LZA67" s="20"/>
      <c r="LZB67" s="20"/>
      <c r="LZC67" s="20"/>
      <c r="LZD67" s="20"/>
      <c r="LZE67" s="20"/>
      <c r="LZF67" s="20"/>
      <c r="LZG67" s="20"/>
      <c r="LZH67" s="20"/>
      <c r="LZI67" s="20"/>
      <c r="LZJ67" s="20"/>
      <c r="LZK67" s="20"/>
      <c r="LZL67" s="20"/>
      <c r="LZM67" s="20"/>
      <c r="LZN67" s="20"/>
      <c r="LZO67" s="20"/>
      <c r="LZP67" s="20"/>
      <c r="LZQ67" s="20"/>
      <c r="LZR67" s="20"/>
      <c r="LZS67" s="20"/>
      <c r="LZT67" s="20"/>
      <c r="LZU67" s="20"/>
      <c r="LZV67" s="20"/>
      <c r="LZW67" s="20"/>
      <c r="LZX67" s="20"/>
      <c r="LZY67" s="20"/>
      <c r="LZZ67" s="20"/>
      <c r="MAA67" s="20"/>
      <c r="MAB67" s="20"/>
      <c r="MAC67" s="20"/>
      <c r="MAD67" s="20"/>
      <c r="MAE67" s="20"/>
      <c r="MAF67" s="20"/>
      <c r="MAG67" s="20"/>
      <c r="MAH67" s="20"/>
      <c r="MAI67" s="20"/>
      <c r="MAJ67" s="20"/>
      <c r="MAK67" s="20"/>
      <c r="MAL67" s="20"/>
      <c r="MAM67" s="20"/>
      <c r="MAN67" s="20"/>
      <c r="MAO67" s="20"/>
      <c r="MAP67" s="20"/>
      <c r="MAQ67" s="20"/>
      <c r="MAR67" s="20"/>
      <c r="MAS67" s="20"/>
      <c r="MAT67" s="20"/>
      <c r="MAU67" s="20"/>
      <c r="MAV67" s="20"/>
      <c r="MAW67" s="20"/>
      <c r="MAX67" s="20"/>
      <c r="MAY67" s="20"/>
      <c r="MAZ67" s="20"/>
      <c r="MBA67" s="20"/>
      <c r="MBB67" s="20"/>
      <c r="MBC67" s="20"/>
      <c r="MBD67" s="20"/>
      <c r="MBE67" s="20"/>
      <c r="MBF67" s="20"/>
      <c r="MBG67" s="20"/>
      <c r="MBH67" s="20"/>
      <c r="MBI67" s="20"/>
      <c r="MBJ67" s="20"/>
      <c r="MBK67" s="20"/>
      <c r="MBL67" s="20"/>
      <c r="MBM67" s="20"/>
      <c r="MBN67" s="20"/>
      <c r="MBO67" s="20"/>
      <c r="MBP67" s="20"/>
      <c r="MBQ67" s="20"/>
      <c r="MBR67" s="20"/>
      <c r="MBS67" s="20"/>
      <c r="MBT67" s="20"/>
      <c r="MBU67" s="20"/>
      <c r="MBV67" s="20"/>
      <c r="MBW67" s="20"/>
      <c r="MBX67" s="20"/>
      <c r="MBY67" s="20"/>
      <c r="MBZ67" s="20"/>
      <c r="MCA67" s="20"/>
      <c r="MCB67" s="20"/>
      <c r="MCC67" s="20"/>
      <c r="MCD67" s="20"/>
      <c r="MCE67" s="20"/>
      <c r="MCF67" s="20"/>
      <c r="MCG67" s="20"/>
      <c r="MCH67" s="20"/>
      <c r="MCI67" s="20"/>
      <c r="MCJ67" s="20"/>
      <c r="MCK67" s="20"/>
      <c r="MCL67" s="20"/>
      <c r="MCM67" s="20"/>
      <c r="MCN67" s="20"/>
      <c r="MCO67" s="20"/>
      <c r="MCP67" s="20"/>
      <c r="MCQ67" s="20"/>
      <c r="MCR67" s="20"/>
      <c r="MCS67" s="20"/>
      <c r="MCT67" s="20"/>
      <c r="MCU67" s="20"/>
      <c r="MCV67" s="20"/>
      <c r="MCW67" s="20"/>
      <c r="MCX67" s="20"/>
      <c r="MCY67" s="20"/>
      <c r="MCZ67" s="20"/>
      <c r="MDA67" s="20"/>
      <c r="MDB67" s="20"/>
      <c r="MDC67" s="20"/>
      <c r="MDD67" s="20"/>
      <c r="MDE67" s="20"/>
      <c r="MDF67" s="20"/>
      <c r="MDG67" s="20"/>
      <c r="MDH67" s="20"/>
      <c r="MDI67" s="20"/>
      <c r="MDJ67" s="20"/>
      <c r="MDK67" s="20"/>
      <c r="MDL67" s="20"/>
      <c r="MDM67" s="20"/>
      <c r="MDN67" s="20"/>
      <c r="MDO67" s="20"/>
      <c r="MDP67" s="20"/>
      <c r="MDQ67" s="20"/>
      <c r="MDR67" s="20"/>
      <c r="MDS67" s="20"/>
      <c r="MDT67" s="20"/>
      <c r="MDU67" s="20"/>
      <c r="MDV67" s="20"/>
      <c r="MDW67" s="20"/>
      <c r="MDX67" s="20"/>
      <c r="MDY67" s="20"/>
      <c r="MDZ67" s="20"/>
      <c r="MEA67" s="20"/>
      <c r="MEB67" s="20"/>
      <c r="MEC67" s="20"/>
      <c r="MED67" s="20"/>
      <c r="MEE67" s="20"/>
      <c r="MEF67" s="20"/>
      <c r="MEG67" s="20"/>
      <c r="MEH67" s="20"/>
      <c r="MEI67" s="20"/>
      <c r="MEJ67" s="20"/>
      <c r="MEK67" s="20"/>
      <c r="MEL67" s="20"/>
      <c r="MEM67" s="20"/>
      <c r="MEN67" s="20"/>
      <c r="MEO67" s="20"/>
      <c r="MEP67" s="20"/>
      <c r="MEQ67" s="20"/>
      <c r="MER67" s="20"/>
      <c r="MES67" s="20"/>
      <c r="MET67" s="20"/>
      <c r="MEU67" s="20"/>
      <c r="MEV67" s="20"/>
      <c r="MEW67" s="20"/>
      <c r="MEX67" s="20"/>
      <c r="MEY67" s="20"/>
      <c r="MEZ67" s="20"/>
      <c r="MFA67" s="20"/>
      <c r="MFB67" s="20"/>
      <c r="MFC67" s="20"/>
      <c r="MFD67" s="20"/>
      <c r="MFE67" s="20"/>
      <c r="MFF67" s="20"/>
      <c r="MFG67" s="20"/>
      <c r="MFH67" s="20"/>
      <c r="MFI67" s="20"/>
      <c r="MFJ67" s="20"/>
      <c r="MFK67" s="20"/>
      <c r="MFL67" s="20"/>
      <c r="MFM67" s="20"/>
      <c r="MFN67" s="20"/>
      <c r="MFO67" s="20"/>
      <c r="MFP67" s="20"/>
      <c r="MFQ67" s="20"/>
      <c r="MFR67" s="20"/>
      <c r="MFS67" s="20"/>
      <c r="MFT67" s="20"/>
      <c r="MFU67" s="20"/>
      <c r="MFV67" s="20"/>
      <c r="MFW67" s="20"/>
      <c r="MFX67" s="20"/>
      <c r="MFY67" s="20"/>
      <c r="MFZ67" s="20"/>
      <c r="MGA67" s="20"/>
      <c r="MGB67" s="20"/>
      <c r="MGC67" s="20"/>
      <c r="MGD67" s="20"/>
      <c r="MGE67" s="20"/>
      <c r="MGF67" s="20"/>
      <c r="MGG67" s="20"/>
      <c r="MGH67" s="20"/>
      <c r="MGI67" s="20"/>
      <c r="MGJ67" s="20"/>
      <c r="MGK67" s="20"/>
      <c r="MGL67" s="20"/>
      <c r="MGM67" s="20"/>
      <c r="MGN67" s="20"/>
      <c r="MGO67" s="20"/>
      <c r="MGP67" s="20"/>
      <c r="MGQ67" s="20"/>
      <c r="MGR67" s="20"/>
      <c r="MGS67" s="20"/>
      <c r="MGT67" s="20"/>
      <c r="MGU67" s="20"/>
      <c r="MGV67" s="20"/>
      <c r="MGW67" s="20"/>
      <c r="MGX67" s="20"/>
      <c r="MGY67" s="20"/>
      <c r="MGZ67" s="20"/>
      <c r="MHA67" s="20"/>
      <c r="MHB67" s="20"/>
      <c r="MHC67" s="20"/>
      <c r="MHD67" s="20"/>
      <c r="MHE67" s="20"/>
      <c r="MHF67" s="20"/>
      <c r="MHG67" s="20"/>
      <c r="MHH67" s="20"/>
      <c r="MHI67" s="20"/>
      <c r="MHJ67" s="20"/>
      <c r="MHK67" s="20"/>
      <c r="MHL67" s="20"/>
      <c r="MHM67" s="20"/>
      <c r="MHN67" s="20"/>
      <c r="MHO67" s="20"/>
      <c r="MHP67" s="20"/>
      <c r="MHQ67" s="20"/>
      <c r="MHR67" s="20"/>
      <c r="MHS67" s="20"/>
      <c r="MHT67" s="20"/>
      <c r="MHU67" s="20"/>
      <c r="MHV67" s="20"/>
      <c r="MHW67" s="20"/>
      <c r="MHX67" s="20"/>
      <c r="MHY67" s="20"/>
      <c r="MHZ67" s="20"/>
      <c r="MIA67" s="20"/>
      <c r="MIB67" s="20"/>
      <c r="MIC67" s="20"/>
      <c r="MID67" s="20"/>
      <c r="MIE67" s="20"/>
      <c r="MIF67" s="20"/>
      <c r="MIG67" s="20"/>
      <c r="MIH67" s="20"/>
      <c r="MII67" s="20"/>
      <c r="MIJ67" s="20"/>
      <c r="MIK67" s="20"/>
      <c r="MIL67" s="20"/>
      <c r="MIM67" s="20"/>
      <c r="MIN67" s="20"/>
      <c r="MIO67" s="20"/>
      <c r="MIP67" s="20"/>
      <c r="MIQ67" s="20"/>
      <c r="MIR67" s="20"/>
      <c r="MIS67" s="20"/>
      <c r="MIT67" s="20"/>
      <c r="MIU67" s="20"/>
      <c r="MIV67" s="20"/>
      <c r="MIW67" s="20"/>
      <c r="MIX67" s="20"/>
      <c r="MIY67" s="20"/>
      <c r="MIZ67" s="20"/>
      <c r="MJA67" s="20"/>
      <c r="MJB67" s="20"/>
      <c r="MJC67" s="20"/>
      <c r="MJD67" s="20"/>
      <c r="MJE67" s="20"/>
      <c r="MJF67" s="20"/>
      <c r="MJG67" s="20"/>
      <c r="MJH67" s="20"/>
      <c r="MJI67" s="20"/>
      <c r="MJJ67" s="20"/>
      <c r="MJK67" s="20"/>
      <c r="MJL67" s="20"/>
      <c r="MJM67" s="20"/>
      <c r="MJN67" s="20"/>
      <c r="MJO67" s="20"/>
      <c r="MJP67" s="20"/>
      <c r="MJQ67" s="20"/>
      <c r="MJR67" s="20"/>
      <c r="MJS67" s="20"/>
      <c r="MJT67" s="20"/>
      <c r="MJU67" s="20"/>
      <c r="MJV67" s="20"/>
      <c r="MJW67" s="20"/>
      <c r="MJX67" s="20"/>
      <c r="MJY67" s="20"/>
      <c r="MJZ67" s="20"/>
      <c r="MKA67" s="20"/>
      <c r="MKB67" s="20"/>
      <c r="MKC67" s="20"/>
      <c r="MKD67" s="20"/>
      <c r="MKE67" s="20"/>
      <c r="MKF67" s="20"/>
      <c r="MKG67" s="20"/>
      <c r="MKH67" s="20"/>
      <c r="MKI67" s="20"/>
      <c r="MKJ67" s="20"/>
      <c r="MKK67" s="20"/>
      <c r="MKL67" s="20"/>
      <c r="MKM67" s="20"/>
      <c r="MKN67" s="20"/>
      <c r="MKO67" s="20"/>
      <c r="MKP67" s="20"/>
      <c r="MKQ67" s="20"/>
      <c r="MKR67" s="20"/>
      <c r="MKS67" s="20"/>
      <c r="MKT67" s="20"/>
      <c r="MKU67" s="20"/>
      <c r="MKV67" s="20"/>
      <c r="MKW67" s="20"/>
      <c r="MKX67" s="20"/>
      <c r="MKY67" s="20"/>
      <c r="MKZ67" s="20"/>
      <c r="MLA67" s="20"/>
      <c r="MLB67" s="20"/>
      <c r="MLC67" s="20"/>
      <c r="MLD67" s="20"/>
      <c r="MLE67" s="20"/>
      <c r="MLF67" s="20"/>
      <c r="MLG67" s="20"/>
      <c r="MLH67" s="20"/>
      <c r="MLI67" s="20"/>
      <c r="MLJ67" s="20"/>
      <c r="MLK67" s="20"/>
      <c r="MLL67" s="20"/>
      <c r="MLM67" s="20"/>
      <c r="MLN67" s="20"/>
      <c r="MLO67" s="20"/>
      <c r="MLP67" s="20"/>
      <c r="MLQ67" s="20"/>
      <c r="MLR67" s="20"/>
      <c r="MLS67" s="20"/>
      <c r="MLT67" s="20"/>
      <c r="MLU67" s="20"/>
      <c r="MLV67" s="20"/>
      <c r="MLW67" s="20"/>
      <c r="MLX67" s="20"/>
      <c r="MLY67" s="20"/>
      <c r="MLZ67" s="20"/>
      <c r="MMA67" s="20"/>
      <c r="MMB67" s="20"/>
      <c r="MMC67" s="20"/>
      <c r="MMD67" s="20"/>
      <c r="MME67" s="20"/>
      <c r="MMF67" s="20"/>
      <c r="MMG67" s="20"/>
      <c r="MMH67" s="20"/>
      <c r="MMI67" s="20"/>
      <c r="MMJ67" s="20"/>
      <c r="MMK67" s="20"/>
      <c r="MML67" s="20"/>
      <c r="MMM67" s="20"/>
      <c r="MMN67" s="20"/>
      <c r="MMO67" s="20"/>
      <c r="MMP67" s="20"/>
      <c r="MMQ67" s="20"/>
      <c r="MMR67" s="20"/>
      <c r="MMS67" s="20"/>
      <c r="MMT67" s="20"/>
      <c r="MMU67" s="20"/>
      <c r="MMV67" s="20"/>
      <c r="MMW67" s="20"/>
      <c r="MMX67" s="20"/>
      <c r="MMY67" s="20"/>
      <c r="MMZ67" s="20"/>
      <c r="MNA67" s="20"/>
      <c r="MNB67" s="20"/>
      <c r="MNC67" s="20"/>
      <c r="MND67" s="20"/>
      <c r="MNE67" s="20"/>
      <c r="MNF67" s="20"/>
      <c r="MNG67" s="20"/>
      <c r="MNH67" s="20"/>
      <c r="MNI67" s="20"/>
      <c r="MNJ67" s="20"/>
      <c r="MNK67" s="20"/>
      <c r="MNL67" s="20"/>
      <c r="MNM67" s="20"/>
      <c r="MNN67" s="20"/>
      <c r="MNO67" s="20"/>
      <c r="MNP67" s="20"/>
      <c r="MNQ67" s="20"/>
      <c r="MNR67" s="20"/>
      <c r="MNS67" s="20"/>
      <c r="MNT67" s="20"/>
      <c r="MNU67" s="20"/>
      <c r="MNV67" s="20"/>
      <c r="MNW67" s="20"/>
      <c r="MNX67" s="20"/>
      <c r="MNY67" s="20"/>
      <c r="MNZ67" s="20"/>
      <c r="MOA67" s="20"/>
      <c r="MOB67" s="20"/>
      <c r="MOC67" s="20"/>
      <c r="MOD67" s="20"/>
      <c r="MOE67" s="20"/>
      <c r="MOF67" s="20"/>
      <c r="MOG67" s="20"/>
      <c r="MOH67" s="20"/>
      <c r="MOI67" s="20"/>
      <c r="MOJ67" s="20"/>
      <c r="MOK67" s="20"/>
      <c r="MOL67" s="20"/>
      <c r="MOM67" s="20"/>
      <c r="MON67" s="20"/>
      <c r="MOO67" s="20"/>
      <c r="MOP67" s="20"/>
      <c r="MOQ67" s="20"/>
      <c r="MOR67" s="20"/>
      <c r="MOS67" s="20"/>
      <c r="MOT67" s="20"/>
      <c r="MOU67" s="20"/>
      <c r="MOV67" s="20"/>
      <c r="MOW67" s="20"/>
      <c r="MOX67" s="20"/>
      <c r="MOY67" s="20"/>
      <c r="MOZ67" s="20"/>
      <c r="MPA67" s="20"/>
      <c r="MPB67" s="20"/>
      <c r="MPC67" s="20"/>
      <c r="MPD67" s="20"/>
      <c r="MPE67" s="20"/>
      <c r="MPF67" s="20"/>
      <c r="MPG67" s="20"/>
      <c r="MPH67" s="20"/>
      <c r="MPI67" s="20"/>
      <c r="MPJ67" s="20"/>
      <c r="MPK67" s="20"/>
      <c r="MPL67" s="20"/>
      <c r="MPM67" s="20"/>
      <c r="MPN67" s="20"/>
      <c r="MPO67" s="20"/>
      <c r="MPP67" s="20"/>
      <c r="MPQ67" s="20"/>
      <c r="MPR67" s="20"/>
      <c r="MPS67" s="20"/>
      <c r="MPT67" s="20"/>
      <c r="MPU67" s="20"/>
      <c r="MPV67" s="20"/>
      <c r="MPW67" s="20"/>
      <c r="MPX67" s="20"/>
      <c r="MPY67" s="20"/>
      <c r="MPZ67" s="20"/>
      <c r="MQA67" s="20"/>
      <c r="MQB67" s="20"/>
      <c r="MQC67" s="20"/>
      <c r="MQD67" s="20"/>
      <c r="MQE67" s="20"/>
      <c r="MQF67" s="20"/>
      <c r="MQG67" s="20"/>
      <c r="MQH67" s="20"/>
      <c r="MQI67" s="20"/>
      <c r="MQJ67" s="20"/>
      <c r="MQK67" s="20"/>
      <c r="MQL67" s="20"/>
      <c r="MQM67" s="20"/>
      <c r="MQN67" s="20"/>
      <c r="MQO67" s="20"/>
      <c r="MQP67" s="20"/>
      <c r="MQQ67" s="20"/>
      <c r="MQR67" s="20"/>
      <c r="MQS67" s="20"/>
      <c r="MQT67" s="20"/>
      <c r="MQU67" s="20"/>
      <c r="MQV67" s="20"/>
      <c r="MQW67" s="20"/>
      <c r="MQX67" s="20"/>
      <c r="MQY67" s="20"/>
      <c r="MQZ67" s="20"/>
      <c r="MRA67" s="20"/>
      <c r="MRB67" s="20"/>
      <c r="MRC67" s="20"/>
      <c r="MRD67" s="20"/>
      <c r="MRE67" s="20"/>
      <c r="MRF67" s="20"/>
      <c r="MRG67" s="20"/>
      <c r="MRH67" s="20"/>
      <c r="MRI67" s="20"/>
      <c r="MRJ67" s="20"/>
      <c r="MRK67" s="20"/>
      <c r="MRL67" s="20"/>
      <c r="MRM67" s="20"/>
      <c r="MRN67" s="20"/>
      <c r="MRO67" s="20"/>
      <c r="MRP67" s="20"/>
      <c r="MRQ67" s="20"/>
      <c r="MRR67" s="20"/>
      <c r="MRS67" s="20"/>
      <c r="MRT67" s="20"/>
      <c r="MRU67" s="20"/>
      <c r="MRV67" s="20"/>
      <c r="MRW67" s="20"/>
      <c r="MRX67" s="20"/>
      <c r="MRY67" s="20"/>
      <c r="MRZ67" s="20"/>
      <c r="MSA67" s="20"/>
      <c r="MSB67" s="20"/>
      <c r="MSC67" s="20"/>
      <c r="MSD67" s="20"/>
      <c r="MSE67" s="20"/>
      <c r="MSF67" s="20"/>
      <c r="MSG67" s="20"/>
      <c r="MSH67" s="20"/>
      <c r="MSI67" s="20"/>
      <c r="MSJ67" s="20"/>
      <c r="MSK67" s="20"/>
      <c r="MSL67" s="20"/>
      <c r="MSM67" s="20"/>
      <c r="MSN67" s="20"/>
      <c r="MSO67" s="20"/>
      <c r="MSP67" s="20"/>
      <c r="MSQ67" s="20"/>
      <c r="MSR67" s="20"/>
      <c r="MSS67" s="20"/>
      <c r="MST67" s="20"/>
      <c r="MSU67" s="20"/>
      <c r="MSV67" s="20"/>
      <c r="MSW67" s="20"/>
      <c r="MSX67" s="20"/>
      <c r="MSY67" s="20"/>
      <c r="MSZ67" s="20"/>
      <c r="MTA67" s="20"/>
      <c r="MTB67" s="20"/>
      <c r="MTC67" s="20"/>
      <c r="MTD67" s="20"/>
      <c r="MTE67" s="20"/>
      <c r="MTF67" s="20"/>
      <c r="MTG67" s="20"/>
      <c r="MTH67" s="20"/>
      <c r="MTI67" s="20"/>
      <c r="MTJ67" s="20"/>
      <c r="MTK67" s="20"/>
      <c r="MTL67" s="20"/>
      <c r="MTM67" s="20"/>
      <c r="MTN67" s="20"/>
      <c r="MTO67" s="20"/>
      <c r="MTP67" s="20"/>
      <c r="MTQ67" s="20"/>
      <c r="MTR67" s="20"/>
      <c r="MTS67" s="20"/>
      <c r="MTT67" s="20"/>
      <c r="MTU67" s="20"/>
      <c r="MTV67" s="20"/>
      <c r="MTW67" s="20"/>
      <c r="MTX67" s="20"/>
      <c r="MTY67" s="20"/>
      <c r="MTZ67" s="20"/>
      <c r="MUA67" s="20"/>
      <c r="MUB67" s="20"/>
      <c r="MUC67" s="20"/>
      <c r="MUD67" s="20"/>
      <c r="MUE67" s="20"/>
      <c r="MUF67" s="20"/>
      <c r="MUG67" s="20"/>
      <c r="MUH67" s="20"/>
      <c r="MUI67" s="20"/>
      <c r="MUJ67" s="20"/>
      <c r="MUK67" s="20"/>
      <c r="MUL67" s="20"/>
      <c r="MUM67" s="20"/>
      <c r="MUN67" s="20"/>
      <c r="MUO67" s="20"/>
      <c r="MUP67" s="20"/>
      <c r="MUQ67" s="20"/>
      <c r="MUR67" s="20"/>
      <c r="MUS67" s="20"/>
      <c r="MUT67" s="20"/>
      <c r="MUU67" s="20"/>
      <c r="MUV67" s="20"/>
      <c r="MUW67" s="20"/>
      <c r="MUX67" s="20"/>
      <c r="MUY67" s="20"/>
      <c r="MUZ67" s="20"/>
      <c r="MVA67" s="20"/>
      <c r="MVB67" s="20"/>
      <c r="MVC67" s="20"/>
      <c r="MVD67" s="20"/>
      <c r="MVE67" s="20"/>
      <c r="MVF67" s="20"/>
      <c r="MVG67" s="20"/>
      <c r="MVH67" s="20"/>
      <c r="MVI67" s="20"/>
      <c r="MVJ67" s="20"/>
      <c r="MVK67" s="20"/>
      <c r="MVL67" s="20"/>
      <c r="MVM67" s="20"/>
      <c r="MVN67" s="20"/>
      <c r="MVO67" s="20"/>
      <c r="MVP67" s="20"/>
      <c r="MVQ67" s="20"/>
      <c r="MVR67" s="20"/>
      <c r="MVS67" s="20"/>
      <c r="MVT67" s="20"/>
      <c r="MVU67" s="20"/>
      <c r="MVV67" s="20"/>
      <c r="MVW67" s="20"/>
      <c r="MVX67" s="20"/>
      <c r="MVY67" s="20"/>
      <c r="MVZ67" s="20"/>
      <c r="MWA67" s="20"/>
      <c r="MWB67" s="20"/>
      <c r="MWC67" s="20"/>
      <c r="MWD67" s="20"/>
      <c r="MWE67" s="20"/>
      <c r="MWF67" s="20"/>
      <c r="MWG67" s="20"/>
      <c r="MWH67" s="20"/>
      <c r="MWI67" s="20"/>
      <c r="MWJ67" s="20"/>
      <c r="MWK67" s="20"/>
      <c r="MWL67" s="20"/>
      <c r="MWM67" s="20"/>
      <c r="MWN67" s="20"/>
      <c r="MWO67" s="20"/>
      <c r="MWP67" s="20"/>
      <c r="MWQ67" s="20"/>
      <c r="MWR67" s="20"/>
      <c r="MWS67" s="20"/>
      <c r="MWT67" s="20"/>
      <c r="MWU67" s="20"/>
      <c r="MWV67" s="20"/>
      <c r="MWW67" s="20"/>
      <c r="MWX67" s="20"/>
      <c r="MWY67" s="20"/>
      <c r="MWZ67" s="20"/>
      <c r="MXA67" s="20"/>
      <c r="MXB67" s="20"/>
      <c r="MXC67" s="20"/>
      <c r="MXD67" s="20"/>
      <c r="MXE67" s="20"/>
      <c r="MXF67" s="20"/>
      <c r="MXG67" s="20"/>
      <c r="MXH67" s="20"/>
      <c r="MXI67" s="20"/>
      <c r="MXJ67" s="20"/>
      <c r="MXK67" s="20"/>
      <c r="MXL67" s="20"/>
      <c r="MXM67" s="20"/>
      <c r="MXN67" s="20"/>
      <c r="MXO67" s="20"/>
      <c r="MXP67" s="20"/>
      <c r="MXQ67" s="20"/>
      <c r="MXR67" s="20"/>
      <c r="MXS67" s="20"/>
      <c r="MXT67" s="20"/>
      <c r="MXU67" s="20"/>
      <c r="MXV67" s="20"/>
      <c r="MXW67" s="20"/>
      <c r="MXX67" s="20"/>
      <c r="MXY67" s="20"/>
      <c r="MXZ67" s="20"/>
      <c r="MYA67" s="20"/>
      <c r="MYB67" s="20"/>
      <c r="MYC67" s="20"/>
      <c r="MYD67" s="20"/>
      <c r="MYE67" s="20"/>
      <c r="MYF67" s="20"/>
      <c r="MYG67" s="20"/>
      <c r="MYH67" s="20"/>
      <c r="MYI67" s="20"/>
      <c r="MYJ67" s="20"/>
      <c r="MYK67" s="20"/>
      <c r="MYL67" s="20"/>
      <c r="MYM67" s="20"/>
      <c r="MYN67" s="20"/>
      <c r="MYO67" s="20"/>
      <c r="MYP67" s="20"/>
      <c r="MYQ67" s="20"/>
      <c r="MYR67" s="20"/>
      <c r="MYS67" s="20"/>
      <c r="MYT67" s="20"/>
      <c r="MYU67" s="20"/>
      <c r="MYV67" s="20"/>
      <c r="MYW67" s="20"/>
      <c r="MYX67" s="20"/>
      <c r="MYY67" s="20"/>
      <c r="MYZ67" s="20"/>
      <c r="MZA67" s="20"/>
      <c r="MZB67" s="20"/>
      <c r="MZC67" s="20"/>
      <c r="MZD67" s="20"/>
      <c r="MZE67" s="20"/>
      <c r="MZF67" s="20"/>
      <c r="MZG67" s="20"/>
      <c r="MZH67" s="20"/>
      <c r="MZI67" s="20"/>
      <c r="MZJ67" s="20"/>
      <c r="MZK67" s="20"/>
      <c r="MZL67" s="20"/>
      <c r="MZM67" s="20"/>
      <c r="MZN67" s="20"/>
      <c r="MZO67" s="20"/>
      <c r="MZP67" s="20"/>
      <c r="MZQ67" s="20"/>
      <c r="MZR67" s="20"/>
      <c r="MZS67" s="20"/>
      <c r="MZT67" s="20"/>
      <c r="MZU67" s="20"/>
      <c r="MZV67" s="20"/>
      <c r="MZW67" s="20"/>
      <c r="MZX67" s="20"/>
      <c r="MZY67" s="20"/>
      <c r="MZZ67" s="20"/>
      <c r="NAA67" s="20"/>
      <c r="NAB67" s="20"/>
      <c r="NAC67" s="20"/>
      <c r="NAD67" s="20"/>
      <c r="NAE67" s="20"/>
      <c r="NAF67" s="20"/>
      <c r="NAG67" s="20"/>
      <c r="NAH67" s="20"/>
      <c r="NAI67" s="20"/>
      <c r="NAJ67" s="20"/>
      <c r="NAK67" s="20"/>
      <c r="NAL67" s="20"/>
      <c r="NAM67" s="20"/>
      <c r="NAN67" s="20"/>
      <c r="NAO67" s="20"/>
      <c r="NAP67" s="20"/>
      <c r="NAQ67" s="20"/>
      <c r="NAR67" s="20"/>
      <c r="NAS67" s="20"/>
      <c r="NAT67" s="20"/>
      <c r="NAU67" s="20"/>
      <c r="NAV67" s="20"/>
      <c r="NAW67" s="20"/>
      <c r="NAX67" s="20"/>
      <c r="NAY67" s="20"/>
      <c r="NAZ67" s="20"/>
      <c r="NBA67" s="20"/>
      <c r="NBB67" s="20"/>
      <c r="NBC67" s="20"/>
      <c r="NBD67" s="20"/>
      <c r="NBE67" s="20"/>
      <c r="NBF67" s="20"/>
      <c r="NBG67" s="20"/>
      <c r="NBH67" s="20"/>
      <c r="NBI67" s="20"/>
      <c r="NBJ67" s="20"/>
      <c r="NBK67" s="20"/>
      <c r="NBL67" s="20"/>
      <c r="NBM67" s="20"/>
      <c r="NBN67" s="20"/>
      <c r="NBO67" s="20"/>
      <c r="NBP67" s="20"/>
      <c r="NBQ67" s="20"/>
      <c r="NBR67" s="20"/>
      <c r="NBS67" s="20"/>
      <c r="NBT67" s="20"/>
      <c r="NBU67" s="20"/>
      <c r="NBV67" s="20"/>
      <c r="NBW67" s="20"/>
      <c r="NBX67" s="20"/>
      <c r="NBY67" s="20"/>
      <c r="NBZ67" s="20"/>
      <c r="NCA67" s="20"/>
      <c r="NCB67" s="20"/>
      <c r="NCC67" s="20"/>
      <c r="NCD67" s="20"/>
      <c r="NCE67" s="20"/>
      <c r="NCF67" s="20"/>
      <c r="NCG67" s="20"/>
      <c r="NCH67" s="20"/>
      <c r="NCI67" s="20"/>
      <c r="NCJ67" s="20"/>
      <c r="NCK67" s="20"/>
      <c r="NCL67" s="20"/>
      <c r="NCM67" s="20"/>
      <c r="NCN67" s="20"/>
      <c r="NCO67" s="20"/>
      <c r="NCP67" s="20"/>
      <c r="NCQ67" s="20"/>
      <c r="NCR67" s="20"/>
      <c r="NCS67" s="20"/>
      <c r="NCT67" s="20"/>
      <c r="NCU67" s="20"/>
      <c r="NCV67" s="20"/>
      <c r="NCW67" s="20"/>
      <c r="NCX67" s="20"/>
      <c r="NCY67" s="20"/>
      <c r="NCZ67" s="20"/>
      <c r="NDA67" s="20"/>
      <c r="NDB67" s="20"/>
      <c r="NDC67" s="20"/>
      <c r="NDD67" s="20"/>
      <c r="NDE67" s="20"/>
      <c r="NDF67" s="20"/>
      <c r="NDG67" s="20"/>
      <c r="NDH67" s="20"/>
      <c r="NDI67" s="20"/>
      <c r="NDJ67" s="20"/>
      <c r="NDK67" s="20"/>
      <c r="NDL67" s="20"/>
      <c r="NDM67" s="20"/>
      <c r="NDN67" s="20"/>
      <c r="NDO67" s="20"/>
      <c r="NDP67" s="20"/>
      <c r="NDQ67" s="20"/>
      <c r="NDR67" s="20"/>
      <c r="NDS67" s="20"/>
      <c r="NDT67" s="20"/>
      <c r="NDU67" s="20"/>
      <c r="NDV67" s="20"/>
      <c r="NDW67" s="20"/>
      <c r="NDX67" s="20"/>
      <c r="NDY67" s="20"/>
      <c r="NDZ67" s="20"/>
      <c r="NEA67" s="20"/>
      <c r="NEB67" s="20"/>
      <c r="NEC67" s="20"/>
      <c r="NED67" s="20"/>
      <c r="NEE67" s="20"/>
      <c r="NEF67" s="20"/>
      <c r="NEG67" s="20"/>
      <c r="NEH67" s="20"/>
      <c r="NEI67" s="20"/>
      <c r="NEJ67" s="20"/>
      <c r="NEK67" s="20"/>
      <c r="NEL67" s="20"/>
      <c r="NEM67" s="20"/>
      <c r="NEN67" s="20"/>
      <c r="NEO67" s="20"/>
      <c r="NEP67" s="20"/>
      <c r="NEQ67" s="20"/>
      <c r="NER67" s="20"/>
      <c r="NES67" s="20"/>
      <c r="NET67" s="20"/>
      <c r="NEU67" s="20"/>
      <c r="NEV67" s="20"/>
      <c r="NEW67" s="20"/>
      <c r="NEX67" s="20"/>
      <c r="NEY67" s="20"/>
      <c r="NEZ67" s="20"/>
      <c r="NFA67" s="20"/>
      <c r="NFB67" s="20"/>
      <c r="NFC67" s="20"/>
      <c r="NFD67" s="20"/>
      <c r="NFE67" s="20"/>
      <c r="NFF67" s="20"/>
      <c r="NFG67" s="20"/>
      <c r="NFH67" s="20"/>
      <c r="NFI67" s="20"/>
      <c r="NFJ67" s="20"/>
      <c r="NFK67" s="20"/>
      <c r="NFL67" s="20"/>
      <c r="NFM67" s="20"/>
      <c r="NFN67" s="20"/>
      <c r="NFO67" s="20"/>
      <c r="NFP67" s="20"/>
      <c r="NFQ67" s="20"/>
      <c r="NFR67" s="20"/>
      <c r="NFS67" s="20"/>
      <c r="NFT67" s="20"/>
      <c r="NFU67" s="20"/>
      <c r="NFV67" s="20"/>
      <c r="NFW67" s="20"/>
      <c r="NFX67" s="20"/>
      <c r="NFY67" s="20"/>
      <c r="NFZ67" s="20"/>
      <c r="NGA67" s="20"/>
      <c r="NGB67" s="20"/>
      <c r="NGC67" s="20"/>
      <c r="NGD67" s="20"/>
      <c r="NGE67" s="20"/>
      <c r="NGF67" s="20"/>
      <c r="NGG67" s="20"/>
      <c r="NGH67" s="20"/>
      <c r="NGI67" s="20"/>
      <c r="NGJ67" s="20"/>
      <c r="NGK67" s="20"/>
      <c r="NGL67" s="20"/>
      <c r="NGM67" s="20"/>
      <c r="NGN67" s="20"/>
      <c r="NGO67" s="20"/>
      <c r="NGP67" s="20"/>
      <c r="NGQ67" s="20"/>
      <c r="NGR67" s="20"/>
      <c r="NGS67" s="20"/>
      <c r="NGT67" s="20"/>
      <c r="NGU67" s="20"/>
      <c r="NGV67" s="20"/>
      <c r="NGW67" s="20"/>
      <c r="NGX67" s="20"/>
      <c r="NGY67" s="20"/>
      <c r="NGZ67" s="20"/>
      <c r="NHA67" s="20"/>
      <c r="NHB67" s="20"/>
      <c r="NHC67" s="20"/>
      <c r="NHD67" s="20"/>
      <c r="NHE67" s="20"/>
      <c r="NHF67" s="20"/>
      <c r="NHG67" s="20"/>
      <c r="NHH67" s="20"/>
      <c r="NHI67" s="20"/>
      <c r="NHJ67" s="20"/>
      <c r="NHK67" s="20"/>
      <c r="NHL67" s="20"/>
      <c r="NHM67" s="20"/>
      <c r="NHN67" s="20"/>
      <c r="NHO67" s="20"/>
      <c r="NHP67" s="20"/>
      <c r="NHQ67" s="20"/>
      <c r="NHR67" s="20"/>
      <c r="NHS67" s="20"/>
      <c r="NHT67" s="20"/>
      <c r="NHU67" s="20"/>
      <c r="NHV67" s="20"/>
      <c r="NHW67" s="20"/>
      <c r="NHX67" s="20"/>
      <c r="NHY67" s="20"/>
      <c r="NHZ67" s="20"/>
      <c r="NIA67" s="20"/>
      <c r="NIB67" s="20"/>
      <c r="NIC67" s="20"/>
      <c r="NID67" s="20"/>
      <c r="NIE67" s="20"/>
      <c r="NIF67" s="20"/>
      <c r="NIG67" s="20"/>
      <c r="NIH67" s="20"/>
      <c r="NII67" s="20"/>
      <c r="NIJ67" s="20"/>
      <c r="NIK67" s="20"/>
      <c r="NIL67" s="20"/>
      <c r="NIM67" s="20"/>
      <c r="NIN67" s="20"/>
      <c r="NIO67" s="20"/>
      <c r="NIP67" s="20"/>
      <c r="NIQ67" s="20"/>
      <c r="NIR67" s="20"/>
      <c r="NIS67" s="20"/>
      <c r="NIT67" s="20"/>
      <c r="NIU67" s="20"/>
      <c r="NIV67" s="20"/>
      <c r="NIW67" s="20"/>
      <c r="NIX67" s="20"/>
      <c r="NIY67" s="20"/>
      <c r="NIZ67" s="20"/>
      <c r="NJA67" s="20"/>
      <c r="NJB67" s="20"/>
      <c r="NJC67" s="20"/>
      <c r="NJD67" s="20"/>
      <c r="NJE67" s="20"/>
      <c r="NJF67" s="20"/>
      <c r="NJG67" s="20"/>
      <c r="NJH67" s="20"/>
      <c r="NJI67" s="20"/>
      <c r="NJJ67" s="20"/>
      <c r="NJK67" s="20"/>
      <c r="NJL67" s="20"/>
      <c r="NJM67" s="20"/>
      <c r="NJN67" s="20"/>
      <c r="NJO67" s="20"/>
      <c r="NJP67" s="20"/>
      <c r="NJQ67" s="20"/>
      <c r="NJR67" s="20"/>
      <c r="NJS67" s="20"/>
      <c r="NJT67" s="20"/>
      <c r="NJU67" s="20"/>
      <c r="NJV67" s="20"/>
      <c r="NJW67" s="20"/>
      <c r="NJX67" s="20"/>
      <c r="NJY67" s="20"/>
      <c r="NJZ67" s="20"/>
      <c r="NKA67" s="20"/>
      <c r="NKB67" s="20"/>
      <c r="NKC67" s="20"/>
      <c r="NKD67" s="20"/>
      <c r="NKE67" s="20"/>
      <c r="NKF67" s="20"/>
      <c r="NKG67" s="20"/>
      <c r="NKH67" s="20"/>
      <c r="NKI67" s="20"/>
      <c r="NKJ67" s="20"/>
      <c r="NKK67" s="20"/>
      <c r="NKL67" s="20"/>
      <c r="NKM67" s="20"/>
      <c r="NKN67" s="20"/>
      <c r="NKO67" s="20"/>
      <c r="NKP67" s="20"/>
      <c r="NKQ67" s="20"/>
      <c r="NKR67" s="20"/>
      <c r="NKS67" s="20"/>
      <c r="NKT67" s="20"/>
      <c r="NKU67" s="20"/>
      <c r="NKV67" s="20"/>
      <c r="NKW67" s="20"/>
      <c r="NKX67" s="20"/>
      <c r="NKY67" s="20"/>
      <c r="NKZ67" s="20"/>
      <c r="NLA67" s="20"/>
      <c r="NLB67" s="20"/>
      <c r="NLC67" s="20"/>
      <c r="NLD67" s="20"/>
      <c r="NLE67" s="20"/>
      <c r="NLF67" s="20"/>
      <c r="NLG67" s="20"/>
      <c r="NLH67" s="20"/>
      <c r="NLI67" s="20"/>
      <c r="NLJ67" s="20"/>
      <c r="NLK67" s="20"/>
      <c r="NLL67" s="20"/>
      <c r="NLM67" s="20"/>
      <c r="NLN67" s="20"/>
      <c r="NLO67" s="20"/>
      <c r="NLP67" s="20"/>
      <c r="NLQ67" s="20"/>
      <c r="NLR67" s="20"/>
      <c r="NLS67" s="20"/>
      <c r="NLT67" s="20"/>
      <c r="NLU67" s="20"/>
      <c r="NLV67" s="20"/>
      <c r="NLW67" s="20"/>
      <c r="NLX67" s="20"/>
      <c r="NLY67" s="20"/>
      <c r="NLZ67" s="20"/>
      <c r="NMA67" s="20"/>
      <c r="NMB67" s="20"/>
      <c r="NMC67" s="20"/>
      <c r="NMD67" s="20"/>
      <c r="NME67" s="20"/>
      <c r="NMF67" s="20"/>
      <c r="NMG67" s="20"/>
      <c r="NMH67" s="20"/>
      <c r="NMI67" s="20"/>
      <c r="NMJ67" s="20"/>
      <c r="NMK67" s="20"/>
      <c r="NML67" s="20"/>
      <c r="NMM67" s="20"/>
      <c r="NMN67" s="20"/>
      <c r="NMO67" s="20"/>
      <c r="NMP67" s="20"/>
      <c r="NMQ67" s="20"/>
      <c r="NMR67" s="20"/>
      <c r="NMS67" s="20"/>
      <c r="NMT67" s="20"/>
      <c r="NMU67" s="20"/>
      <c r="NMV67" s="20"/>
      <c r="NMW67" s="20"/>
      <c r="NMX67" s="20"/>
      <c r="NMY67" s="20"/>
      <c r="NMZ67" s="20"/>
      <c r="NNA67" s="20"/>
      <c r="NNB67" s="20"/>
      <c r="NNC67" s="20"/>
      <c r="NND67" s="20"/>
      <c r="NNE67" s="20"/>
      <c r="NNF67" s="20"/>
      <c r="NNG67" s="20"/>
      <c r="NNH67" s="20"/>
      <c r="NNI67" s="20"/>
      <c r="NNJ67" s="20"/>
      <c r="NNK67" s="20"/>
      <c r="NNL67" s="20"/>
      <c r="NNM67" s="20"/>
      <c r="NNN67" s="20"/>
      <c r="NNO67" s="20"/>
      <c r="NNP67" s="20"/>
      <c r="NNQ67" s="20"/>
      <c r="NNR67" s="20"/>
      <c r="NNS67" s="20"/>
      <c r="NNT67" s="20"/>
      <c r="NNU67" s="20"/>
      <c r="NNV67" s="20"/>
      <c r="NNW67" s="20"/>
      <c r="NNX67" s="20"/>
      <c r="NNY67" s="20"/>
      <c r="NNZ67" s="20"/>
      <c r="NOA67" s="20"/>
      <c r="NOB67" s="20"/>
      <c r="NOC67" s="20"/>
      <c r="NOD67" s="20"/>
      <c r="NOE67" s="20"/>
      <c r="NOF67" s="20"/>
      <c r="NOG67" s="20"/>
      <c r="NOH67" s="20"/>
      <c r="NOI67" s="20"/>
      <c r="NOJ67" s="20"/>
      <c r="NOK67" s="20"/>
      <c r="NOL67" s="20"/>
      <c r="NOM67" s="20"/>
      <c r="NON67" s="20"/>
      <c r="NOO67" s="20"/>
      <c r="NOP67" s="20"/>
      <c r="NOQ67" s="20"/>
      <c r="NOR67" s="20"/>
      <c r="NOS67" s="20"/>
      <c r="NOT67" s="20"/>
      <c r="NOU67" s="20"/>
      <c r="NOV67" s="20"/>
      <c r="NOW67" s="20"/>
      <c r="NOX67" s="20"/>
      <c r="NOY67" s="20"/>
      <c r="NOZ67" s="20"/>
      <c r="NPA67" s="20"/>
      <c r="NPB67" s="20"/>
      <c r="NPC67" s="20"/>
      <c r="NPD67" s="20"/>
      <c r="NPE67" s="20"/>
      <c r="NPF67" s="20"/>
      <c r="NPG67" s="20"/>
      <c r="NPH67" s="20"/>
      <c r="NPI67" s="20"/>
      <c r="NPJ67" s="20"/>
      <c r="NPK67" s="20"/>
      <c r="NPL67" s="20"/>
      <c r="NPM67" s="20"/>
      <c r="NPN67" s="20"/>
      <c r="NPO67" s="20"/>
      <c r="NPP67" s="20"/>
      <c r="NPQ67" s="20"/>
      <c r="NPR67" s="20"/>
      <c r="NPS67" s="20"/>
      <c r="NPT67" s="20"/>
      <c r="NPU67" s="20"/>
      <c r="NPV67" s="20"/>
      <c r="NPW67" s="20"/>
      <c r="NPX67" s="20"/>
      <c r="NPY67" s="20"/>
      <c r="NPZ67" s="20"/>
      <c r="NQA67" s="20"/>
      <c r="NQB67" s="20"/>
      <c r="NQC67" s="20"/>
      <c r="NQD67" s="20"/>
      <c r="NQE67" s="20"/>
      <c r="NQF67" s="20"/>
      <c r="NQG67" s="20"/>
      <c r="NQH67" s="20"/>
      <c r="NQI67" s="20"/>
      <c r="NQJ67" s="20"/>
      <c r="NQK67" s="20"/>
      <c r="NQL67" s="20"/>
      <c r="NQM67" s="20"/>
      <c r="NQN67" s="20"/>
      <c r="NQO67" s="20"/>
      <c r="NQP67" s="20"/>
      <c r="NQQ67" s="20"/>
      <c r="NQR67" s="20"/>
      <c r="NQS67" s="20"/>
      <c r="NQT67" s="20"/>
      <c r="NQU67" s="20"/>
      <c r="NQV67" s="20"/>
      <c r="NQW67" s="20"/>
      <c r="NQX67" s="20"/>
      <c r="NQY67" s="20"/>
      <c r="NQZ67" s="20"/>
      <c r="NRA67" s="20"/>
      <c r="NRB67" s="20"/>
      <c r="NRC67" s="20"/>
      <c r="NRD67" s="20"/>
      <c r="NRE67" s="20"/>
      <c r="NRF67" s="20"/>
      <c r="NRG67" s="20"/>
      <c r="NRH67" s="20"/>
      <c r="NRI67" s="20"/>
      <c r="NRJ67" s="20"/>
      <c r="NRK67" s="20"/>
      <c r="NRL67" s="20"/>
      <c r="NRM67" s="20"/>
      <c r="NRN67" s="20"/>
      <c r="NRO67" s="20"/>
      <c r="NRP67" s="20"/>
      <c r="NRQ67" s="20"/>
      <c r="NRR67" s="20"/>
      <c r="NRS67" s="20"/>
      <c r="NRT67" s="20"/>
      <c r="NRU67" s="20"/>
      <c r="NRV67" s="20"/>
      <c r="NRW67" s="20"/>
      <c r="NRX67" s="20"/>
      <c r="NRY67" s="20"/>
      <c r="NRZ67" s="20"/>
      <c r="NSA67" s="20"/>
      <c r="NSB67" s="20"/>
      <c r="NSC67" s="20"/>
      <c r="NSD67" s="20"/>
      <c r="NSE67" s="20"/>
      <c r="NSF67" s="20"/>
      <c r="NSG67" s="20"/>
      <c r="NSH67" s="20"/>
      <c r="NSI67" s="20"/>
      <c r="NSJ67" s="20"/>
      <c r="NSK67" s="20"/>
      <c r="NSL67" s="20"/>
      <c r="NSM67" s="20"/>
      <c r="NSN67" s="20"/>
      <c r="NSO67" s="20"/>
      <c r="NSP67" s="20"/>
      <c r="NSQ67" s="20"/>
      <c r="NSR67" s="20"/>
      <c r="NSS67" s="20"/>
      <c r="NST67" s="20"/>
      <c r="NSU67" s="20"/>
      <c r="NSV67" s="20"/>
      <c r="NSW67" s="20"/>
      <c r="NSX67" s="20"/>
      <c r="NSY67" s="20"/>
      <c r="NSZ67" s="20"/>
      <c r="NTA67" s="20"/>
      <c r="NTB67" s="20"/>
      <c r="NTC67" s="20"/>
      <c r="NTD67" s="20"/>
      <c r="NTE67" s="20"/>
      <c r="NTF67" s="20"/>
      <c r="NTG67" s="20"/>
      <c r="NTH67" s="20"/>
      <c r="NTI67" s="20"/>
      <c r="NTJ67" s="20"/>
      <c r="NTK67" s="20"/>
      <c r="NTL67" s="20"/>
      <c r="NTM67" s="20"/>
      <c r="NTN67" s="20"/>
      <c r="NTO67" s="20"/>
      <c r="NTP67" s="20"/>
      <c r="NTQ67" s="20"/>
      <c r="NTR67" s="20"/>
      <c r="NTS67" s="20"/>
      <c r="NTT67" s="20"/>
      <c r="NTU67" s="20"/>
      <c r="NTV67" s="20"/>
      <c r="NTW67" s="20"/>
      <c r="NTX67" s="20"/>
      <c r="NTY67" s="20"/>
      <c r="NTZ67" s="20"/>
      <c r="NUA67" s="20"/>
      <c r="NUB67" s="20"/>
      <c r="NUC67" s="20"/>
      <c r="NUD67" s="20"/>
      <c r="NUE67" s="20"/>
      <c r="NUF67" s="20"/>
      <c r="NUG67" s="20"/>
      <c r="NUH67" s="20"/>
      <c r="NUI67" s="20"/>
      <c r="NUJ67" s="20"/>
      <c r="NUK67" s="20"/>
      <c r="NUL67" s="20"/>
      <c r="NUM67" s="20"/>
      <c r="NUN67" s="20"/>
      <c r="NUO67" s="20"/>
      <c r="NUP67" s="20"/>
      <c r="NUQ67" s="20"/>
      <c r="NUR67" s="20"/>
      <c r="NUS67" s="20"/>
      <c r="NUT67" s="20"/>
      <c r="NUU67" s="20"/>
      <c r="NUV67" s="20"/>
      <c r="NUW67" s="20"/>
      <c r="NUX67" s="20"/>
      <c r="NUY67" s="20"/>
      <c r="NUZ67" s="20"/>
      <c r="NVA67" s="20"/>
      <c r="NVB67" s="20"/>
      <c r="NVC67" s="20"/>
      <c r="NVD67" s="20"/>
      <c r="NVE67" s="20"/>
      <c r="NVF67" s="20"/>
      <c r="NVG67" s="20"/>
      <c r="NVH67" s="20"/>
      <c r="NVI67" s="20"/>
      <c r="NVJ67" s="20"/>
      <c r="NVK67" s="20"/>
      <c r="NVL67" s="20"/>
      <c r="NVM67" s="20"/>
      <c r="NVN67" s="20"/>
      <c r="NVO67" s="20"/>
      <c r="NVP67" s="20"/>
      <c r="NVQ67" s="20"/>
      <c r="NVR67" s="20"/>
      <c r="NVS67" s="20"/>
      <c r="NVT67" s="20"/>
      <c r="NVU67" s="20"/>
      <c r="NVV67" s="20"/>
      <c r="NVW67" s="20"/>
      <c r="NVX67" s="20"/>
      <c r="NVY67" s="20"/>
      <c r="NVZ67" s="20"/>
      <c r="NWA67" s="20"/>
      <c r="NWB67" s="20"/>
      <c r="NWC67" s="20"/>
      <c r="NWD67" s="20"/>
      <c r="NWE67" s="20"/>
      <c r="NWF67" s="20"/>
      <c r="NWG67" s="20"/>
      <c r="NWH67" s="20"/>
      <c r="NWI67" s="20"/>
      <c r="NWJ67" s="20"/>
      <c r="NWK67" s="20"/>
      <c r="NWL67" s="20"/>
      <c r="NWM67" s="20"/>
      <c r="NWN67" s="20"/>
      <c r="NWO67" s="20"/>
      <c r="NWP67" s="20"/>
      <c r="NWQ67" s="20"/>
      <c r="NWR67" s="20"/>
      <c r="NWS67" s="20"/>
      <c r="NWT67" s="20"/>
      <c r="NWU67" s="20"/>
      <c r="NWV67" s="20"/>
      <c r="NWW67" s="20"/>
      <c r="NWX67" s="20"/>
      <c r="NWY67" s="20"/>
      <c r="NWZ67" s="20"/>
      <c r="NXA67" s="20"/>
      <c r="NXB67" s="20"/>
      <c r="NXC67" s="20"/>
      <c r="NXD67" s="20"/>
      <c r="NXE67" s="20"/>
      <c r="NXF67" s="20"/>
      <c r="NXG67" s="20"/>
      <c r="NXH67" s="20"/>
      <c r="NXI67" s="20"/>
      <c r="NXJ67" s="20"/>
      <c r="NXK67" s="20"/>
      <c r="NXL67" s="20"/>
      <c r="NXM67" s="20"/>
      <c r="NXN67" s="20"/>
      <c r="NXO67" s="20"/>
      <c r="NXP67" s="20"/>
      <c r="NXQ67" s="20"/>
      <c r="NXR67" s="20"/>
      <c r="NXS67" s="20"/>
      <c r="NXT67" s="20"/>
      <c r="NXU67" s="20"/>
      <c r="NXV67" s="20"/>
      <c r="NXW67" s="20"/>
      <c r="NXX67" s="20"/>
      <c r="NXY67" s="20"/>
      <c r="NXZ67" s="20"/>
      <c r="NYA67" s="20"/>
      <c r="NYB67" s="20"/>
      <c r="NYC67" s="20"/>
      <c r="NYD67" s="20"/>
      <c r="NYE67" s="20"/>
      <c r="NYF67" s="20"/>
      <c r="NYG67" s="20"/>
      <c r="NYH67" s="20"/>
      <c r="NYI67" s="20"/>
      <c r="NYJ67" s="20"/>
      <c r="NYK67" s="20"/>
      <c r="NYL67" s="20"/>
      <c r="NYM67" s="20"/>
      <c r="NYN67" s="20"/>
      <c r="NYO67" s="20"/>
      <c r="NYP67" s="20"/>
      <c r="NYQ67" s="20"/>
      <c r="NYR67" s="20"/>
      <c r="NYS67" s="20"/>
      <c r="NYT67" s="20"/>
      <c r="NYU67" s="20"/>
      <c r="NYV67" s="20"/>
      <c r="NYW67" s="20"/>
      <c r="NYX67" s="20"/>
      <c r="NYY67" s="20"/>
      <c r="NYZ67" s="20"/>
      <c r="NZA67" s="20"/>
      <c r="NZB67" s="20"/>
      <c r="NZC67" s="20"/>
      <c r="NZD67" s="20"/>
      <c r="NZE67" s="20"/>
      <c r="NZF67" s="20"/>
      <c r="NZG67" s="20"/>
      <c r="NZH67" s="20"/>
      <c r="NZI67" s="20"/>
      <c r="NZJ67" s="20"/>
      <c r="NZK67" s="20"/>
      <c r="NZL67" s="20"/>
      <c r="NZM67" s="20"/>
      <c r="NZN67" s="20"/>
      <c r="NZO67" s="20"/>
      <c r="NZP67" s="20"/>
      <c r="NZQ67" s="20"/>
      <c r="NZR67" s="20"/>
      <c r="NZS67" s="20"/>
      <c r="NZT67" s="20"/>
      <c r="NZU67" s="20"/>
      <c r="NZV67" s="20"/>
      <c r="NZW67" s="20"/>
      <c r="NZX67" s="20"/>
      <c r="NZY67" s="20"/>
      <c r="NZZ67" s="20"/>
      <c r="OAA67" s="20"/>
      <c r="OAB67" s="20"/>
      <c r="OAC67" s="20"/>
      <c r="OAD67" s="20"/>
      <c r="OAE67" s="20"/>
      <c r="OAF67" s="20"/>
      <c r="OAG67" s="20"/>
      <c r="OAH67" s="20"/>
      <c r="OAI67" s="20"/>
      <c r="OAJ67" s="20"/>
      <c r="OAK67" s="20"/>
      <c r="OAL67" s="20"/>
      <c r="OAM67" s="20"/>
      <c r="OAN67" s="20"/>
      <c r="OAO67" s="20"/>
      <c r="OAP67" s="20"/>
      <c r="OAQ67" s="20"/>
      <c r="OAR67" s="20"/>
      <c r="OAS67" s="20"/>
      <c r="OAT67" s="20"/>
      <c r="OAU67" s="20"/>
      <c r="OAV67" s="20"/>
      <c r="OAW67" s="20"/>
      <c r="OAX67" s="20"/>
      <c r="OAY67" s="20"/>
      <c r="OAZ67" s="20"/>
      <c r="OBA67" s="20"/>
      <c r="OBB67" s="20"/>
      <c r="OBC67" s="20"/>
      <c r="OBD67" s="20"/>
      <c r="OBE67" s="20"/>
      <c r="OBF67" s="20"/>
      <c r="OBG67" s="20"/>
      <c r="OBH67" s="20"/>
      <c r="OBI67" s="20"/>
      <c r="OBJ67" s="20"/>
      <c r="OBK67" s="20"/>
      <c r="OBL67" s="20"/>
      <c r="OBM67" s="20"/>
      <c r="OBN67" s="20"/>
      <c r="OBO67" s="20"/>
      <c r="OBP67" s="20"/>
      <c r="OBQ67" s="20"/>
      <c r="OBR67" s="20"/>
      <c r="OBS67" s="20"/>
      <c r="OBT67" s="20"/>
      <c r="OBU67" s="20"/>
      <c r="OBV67" s="20"/>
      <c r="OBW67" s="20"/>
      <c r="OBX67" s="20"/>
      <c r="OBY67" s="20"/>
      <c r="OBZ67" s="20"/>
      <c r="OCA67" s="20"/>
      <c r="OCB67" s="20"/>
      <c r="OCC67" s="20"/>
      <c r="OCD67" s="20"/>
      <c r="OCE67" s="20"/>
      <c r="OCF67" s="20"/>
      <c r="OCG67" s="20"/>
      <c r="OCH67" s="20"/>
      <c r="OCI67" s="20"/>
      <c r="OCJ67" s="20"/>
      <c r="OCK67" s="20"/>
      <c r="OCL67" s="20"/>
      <c r="OCM67" s="20"/>
      <c r="OCN67" s="20"/>
      <c r="OCO67" s="20"/>
      <c r="OCP67" s="20"/>
      <c r="OCQ67" s="20"/>
      <c r="OCR67" s="20"/>
      <c r="OCS67" s="20"/>
      <c r="OCT67" s="20"/>
      <c r="OCU67" s="20"/>
      <c r="OCV67" s="20"/>
      <c r="OCW67" s="20"/>
      <c r="OCX67" s="20"/>
      <c r="OCY67" s="20"/>
      <c r="OCZ67" s="20"/>
      <c r="ODA67" s="20"/>
      <c r="ODB67" s="20"/>
      <c r="ODC67" s="20"/>
      <c r="ODD67" s="20"/>
      <c r="ODE67" s="20"/>
      <c r="ODF67" s="20"/>
      <c r="ODG67" s="20"/>
      <c r="ODH67" s="20"/>
      <c r="ODI67" s="20"/>
      <c r="ODJ67" s="20"/>
      <c r="ODK67" s="20"/>
      <c r="ODL67" s="20"/>
      <c r="ODM67" s="20"/>
      <c r="ODN67" s="20"/>
      <c r="ODO67" s="20"/>
      <c r="ODP67" s="20"/>
      <c r="ODQ67" s="20"/>
      <c r="ODR67" s="20"/>
      <c r="ODS67" s="20"/>
      <c r="ODT67" s="20"/>
      <c r="ODU67" s="20"/>
      <c r="ODV67" s="20"/>
      <c r="ODW67" s="20"/>
      <c r="ODX67" s="20"/>
      <c r="ODY67" s="20"/>
      <c r="ODZ67" s="20"/>
      <c r="OEA67" s="20"/>
      <c r="OEB67" s="20"/>
      <c r="OEC67" s="20"/>
      <c r="OED67" s="20"/>
      <c r="OEE67" s="20"/>
      <c r="OEF67" s="20"/>
      <c r="OEG67" s="20"/>
      <c r="OEH67" s="20"/>
      <c r="OEI67" s="20"/>
      <c r="OEJ67" s="20"/>
      <c r="OEK67" s="20"/>
      <c r="OEL67" s="20"/>
      <c r="OEM67" s="20"/>
      <c r="OEN67" s="20"/>
      <c r="OEO67" s="20"/>
      <c r="OEP67" s="20"/>
      <c r="OEQ67" s="20"/>
      <c r="OER67" s="20"/>
      <c r="OES67" s="20"/>
      <c r="OET67" s="20"/>
      <c r="OEU67" s="20"/>
      <c r="OEV67" s="20"/>
      <c r="OEW67" s="20"/>
      <c r="OEX67" s="20"/>
      <c r="OEY67" s="20"/>
      <c r="OEZ67" s="20"/>
      <c r="OFA67" s="20"/>
      <c r="OFB67" s="20"/>
      <c r="OFC67" s="20"/>
      <c r="OFD67" s="20"/>
      <c r="OFE67" s="20"/>
      <c r="OFF67" s="20"/>
      <c r="OFG67" s="20"/>
      <c r="OFH67" s="20"/>
      <c r="OFI67" s="20"/>
      <c r="OFJ67" s="20"/>
      <c r="OFK67" s="20"/>
      <c r="OFL67" s="20"/>
      <c r="OFM67" s="20"/>
      <c r="OFN67" s="20"/>
      <c r="OFO67" s="20"/>
      <c r="OFP67" s="20"/>
      <c r="OFQ67" s="20"/>
      <c r="OFR67" s="20"/>
      <c r="OFS67" s="20"/>
      <c r="OFT67" s="20"/>
      <c r="OFU67" s="20"/>
      <c r="OFV67" s="20"/>
      <c r="OFW67" s="20"/>
      <c r="OFX67" s="20"/>
      <c r="OFY67" s="20"/>
      <c r="OFZ67" s="20"/>
      <c r="OGA67" s="20"/>
      <c r="OGB67" s="20"/>
      <c r="OGC67" s="20"/>
      <c r="OGD67" s="20"/>
      <c r="OGE67" s="20"/>
      <c r="OGF67" s="20"/>
      <c r="OGG67" s="20"/>
      <c r="OGH67" s="20"/>
      <c r="OGI67" s="20"/>
      <c r="OGJ67" s="20"/>
      <c r="OGK67" s="20"/>
      <c r="OGL67" s="20"/>
      <c r="OGM67" s="20"/>
      <c r="OGN67" s="20"/>
      <c r="OGO67" s="20"/>
      <c r="OGP67" s="20"/>
      <c r="OGQ67" s="20"/>
      <c r="OGR67" s="20"/>
      <c r="OGS67" s="20"/>
      <c r="OGT67" s="20"/>
      <c r="OGU67" s="20"/>
      <c r="OGV67" s="20"/>
      <c r="OGW67" s="20"/>
      <c r="OGX67" s="20"/>
      <c r="OGY67" s="20"/>
      <c r="OGZ67" s="20"/>
      <c r="OHA67" s="20"/>
      <c r="OHB67" s="20"/>
      <c r="OHC67" s="20"/>
      <c r="OHD67" s="20"/>
      <c r="OHE67" s="20"/>
      <c r="OHF67" s="20"/>
      <c r="OHG67" s="20"/>
      <c r="OHH67" s="20"/>
      <c r="OHI67" s="20"/>
      <c r="OHJ67" s="20"/>
      <c r="OHK67" s="20"/>
      <c r="OHL67" s="20"/>
      <c r="OHM67" s="20"/>
      <c r="OHN67" s="20"/>
      <c r="OHO67" s="20"/>
      <c r="OHP67" s="20"/>
      <c r="OHQ67" s="20"/>
      <c r="OHR67" s="20"/>
      <c r="OHS67" s="20"/>
      <c r="OHT67" s="20"/>
      <c r="OHU67" s="20"/>
      <c r="OHV67" s="20"/>
      <c r="OHW67" s="20"/>
      <c r="OHX67" s="20"/>
      <c r="OHY67" s="20"/>
      <c r="OHZ67" s="20"/>
      <c r="OIA67" s="20"/>
      <c r="OIB67" s="20"/>
      <c r="OIC67" s="20"/>
      <c r="OID67" s="20"/>
      <c r="OIE67" s="20"/>
      <c r="OIF67" s="20"/>
      <c r="OIG67" s="20"/>
      <c r="OIH67" s="20"/>
      <c r="OII67" s="20"/>
      <c r="OIJ67" s="20"/>
      <c r="OIK67" s="20"/>
      <c r="OIL67" s="20"/>
      <c r="OIM67" s="20"/>
      <c r="OIN67" s="20"/>
      <c r="OIO67" s="20"/>
      <c r="OIP67" s="20"/>
      <c r="OIQ67" s="20"/>
      <c r="OIR67" s="20"/>
      <c r="OIS67" s="20"/>
      <c r="OIT67" s="20"/>
      <c r="OIU67" s="20"/>
      <c r="OIV67" s="20"/>
      <c r="OIW67" s="20"/>
      <c r="OIX67" s="20"/>
      <c r="OIY67" s="20"/>
      <c r="OIZ67" s="20"/>
      <c r="OJA67" s="20"/>
      <c r="OJB67" s="20"/>
      <c r="OJC67" s="20"/>
      <c r="OJD67" s="20"/>
      <c r="OJE67" s="20"/>
      <c r="OJF67" s="20"/>
      <c r="OJG67" s="20"/>
      <c r="OJH67" s="20"/>
      <c r="OJI67" s="20"/>
      <c r="OJJ67" s="20"/>
      <c r="OJK67" s="20"/>
      <c r="OJL67" s="20"/>
      <c r="OJM67" s="20"/>
      <c r="OJN67" s="20"/>
      <c r="OJO67" s="20"/>
      <c r="OJP67" s="20"/>
      <c r="OJQ67" s="20"/>
      <c r="OJR67" s="20"/>
      <c r="OJS67" s="20"/>
      <c r="OJT67" s="20"/>
      <c r="OJU67" s="20"/>
      <c r="OJV67" s="20"/>
      <c r="OJW67" s="20"/>
      <c r="OJX67" s="20"/>
      <c r="OJY67" s="20"/>
      <c r="OJZ67" s="20"/>
      <c r="OKA67" s="20"/>
      <c r="OKB67" s="20"/>
      <c r="OKC67" s="20"/>
      <c r="OKD67" s="20"/>
      <c r="OKE67" s="20"/>
      <c r="OKF67" s="20"/>
      <c r="OKG67" s="20"/>
      <c r="OKH67" s="20"/>
      <c r="OKI67" s="20"/>
      <c r="OKJ67" s="20"/>
      <c r="OKK67" s="20"/>
      <c r="OKL67" s="20"/>
      <c r="OKM67" s="20"/>
      <c r="OKN67" s="20"/>
      <c r="OKO67" s="20"/>
      <c r="OKP67" s="20"/>
      <c r="OKQ67" s="20"/>
      <c r="OKR67" s="20"/>
      <c r="OKS67" s="20"/>
      <c r="OKT67" s="20"/>
      <c r="OKU67" s="20"/>
      <c r="OKV67" s="20"/>
      <c r="OKW67" s="20"/>
      <c r="OKX67" s="20"/>
      <c r="OKY67" s="20"/>
      <c r="OKZ67" s="20"/>
      <c r="OLA67" s="20"/>
      <c r="OLB67" s="20"/>
      <c r="OLC67" s="20"/>
      <c r="OLD67" s="20"/>
      <c r="OLE67" s="20"/>
      <c r="OLF67" s="20"/>
      <c r="OLG67" s="20"/>
      <c r="OLH67" s="20"/>
      <c r="OLI67" s="20"/>
      <c r="OLJ67" s="20"/>
      <c r="OLK67" s="20"/>
      <c r="OLL67" s="20"/>
      <c r="OLM67" s="20"/>
      <c r="OLN67" s="20"/>
      <c r="OLO67" s="20"/>
      <c r="OLP67" s="20"/>
      <c r="OLQ67" s="20"/>
      <c r="OLR67" s="20"/>
      <c r="OLS67" s="20"/>
      <c r="OLT67" s="20"/>
      <c r="OLU67" s="20"/>
      <c r="OLV67" s="20"/>
      <c r="OLW67" s="20"/>
      <c r="OLX67" s="20"/>
      <c r="OLY67" s="20"/>
      <c r="OLZ67" s="20"/>
      <c r="OMA67" s="20"/>
      <c r="OMB67" s="20"/>
      <c r="OMC67" s="20"/>
      <c r="OMD67" s="20"/>
      <c r="OME67" s="20"/>
      <c r="OMF67" s="20"/>
      <c r="OMG67" s="20"/>
      <c r="OMH67" s="20"/>
      <c r="OMI67" s="20"/>
      <c r="OMJ67" s="20"/>
      <c r="OMK67" s="20"/>
      <c r="OML67" s="20"/>
      <c r="OMM67" s="20"/>
      <c r="OMN67" s="20"/>
      <c r="OMO67" s="20"/>
      <c r="OMP67" s="20"/>
      <c r="OMQ67" s="20"/>
      <c r="OMR67" s="20"/>
      <c r="OMS67" s="20"/>
      <c r="OMT67" s="20"/>
      <c r="OMU67" s="20"/>
      <c r="OMV67" s="20"/>
      <c r="OMW67" s="20"/>
      <c r="OMX67" s="20"/>
      <c r="OMY67" s="20"/>
      <c r="OMZ67" s="20"/>
      <c r="ONA67" s="20"/>
      <c r="ONB67" s="20"/>
      <c r="ONC67" s="20"/>
      <c r="OND67" s="20"/>
      <c r="ONE67" s="20"/>
      <c r="ONF67" s="20"/>
      <c r="ONG67" s="20"/>
      <c r="ONH67" s="20"/>
      <c r="ONI67" s="20"/>
      <c r="ONJ67" s="20"/>
      <c r="ONK67" s="20"/>
      <c r="ONL67" s="20"/>
      <c r="ONM67" s="20"/>
      <c r="ONN67" s="20"/>
      <c r="ONO67" s="20"/>
      <c r="ONP67" s="20"/>
      <c r="ONQ67" s="20"/>
      <c r="ONR67" s="20"/>
      <c r="ONS67" s="20"/>
      <c r="ONT67" s="20"/>
      <c r="ONU67" s="20"/>
      <c r="ONV67" s="20"/>
      <c r="ONW67" s="20"/>
      <c r="ONX67" s="20"/>
      <c r="ONY67" s="20"/>
      <c r="ONZ67" s="20"/>
      <c r="OOA67" s="20"/>
      <c r="OOB67" s="20"/>
      <c r="OOC67" s="20"/>
      <c r="OOD67" s="20"/>
      <c r="OOE67" s="20"/>
      <c r="OOF67" s="20"/>
      <c r="OOG67" s="20"/>
      <c r="OOH67" s="20"/>
      <c r="OOI67" s="20"/>
      <c r="OOJ67" s="20"/>
      <c r="OOK67" s="20"/>
      <c r="OOL67" s="20"/>
      <c r="OOM67" s="20"/>
      <c r="OON67" s="20"/>
      <c r="OOO67" s="20"/>
      <c r="OOP67" s="20"/>
      <c r="OOQ67" s="20"/>
      <c r="OOR67" s="20"/>
      <c r="OOS67" s="20"/>
      <c r="OOT67" s="20"/>
      <c r="OOU67" s="20"/>
      <c r="OOV67" s="20"/>
      <c r="OOW67" s="20"/>
      <c r="OOX67" s="20"/>
      <c r="OOY67" s="20"/>
      <c r="OOZ67" s="20"/>
      <c r="OPA67" s="20"/>
      <c r="OPB67" s="20"/>
      <c r="OPC67" s="20"/>
      <c r="OPD67" s="20"/>
      <c r="OPE67" s="20"/>
      <c r="OPF67" s="20"/>
      <c r="OPG67" s="20"/>
      <c r="OPH67" s="20"/>
      <c r="OPI67" s="20"/>
      <c r="OPJ67" s="20"/>
      <c r="OPK67" s="20"/>
      <c r="OPL67" s="20"/>
      <c r="OPM67" s="20"/>
      <c r="OPN67" s="20"/>
      <c r="OPO67" s="20"/>
      <c r="OPP67" s="20"/>
      <c r="OPQ67" s="20"/>
      <c r="OPR67" s="20"/>
      <c r="OPS67" s="20"/>
      <c r="OPT67" s="20"/>
      <c r="OPU67" s="20"/>
      <c r="OPV67" s="20"/>
      <c r="OPW67" s="20"/>
      <c r="OPX67" s="20"/>
      <c r="OPY67" s="20"/>
      <c r="OPZ67" s="20"/>
      <c r="OQA67" s="20"/>
      <c r="OQB67" s="20"/>
      <c r="OQC67" s="20"/>
      <c r="OQD67" s="20"/>
      <c r="OQE67" s="20"/>
      <c r="OQF67" s="20"/>
      <c r="OQG67" s="20"/>
      <c r="OQH67" s="20"/>
      <c r="OQI67" s="20"/>
      <c r="OQJ67" s="20"/>
      <c r="OQK67" s="20"/>
      <c r="OQL67" s="20"/>
      <c r="OQM67" s="20"/>
      <c r="OQN67" s="20"/>
      <c r="OQO67" s="20"/>
      <c r="OQP67" s="20"/>
      <c r="OQQ67" s="20"/>
      <c r="OQR67" s="20"/>
      <c r="OQS67" s="20"/>
      <c r="OQT67" s="20"/>
      <c r="OQU67" s="20"/>
      <c r="OQV67" s="20"/>
      <c r="OQW67" s="20"/>
      <c r="OQX67" s="20"/>
      <c r="OQY67" s="20"/>
      <c r="OQZ67" s="20"/>
      <c r="ORA67" s="20"/>
      <c r="ORB67" s="20"/>
      <c r="ORC67" s="20"/>
      <c r="ORD67" s="20"/>
      <c r="ORE67" s="20"/>
      <c r="ORF67" s="20"/>
      <c r="ORG67" s="20"/>
      <c r="ORH67" s="20"/>
      <c r="ORI67" s="20"/>
      <c r="ORJ67" s="20"/>
      <c r="ORK67" s="20"/>
      <c r="ORL67" s="20"/>
      <c r="ORM67" s="20"/>
      <c r="ORN67" s="20"/>
      <c r="ORO67" s="20"/>
      <c r="ORP67" s="20"/>
      <c r="ORQ67" s="20"/>
      <c r="ORR67" s="20"/>
      <c r="ORS67" s="20"/>
      <c r="ORT67" s="20"/>
      <c r="ORU67" s="20"/>
      <c r="ORV67" s="20"/>
      <c r="ORW67" s="20"/>
      <c r="ORX67" s="20"/>
      <c r="ORY67" s="20"/>
      <c r="ORZ67" s="20"/>
      <c r="OSA67" s="20"/>
      <c r="OSB67" s="20"/>
      <c r="OSC67" s="20"/>
      <c r="OSD67" s="20"/>
      <c r="OSE67" s="20"/>
      <c r="OSF67" s="20"/>
      <c r="OSG67" s="20"/>
      <c r="OSH67" s="20"/>
      <c r="OSI67" s="20"/>
      <c r="OSJ67" s="20"/>
      <c r="OSK67" s="20"/>
      <c r="OSL67" s="20"/>
      <c r="OSM67" s="20"/>
      <c r="OSN67" s="20"/>
      <c r="OSO67" s="20"/>
      <c r="OSP67" s="20"/>
      <c r="OSQ67" s="20"/>
      <c r="OSR67" s="20"/>
      <c r="OSS67" s="20"/>
      <c r="OST67" s="20"/>
      <c r="OSU67" s="20"/>
      <c r="OSV67" s="20"/>
      <c r="OSW67" s="20"/>
      <c r="OSX67" s="20"/>
      <c r="OSY67" s="20"/>
      <c r="OSZ67" s="20"/>
      <c r="OTA67" s="20"/>
      <c r="OTB67" s="20"/>
      <c r="OTC67" s="20"/>
      <c r="OTD67" s="20"/>
      <c r="OTE67" s="20"/>
      <c r="OTF67" s="20"/>
      <c r="OTG67" s="20"/>
      <c r="OTH67" s="20"/>
      <c r="OTI67" s="20"/>
      <c r="OTJ67" s="20"/>
      <c r="OTK67" s="20"/>
      <c r="OTL67" s="20"/>
      <c r="OTM67" s="20"/>
      <c r="OTN67" s="20"/>
      <c r="OTO67" s="20"/>
      <c r="OTP67" s="20"/>
      <c r="OTQ67" s="20"/>
      <c r="OTR67" s="20"/>
      <c r="OTS67" s="20"/>
      <c r="OTT67" s="20"/>
      <c r="OTU67" s="20"/>
      <c r="OTV67" s="20"/>
      <c r="OTW67" s="20"/>
      <c r="OTX67" s="20"/>
      <c r="OTY67" s="20"/>
      <c r="OTZ67" s="20"/>
      <c r="OUA67" s="20"/>
      <c r="OUB67" s="20"/>
      <c r="OUC67" s="20"/>
      <c r="OUD67" s="20"/>
      <c r="OUE67" s="20"/>
      <c r="OUF67" s="20"/>
      <c r="OUG67" s="20"/>
      <c r="OUH67" s="20"/>
      <c r="OUI67" s="20"/>
      <c r="OUJ67" s="20"/>
      <c r="OUK67" s="20"/>
      <c r="OUL67" s="20"/>
      <c r="OUM67" s="20"/>
      <c r="OUN67" s="20"/>
      <c r="OUO67" s="20"/>
      <c r="OUP67" s="20"/>
      <c r="OUQ67" s="20"/>
      <c r="OUR67" s="20"/>
      <c r="OUS67" s="20"/>
      <c r="OUT67" s="20"/>
      <c r="OUU67" s="20"/>
      <c r="OUV67" s="20"/>
      <c r="OUW67" s="20"/>
      <c r="OUX67" s="20"/>
      <c r="OUY67" s="20"/>
      <c r="OUZ67" s="20"/>
      <c r="OVA67" s="20"/>
      <c r="OVB67" s="20"/>
      <c r="OVC67" s="20"/>
      <c r="OVD67" s="20"/>
      <c r="OVE67" s="20"/>
      <c r="OVF67" s="20"/>
      <c r="OVG67" s="20"/>
      <c r="OVH67" s="20"/>
      <c r="OVI67" s="20"/>
      <c r="OVJ67" s="20"/>
      <c r="OVK67" s="20"/>
      <c r="OVL67" s="20"/>
      <c r="OVM67" s="20"/>
      <c r="OVN67" s="20"/>
      <c r="OVO67" s="20"/>
      <c r="OVP67" s="20"/>
      <c r="OVQ67" s="20"/>
      <c r="OVR67" s="20"/>
      <c r="OVS67" s="20"/>
      <c r="OVT67" s="20"/>
      <c r="OVU67" s="20"/>
      <c r="OVV67" s="20"/>
      <c r="OVW67" s="20"/>
      <c r="OVX67" s="20"/>
      <c r="OVY67" s="20"/>
      <c r="OVZ67" s="20"/>
      <c r="OWA67" s="20"/>
      <c r="OWB67" s="20"/>
      <c r="OWC67" s="20"/>
      <c r="OWD67" s="20"/>
      <c r="OWE67" s="20"/>
      <c r="OWF67" s="20"/>
      <c r="OWG67" s="20"/>
      <c r="OWH67" s="20"/>
      <c r="OWI67" s="20"/>
      <c r="OWJ67" s="20"/>
      <c r="OWK67" s="20"/>
      <c r="OWL67" s="20"/>
      <c r="OWM67" s="20"/>
      <c r="OWN67" s="20"/>
      <c r="OWO67" s="20"/>
      <c r="OWP67" s="20"/>
      <c r="OWQ67" s="20"/>
      <c r="OWR67" s="20"/>
      <c r="OWS67" s="20"/>
      <c r="OWT67" s="20"/>
      <c r="OWU67" s="20"/>
      <c r="OWV67" s="20"/>
      <c r="OWW67" s="20"/>
      <c r="OWX67" s="20"/>
      <c r="OWY67" s="20"/>
      <c r="OWZ67" s="20"/>
      <c r="OXA67" s="20"/>
      <c r="OXB67" s="20"/>
      <c r="OXC67" s="20"/>
      <c r="OXD67" s="20"/>
      <c r="OXE67" s="20"/>
      <c r="OXF67" s="20"/>
      <c r="OXG67" s="20"/>
      <c r="OXH67" s="20"/>
      <c r="OXI67" s="20"/>
      <c r="OXJ67" s="20"/>
      <c r="OXK67" s="20"/>
      <c r="OXL67" s="20"/>
      <c r="OXM67" s="20"/>
      <c r="OXN67" s="20"/>
      <c r="OXO67" s="20"/>
      <c r="OXP67" s="20"/>
      <c r="OXQ67" s="20"/>
      <c r="OXR67" s="20"/>
      <c r="OXS67" s="20"/>
      <c r="OXT67" s="20"/>
      <c r="OXU67" s="20"/>
      <c r="OXV67" s="20"/>
      <c r="OXW67" s="20"/>
      <c r="OXX67" s="20"/>
      <c r="OXY67" s="20"/>
      <c r="OXZ67" s="20"/>
      <c r="OYA67" s="20"/>
      <c r="OYB67" s="20"/>
      <c r="OYC67" s="20"/>
      <c r="OYD67" s="20"/>
      <c r="OYE67" s="20"/>
      <c r="OYF67" s="20"/>
      <c r="OYG67" s="20"/>
      <c r="OYH67" s="20"/>
      <c r="OYI67" s="20"/>
      <c r="OYJ67" s="20"/>
      <c r="OYK67" s="20"/>
      <c r="OYL67" s="20"/>
      <c r="OYM67" s="20"/>
      <c r="OYN67" s="20"/>
      <c r="OYO67" s="20"/>
      <c r="OYP67" s="20"/>
      <c r="OYQ67" s="20"/>
      <c r="OYR67" s="20"/>
      <c r="OYS67" s="20"/>
      <c r="OYT67" s="20"/>
      <c r="OYU67" s="20"/>
      <c r="OYV67" s="20"/>
      <c r="OYW67" s="20"/>
      <c r="OYX67" s="20"/>
      <c r="OYY67" s="20"/>
      <c r="OYZ67" s="20"/>
      <c r="OZA67" s="20"/>
      <c r="OZB67" s="20"/>
      <c r="OZC67" s="20"/>
      <c r="OZD67" s="20"/>
      <c r="OZE67" s="20"/>
      <c r="OZF67" s="20"/>
      <c r="OZG67" s="20"/>
      <c r="OZH67" s="20"/>
      <c r="OZI67" s="20"/>
      <c r="OZJ67" s="20"/>
      <c r="OZK67" s="20"/>
      <c r="OZL67" s="20"/>
      <c r="OZM67" s="20"/>
      <c r="OZN67" s="20"/>
      <c r="OZO67" s="20"/>
      <c r="OZP67" s="20"/>
      <c r="OZQ67" s="20"/>
      <c r="OZR67" s="20"/>
      <c r="OZS67" s="20"/>
      <c r="OZT67" s="20"/>
      <c r="OZU67" s="20"/>
      <c r="OZV67" s="20"/>
      <c r="OZW67" s="20"/>
      <c r="OZX67" s="20"/>
      <c r="OZY67" s="20"/>
      <c r="OZZ67" s="20"/>
      <c r="PAA67" s="20"/>
      <c r="PAB67" s="20"/>
      <c r="PAC67" s="20"/>
      <c r="PAD67" s="20"/>
      <c r="PAE67" s="20"/>
      <c r="PAF67" s="20"/>
      <c r="PAG67" s="20"/>
      <c r="PAH67" s="20"/>
      <c r="PAI67" s="20"/>
      <c r="PAJ67" s="20"/>
      <c r="PAK67" s="20"/>
      <c r="PAL67" s="20"/>
      <c r="PAM67" s="20"/>
      <c r="PAN67" s="20"/>
      <c r="PAO67" s="20"/>
      <c r="PAP67" s="20"/>
      <c r="PAQ67" s="20"/>
      <c r="PAR67" s="20"/>
      <c r="PAS67" s="20"/>
      <c r="PAT67" s="20"/>
      <c r="PAU67" s="20"/>
      <c r="PAV67" s="20"/>
      <c r="PAW67" s="20"/>
      <c r="PAX67" s="20"/>
      <c r="PAY67" s="20"/>
      <c r="PAZ67" s="20"/>
      <c r="PBA67" s="20"/>
      <c r="PBB67" s="20"/>
      <c r="PBC67" s="20"/>
      <c r="PBD67" s="20"/>
      <c r="PBE67" s="20"/>
      <c r="PBF67" s="20"/>
      <c r="PBG67" s="20"/>
      <c r="PBH67" s="20"/>
      <c r="PBI67" s="20"/>
      <c r="PBJ67" s="20"/>
      <c r="PBK67" s="20"/>
      <c r="PBL67" s="20"/>
      <c r="PBM67" s="20"/>
      <c r="PBN67" s="20"/>
      <c r="PBO67" s="20"/>
      <c r="PBP67" s="20"/>
      <c r="PBQ67" s="20"/>
      <c r="PBR67" s="20"/>
      <c r="PBS67" s="20"/>
      <c r="PBT67" s="20"/>
      <c r="PBU67" s="20"/>
      <c r="PBV67" s="20"/>
      <c r="PBW67" s="20"/>
      <c r="PBX67" s="20"/>
      <c r="PBY67" s="20"/>
      <c r="PBZ67" s="20"/>
      <c r="PCA67" s="20"/>
      <c r="PCB67" s="20"/>
      <c r="PCC67" s="20"/>
      <c r="PCD67" s="20"/>
      <c r="PCE67" s="20"/>
      <c r="PCF67" s="20"/>
      <c r="PCG67" s="20"/>
      <c r="PCH67" s="20"/>
      <c r="PCI67" s="20"/>
      <c r="PCJ67" s="20"/>
      <c r="PCK67" s="20"/>
      <c r="PCL67" s="20"/>
      <c r="PCM67" s="20"/>
      <c r="PCN67" s="20"/>
      <c r="PCO67" s="20"/>
      <c r="PCP67" s="20"/>
      <c r="PCQ67" s="20"/>
      <c r="PCR67" s="20"/>
      <c r="PCS67" s="20"/>
      <c r="PCT67" s="20"/>
      <c r="PCU67" s="20"/>
      <c r="PCV67" s="20"/>
      <c r="PCW67" s="20"/>
      <c r="PCX67" s="20"/>
      <c r="PCY67" s="20"/>
      <c r="PCZ67" s="20"/>
      <c r="PDA67" s="20"/>
      <c r="PDB67" s="20"/>
      <c r="PDC67" s="20"/>
      <c r="PDD67" s="20"/>
      <c r="PDE67" s="20"/>
      <c r="PDF67" s="20"/>
      <c r="PDG67" s="20"/>
      <c r="PDH67" s="20"/>
      <c r="PDI67" s="20"/>
      <c r="PDJ67" s="20"/>
      <c r="PDK67" s="20"/>
      <c r="PDL67" s="20"/>
      <c r="PDM67" s="20"/>
      <c r="PDN67" s="20"/>
      <c r="PDO67" s="20"/>
      <c r="PDP67" s="20"/>
      <c r="PDQ67" s="20"/>
      <c r="PDR67" s="20"/>
      <c r="PDS67" s="20"/>
      <c r="PDT67" s="20"/>
      <c r="PDU67" s="20"/>
      <c r="PDV67" s="20"/>
      <c r="PDW67" s="20"/>
      <c r="PDX67" s="20"/>
      <c r="PDY67" s="20"/>
      <c r="PDZ67" s="20"/>
      <c r="PEA67" s="20"/>
      <c r="PEB67" s="20"/>
      <c r="PEC67" s="20"/>
      <c r="PED67" s="20"/>
      <c r="PEE67" s="20"/>
      <c r="PEF67" s="20"/>
      <c r="PEG67" s="20"/>
      <c r="PEH67" s="20"/>
      <c r="PEI67" s="20"/>
      <c r="PEJ67" s="20"/>
      <c r="PEK67" s="20"/>
      <c r="PEL67" s="20"/>
      <c r="PEM67" s="20"/>
      <c r="PEN67" s="20"/>
      <c r="PEO67" s="20"/>
      <c r="PEP67" s="20"/>
      <c r="PEQ67" s="20"/>
      <c r="PER67" s="20"/>
      <c r="PES67" s="20"/>
      <c r="PET67" s="20"/>
      <c r="PEU67" s="20"/>
      <c r="PEV67" s="20"/>
      <c r="PEW67" s="20"/>
      <c r="PEX67" s="20"/>
      <c r="PEY67" s="20"/>
      <c r="PEZ67" s="20"/>
      <c r="PFA67" s="20"/>
      <c r="PFB67" s="20"/>
      <c r="PFC67" s="20"/>
      <c r="PFD67" s="20"/>
      <c r="PFE67" s="20"/>
      <c r="PFF67" s="20"/>
      <c r="PFG67" s="20"/>
      <c r="PFH67" s="20"/>
      <c r="PFI67" s="20"/>
      <c r="PFJ67" s="20"/>
      <c r="PFK67" s="20"/>
      <c r="PFL67" s="20"/>
      <c r="PFM67" s="20"/>
      <c r="PFN67" s="20"/>
      <c r="PFO67" s="20"/>
      <c r="PFP67" s="20"/>
      <c r="PFQ67" s="20"/>
      <c r="PFR67" s="20"/>
      <c r="PFS67" s="20"/>
      <c r="PFT67" s="20"/>
      <c r="PFU67" s="20"/>
      <c r="PFV67" s="20"/>
      <c r="PFW67" s="20"/>
      <c r="PFX67" s="20"/>
      <c r="PFY67" s="20"/>
      <c r="PFZ67" s="20"/>
      <c r="PGA67" s="20"/>
      <c r="PGB67" s="20"/>
      <c r="PGC67" s="20"/>
      <c r="PGD67" s="20"/>
      <c r="PGE67" s="20"/>
      <c r="PGF67" s="20"/>
      <c r="PGG67" s="20"/>
      <c r="PGH67" s="20"/>
      <c r="PGI67" s="20"/>
      <c r="PGJ67" s="20"/>
      <c r="PGK67" s="20"/>
      <c r="PGL67" s="20"/>
      <c r="PGM67" s="20"/>
      <c r="PGN67" s="20"/>
      <c r="PGO67" s="20"/>
      <c r="PGP67" s="20"/>
      <c r="PGQ67" s="20"/>
      <c r="PGR67" s="20"/>
      <c r="PGS67" s="20"/>
      <c r="PGT67" s="20"/>
      <c r="PGU67" s="20"/>
      <c r="PGV67" s="20"/>
      <c r="PGW67" s="20"/>
      <c r="PGX67" s="20"/>
      <c r="PGY67" s="20"/>
      <c r="PGZ67" s="20"/>
      <c r="PHA67" s="20"/>
      <c r="PHB67" s="20"/>
      <c r="PHC67" s="20"/>
      <c r="PHD67" s="20"/>
      <c r="PHE67" s="20"/>
      <c r="PHF67" s="20"/>
      <c r="PHG67" s="20"/>
      <c r="PHH67" s="20"/>
      <c r="PHI67" s="20"/>
      <c r="PHJ67" s="20"/>
      <c r="PHK67" s="20"/>
      <c r="PHL67" s="20"/>
      <c r="PHM67" s="20"/>
      <c r="PHN67" s="20"/>
      <c r="PHO67" s="20"/>
      <c r="PHP67" s="20"/>
      <c r="PHQ67" s="20"/>
      <c r="PHR67" s="20"/>
      <c r="PHS67" s="20"/>
      <c r="PHT67" s="20"/>
      <c r="PHU67" s="20"/>
      <c r="PHV67" s="20"/>
      <c r="PHW67" s="20"/>
      <c r="PHX67" s="20"/>
      <c r="PHY67" s="20"/>
      <c r="PHZ67" s="20"/>
      <c r="PIA67" s="20"/>
      <c r="PIB67" s="20"/>
      <c r="PIC67" s="20"/>
      <c r="PID67" s="20"/>
      <c r="PIE67" s="20"/>
      <c r="PIF67" s="20"/>
      <c r="PIG67" s="20"/>
      <c r="PIH67" s="20"/>
      <c r="PII67" s="20"/>
      <c r="PIJ67" s="20"/>
      <c r="PIK67" s="20"/>
      <c r="PIL67" s="20"/>
      <c r="PIM67" s="20"/>
      <c r="PIN67" s="20"/>
      <c r="PIO67" s="20"/>
      <c r="PIP67" s="20"/>
      <c r="PIQ67" s="20"/>
      <c r="PIR67" s="20"/>
      <c r="PIS67" s="20"/>
      <c r="PIT67" s="20"/>
      <c r="PIU67" s="20"/>
      <c r="PIV67" s="20"/>
      <c r="PIW67" s="20"/>
      <c r="PIX67" s="20"/>
      <c r="PIY67" s="20"/>
      <c r="PIZ67" s="20"/>
      <c r="PJA67" s="20"/>
      <c r="PJB67" s="20"/>
      <c r="PJC67" s="20"/>
      <c r="PJD67" s="20"/>
      <c r="PJE67" s="20"/>
      <c r="PJF67" s="20"/>
      <c r="PJG67" s="20"/>
      <c r="PJH67" s="20"/>
      <c r="PJI67" s="20"/>
      <c r="PJJ67" s="20"/>
      <c r="PJK67" s="20"/>
      <c r="PJL67" s="20"/>
      <c r="PJM67" s="20"/>
      <c r="PJN67" s="20"/>
      <c r="PJO67" s="20"/>
      <c r="PJP67" s="20"/>
      <c r="PJQ67" s="20"/>
      <c r="PJR67" s="20"/>
      <c r="PJS67" s="20"/>
      <c r="PJT67" s="20"/>
      <c r="PJU67" s="20"/>
      <c r="PJV67" s="20"/>
      <c r="PJW67" s="20"/>
      <c r="PJX67" s="20"/>
      <c r="PJY67" s="20"/>
      <c r="PJZ67" s="20"/>
      <c r="PKA67" s="20"/>
      <c r="PKB67" s="20"/>
      <c r="PKC67" s="20"/>
      <c r="PKD67" s="20"/>
      <c r="PKE67" s="20"/>
      <c r="PKF67" s="20"/>
      <c r="PKG67" s="20"/>
      <c r="PKH67" s="20"/>
      <c r="PKI67" s="20"/>
      <c r="PKJ67" s="20"/>
      <c r="PKK67" s="20"/>
      <c r="PKL67" s="20"/>
      <c r="PKM67" s="20"/>
      <c r="PKN67" s="20"/>
      <c r="PKO67" s="20"/>
      <c r="PKP67" s="20"/>
      <c r="PKQ67" s="20"/>
      <c r="PKR67" s="20"/>
      <c r="PKS67" s="20"/>
      <c r="PKT67" s="20"/>
      <c r="PKU67" s="20"/>
      <c r="PKV67" s="20"/>
      <c r="PKW67" s="20"/>
      <c r="PKX67" s="20"/>
      <c r="PKY67" s="20"/>
      <c r="PKZ67" s="20"/>
      <c r="PLA67" s="20"/>
      <c r="PLB67" s="20"/>
      <c r="PLC67" s="20"/>
      <c r="PLD67" s="20"/>
      <c r="PLE67" s="20"/>
      <c r="PLF67" s="20"/>
      <c r="PLG67" s="20"/>
      <c r="PLH67" s="20"/>
      <c r="PLI67" s="20"/>
      <c r="PLJ67" s="20"/>
      <c r="PLK67" s="20"/>
      <c r="PLL67" s="20"/>
      <c r="PLM67" s="20"/>
      <c r="PLN67" s="20"/>
      <c r="PLO67" s="20"/>
      <c r="PLP67" s="20"/>
      <c r="PLQ67" s="20"/>
      <c r="PLR67" s="20"/>
      <c r="PLS67" s="20"/>
      <c r="PLT67" s="20"/>
      <c r="PLU67" s="20"/>
      <c r="PLV67" s="20"/>
      <c r="PLW67" s="20"/>
      <c r="PLX67" s="20"/>
      <c r="PLY67" s="20"/>
      <c r="PLZ67" s="20"/>
      <c r="PMA67" s="20"/>
      <c r="PMB67" s="20"/>
      <c r="PMC67" s="20"/>
      <c r="PMD67" s="20"/>
      <c r="PME67" s="20"/>
      <c r="PMF67" s="20"/>
      <c r="PMG67" s="20"/>
      <c r="PMH67" s="20"/>
      <c r="PMI67" s="20"/>
      <c r="PMJ67" s="20"/>
      <c r="PMK67" s="20"/>
      <c r="PML67" s="20"/>
      <c r="PMM67" s="20"/>
      <c r="PMN67" s="20"/>
      <c r="PMO67" s="20"/>
      <c r="PMP67" s="20"/>
      <c r="PMQ67" s="20"/>
      <c r="PMR67" s="20"/>
      <c r="PMS67" s="20"/>
      <c r="PMT67" s="20"/>
      <c r="PMU67" s="20"/>
      <c r="PMV67" s="20"/>
      <c r="PMW67" s="20"/>
      <c r="PMX67" s="20"/>
      <c r="PMY67" s="20"/>
      <c r="PMZ67" s="20"/>
      <c r="PNA67" s="20"/>
      <c r="PNB67" s="20"/>
      <c r="PNC67" s="20"/>
      <c r="PND67" s="20"/>
      <c r="PNE67" s="20"/>
      <c r="PNF67" s="20"/>
      <c r="PNG67" s="20"/>
      <c r="PNH67" s="20"/>
      <c r="PNI67" s="20"/>
      <c r="PNJ67" s="20"/>
      <c r="PNK67" s="20"/>
      <c r="PNL67" s="20"/>
      <c r="PNM67" s="20"/>
      <c r="PNN67" s="20"/>
      <c r="PNO67" s="20"/>
      <c r="PNP67" s="20"/>
      <c r="PNQ67" s="20"/>
      <c r="PNR67" s="20"/>
      <c r="PNS67" s="20"/>
      <c r="PNT67" s="20"/>
      <c r="PNU67" s="20"/>
      <c r="PNV67" s="20"/>
      <c r="PNW67" s="20"/>
      <c r="PNX67" s="20"/>
      <c r="PNY67" s="20"/>
      <c r="PNZ67" s="20"/>
      <c r="POA67" s="20"/>
      <c r="POB67" s="20"/>
      <c r="POC67" s="20"/>
      <c r="POD67" s="20"/>
      <c r="POE67" s="20"/>
      <c r="POF67" s="20"/>
      <c r="POG67" s="20"/>
      <c r="POH67" s="20"/>
      <c r="POI67" s="20"/>
      <c r="POJ67" s="20"/>
      <c r="POK67" s="20"/>
      <c r="POL67" s="20"/>
      <c r="POM67" s="20"/>
      <c r="PON67" s="20"/>
      <c r="POO67" s="20"/>
      <c r="POP67" s="20"/>
      <c r="POQ67" s="20"/>
      <c r="POR67" s="20"/>
      <c r="POS67" s="20"/>
      <c r="POT67" s="20"/>
      <c r="POU67" s="20"/>
      <c r="POV67" s="20"/>
      <c r="POW67" s="20"/>
      <c r="POX67" s="20"/>
      <c r="POY67" s="20"/>
      <c r="POZ67" s="20"/>
      <c r="PPA67" s="20"/>
      <c r="PPB67" s="20"/>
      <c r="PPC67" s="20"/>
      <c r="PPD67" s="20"/>
      <c r="PPE67" s="20"/>
      <c r="PPF67" s="20"/>
      <c r="PPG67" s="20"/>
      <c r="PPH67" s="20"/>
      <c r="PPI67" s="20"/>
      <c r="PPJ67" s="20"/>
      <c r="PPK67" s="20"/>
      <c r="PPL67" s="20"/>
      <c r="PPM67" s="20"/>
      <c r="PPN67" s="20"/>
      <c r="PPO67" s="20"/>
      <c r="PPP67" s="20"/>
      <c r="PPQ67" s="20"/>
      <c r="PPR67" s="20"/>
      <c r="PPS67" s="20"/>
      <c r="PPT67" s="20"/>
      <c r="PPU67" s="20"/>
      <c r="PPV67" s="20"/>
      <c r="PPW67" s="20"/>
      <c r="PPX67" s="20"/>
      <c r="PPY67" s="20"/>
      <c r="PPZ67" s="20"/>
      <c r="PQA67" s="20"/>
      <c r="PQB67" s="20"/>
      <c r="PQC67" s="20"/>
      <c r="PQD67" s="20"/>
      <c r="PQE67" s="20"/>
      <c r="PQF67" s="20"/>
      <c r="PQG67" s="20"/>
      <c r="PQH67" s="20"/>
      <c r="PQI67" s="20"/>
      <c r="PQJ67" s="20"/>
      <c r="PQK67" s="20"/>
      <c r="PQL67" s="20"/>
      <c r="PQM67" s="20"/>
      <c r="PQN67" s="20"/>
      <c r="PQO67" s="20"/>
      <c r="PQP67" s="20"/>
      <c r="PQQ67" s="20"/>
      <c r="PQR67" s="20"/>
      <c r="PQS67" s="20"/>
      <c r="PQT67" s="20"/>
      <c r="PQU67" s="20"/>
      <c r="PQV67" s="20"/>
      <c r="PQW67" s="20"/>
      <c r="PQX67" s="20"/>
      <c r="PQY67" s="20"/>
      <c r="PQZ67" s="20"/>
      <c r="PRA67" s="20"/>
      <c r="PRB67" s="20"/>
      <c r="PRC67" s="20"/>
      <c r="PRD67" s="20"/>
      <c r="PRE67" s="20"/>
      <c r="PRF67" s="20"/>
      <c r="PRG67" s="20"/>
      <c r="PRH67" s="20"/>
      <c r="PRI67" s="20"/>
      <c r="PRJ67" s="20"/>
      <c r="PRK67" s="20"/>
      <c r="PRL67" s="20"/>
      <c r="PRM67" s="20"/>
      <c r="PRN67" s="20"/>
      <c r="PRO67" s="20"/>
      <c r="PRP67" s="20"/>
      <c r="PRQ67" s="20"/>
      <c r="PRR67" s="20"/>
      <c r="PRS67" s="20"/>
      <c r="PRT67" s="20"/>
      <c r="PRU67" s="20"/>
      <c r="PRV67" s="20"/>
      <c r="PRW67" s="20"/>
      <c r="PRX67" s="20"/>
      <c r="PRY67" s="20"/>
      <c r="PRZ67" s="20"/>
      <c r="PSA67" s="20"/>
      <c r="PSB67" s="20"/>
      <c r="PSC67" s="20"/>
      <c r="PSD67" s="20"/>
      <c r="PSE67" s="20"/>
      <c r="PSF67" s="20"/>
      <c r="PSG67" s="20"/>
      <c r="PSH67" s="20"/>
      <c r="PSI67" s="20"/>
      <c r="PSJ67" s="20"/>
      <c r="PSK67" s="20"/>
      <c r="PSL67" s="20"/>
      <c r="PSM67" s="20"/>
      <c r="PSN67" s="20"/>
      <c r="PSO67" s="20"/>
      <c r="PSP67" s="20"/>
      <c r="PSQ67" s="20"/>
      <c r="PSR67" s="20"/>
      <c r="PSS67" s="20"/>
      <c r="PST67" s="20"/>
      <c r="PSU67" s="20"/>
      <c r="PSV67" s="20"/>
      <c r="PSW67" s="20"/>
      <c r="PSX67" s="20"/>
      <c r="PSY67" s="20"/>
      <c r="PSZ67" s="20"/>
      <c r="PTA67" s="20"/>
      <c r="PTB67" s="20"/>
      <c r="PTC67" s="20"/>
      <c r="PTD67" s="20"/>
      <c r="PTE67" s="20"/>
      <c r="PTF67" s="20"/>
      <c r="PTG67" s="20"/>
      <c r="PTH67" s="20"/>
      <c r="PTI67" s="20"/>
      <c r="PTJ67" s="20"/>
      <c r="PTK67" s="20"/>
      <c r="PTL67" s="20"/>
      <c r="PTM67" s="20"/>
      <c r="PTN67" s="20"/>
      <c r="PTO67" s="20"/>
      <c r="PTP67" s="20"/>
      <c r="PTQ67" s="20"/>
      <c r="PTR67" s="20"/>
      <c r="PTS67" s="20"/>
      <c r="PTT67" s="20"/>
      <c r="PTU67" s="20"/>
      <c r="PTV67" s="20"/>
      <c r="PTW67" s="20"/>
      <c r="PTX67" s="20"/>
      <c r="PTY67" s="20"/>
      <c r="PTZ67" s="20"/>
      <c r="PUA67" s="20"/>
      <c r="PUB67" s="20"/>
      <c r="PUC67" s="20"/>
      <c r="PUD67" s="20"/>
      <c r="PUE67" s="20"/>
      <c r="PUF67" s="20"/>
      <c r="PUG67" s="20"/>
      <c r="PUH67" s="20"/>
      <c r="PUI67" s="20"/>
      <c r="PUJ67" s="20"/>
      <c r="PUK67" s="20"/>
      <c r="PUL67" s="20"/>
      <c r="PUM67" s="20"/>
      <c r="PUN67" s="20"/>
      <c r="PUO67" s="20"/>
      <c r="PUP67" s="20"/>
      <c r="PUQ67" s="20"/>
      <c r="PUR67" s="20"/>
      <c r="PUS67" s="20"/>
      <c r="PUT67" s="20"/>
      <c r="PUU67" s="20"/>
      <c r="PUV67" s="20"/>
      <c r="PUW67" s="20"/>
      <c r="PUX67" s="20"/>
      <c r="PUY67" s="20"/>
      <c r="PUZ67" s="20"/>
      <c r="PVA67" s="20"/>
      <c r="PVB67" s="20"/>
      <c r="PVC67" s="20"/>
      <c r="PVD67" s="20"/>
      <c r="PVE67" s="20"/>
      <c r="PVF67" s="20"/>
      <c r="PVG67" s="20"/>
      <c r="PVH67" s="20"/>
      <c r="PVI67" s="20"/>
      <c r="PVJ67" s="20"/>
      <c r="PVK67" s="20"/>
      <c r="PVL67" s="20"/>
      <c r="PVM67" s="20"/>
      <c r="PVN67" s="20"/>
      <c r="PVO67" s="20"/>
      <c r="PVP67" s="20"/>
      <c r="PVQ67" s="20"/>
      <c r="PVR67" s="20"/>
      <c r="PVS67" s="20"/>
      <c r="PVT67" s="20"/>
      <c r="PVU67" s="20"/>
      <c r="PVV67" s="20"/>
      <c r="PVW67" s="20"/>
      <c r="PVX67" s="20"/>
      <c r="PVY67" s="20"/>
      <c r="PVZ67" s="20"/>
      <c r="PWA67" s="20"/>
      <c r="PWB67" s="20"/>
      <c r="PWC67" s="20"/>
      <c r="PWD67" s="20"/>
      <c r="PWE67" s="20"/>
      <c r="PWF67" s="20"/>
      <c r="PWG67" s="20"/>
      <c r="PWH67" s="20"/>
      <c r="PWI67" s="20"/>
      <c r="PWJ67" s="20"/>
      <c r="PWK67" s="20"/>
      <c r="PWL67" s="20"/>
      <c r="PWM67" s="20"/>
      <c r="PWN67" s="20"/>
      <c r="PWO67" s="20"/>
      <c r="PWP67" s="20"/>
      <c r="PWQ67" s="20"/>
      <c r="PWR67" s="20"/>
      <c r="PWS67" s="20"/>
      <c r="PWT67" s="20"/>
      <c r="PWU67" s="20"/>
      <c r="PWV67" s="20"/>
      <c r="PWW67" s="20"/>
      <c r="PWX67" s="20"/>
      <c r="PWY67" s="20"/>
      <c r="PWZ67" s="20"/>
      <c r="PXA67" s="20"/>
      <c r="PXB67" s="20"/>
      <c r="PXC67" s="20"/>
      <c r="PXD67" s="20"/>
      <c r="PXE67" s="20"/>
      <c r="PXF67" s="20"/>
      <c r="PXG67" s="20"/>
      <c r="PXH67" s="20"/>
      <c r="PXI67" s="20"/>
      <c r="PXJ67" s="20"/>
      <c r="PXK67" s="20"/>
      <c r="PXL67" s="20"/>
      <c r="PXM67" s="20"/>
      <c r="PXN67" s="20"/>
      <c r="PXO67" s="20"/>
      <c r="PXP67" s="20"/>
      <c r="PXQ67" s="20"/>
      <c r="PXR67" s="20"/>
      <c r="PXS67" s="20"/>
      <c r="PXT67" s="20"/>
      <c r="PXU67" s="20"/>
      <c r="PXV67" s="20"/>
      <c r="PXW67" s="20"/>
      <c r="PXX67" s="20"/>
      <c r="PXY67" s="20"/>
      <c r="PXZ67" s="20"/>
      <c r="PYA67" s="20"/>
      <c r="PYB67" s="20"/>
      <c r="PYC67" s="20"/>
      <c r="PYD67" s="20"/>
      <c r="PYE67" s="20"/>
      <c r="PYF67" s="20"/>
      <c r="PYG67" s="20"/>
      <c r="PYH67" s="20"/>
      <c r="PYI67" s="20"/>
      <c r="PYJ67" s="20"/>
      <c r="PYK67" s="20"/>
      <c r="PYL67" s="20"/>
      <c r="PYM67" s="20"/>
      <c r="PYN67" s="20"/>
      <c r="PYO67" s="20"/>
      <c r="PYP67" s="20"/>
      <c r="PYQ67" s="20"/>
      <c r="PYR67" s="20"/>
      <c r="PYS67" s="20"/>
      <c r="PYT67" s="20"/>
      <c r="PYU67" s="20"/>
      <c r="PYV67" s="20"/>
      <c r="PYW67" s="20"/>
      <c r="PYX67" s="20"/>
      <c r="PYY67" s="20"/>
      <c r="PYZ67" s="20"/>
      <c r="PZA67" s="20"/>
      <c r="PZB67" s="20"/>
      <c r="PZC67" s="20"/>
      <c r="PZD67" s="20"/>
      <c r="PZE67" s="20"/>
      <c r="PZF67" s="20"/>
      <c r="PZG67" s="20"/>
      <c r="PZH67" s="20"/>
      <c r="PZI67" s="20"/>
      <c r="PZJ67" s="20"/>
      <c r="PZK67" s="20"/>
      <c r="PZL67" s="20"/>
      <c r="PZM67" s="20"/>
      <c r="PZN67" s="20"/>
      <c r="PZO67" s="20"/>
      <c r="PZP67" s="20"/>
      <c r="PZQ67" s="20"/>
      <c r="PZR67" s="20"/>
      <c r="PZS67" s="20"/>
      <c r="PZT67" s="20"/>
      <c r="PZU67" s="20"/>
      <c r="PZV67" s="20"/>
      <c r="PZW67" s="20"/>
      <c r="PZX67" s="20"/>
      <c r="PZY67" s="20"/>
      <c r="PZZ67" s="20"/>
      <c r="QAA67" s="20"/>
      <c r="QAB67" s="20"/>
      <c r="QAC67" s="20"/>
      <c r="QAD67" s="20"/>
      <c r="QAE67" s="20"/>
      <c r="QAF67" s="20"/>
      <c r="QAG67" s="20"/>
      <c r="QAH67" s="20"/>
      <c r="QAI67" s="20"/>
      <c r="QAJ67" s="20"/>
      <c r="QAK67" s="20"/>
      <c r="QAL67" s="20"/>
      <c r="QAM67" s="20"/>
      <c r="QAN67" s="20"/>
      <c r="QAO67" s="20"/>
      <c r="QAP67" s="20"/>
      <c r="QAQ67" s="20"/>
      <c r="QAR67" s="20"/>
      <c r="QAS67" s="20"/>
      <c r="QAT67" s="20"/>
      <c r="QAU67" s="20"/>
      <c r="QAV67" s="20"/>
      <c r="QAW67" s="20"/>
      <c r="QAX67" s="20"/>
      <c r="QAY67" s="20"/>
      <c r="QAZ67" s="20"/>
      <c r="QBA67" s="20"/>
      <c r="QBB67" s="20"/>
      <c r="QBC67" s="20"/>
      <c r="QBD67" s="20"/>
      <c r="QBE67" s="20"/>
      <c r="QBF67" s="20"/>
      <c r="QBG67" s="20"/>
      <c r="QBH67" s="20"/>
      <c r="QBI67" s="20"/>
      <c r="QBJ67" s="20"/>
      <c r="QBK67" s="20"/>
      <c r="QBL67" s="20"/>
      <c r="QBM67" s="20"/>
      <c r="QBN67" s="20"/>
      <c r="QBO67" s="20"/>
      <c r="QBP67" s="20"/>
      <c r="QBQ67" s="20"/>
      <c r="QBR67" s="20"/>
      <c r="QBS67" s="20"/>
      <c r="QBT67" s="20"/>
      <c r="QBU67" s="20"/>
      <c r="QBV67" s="20"/>
      <c r="QBW67" s="20"/>
      <c r="QBX67" s="20"/>
      <c r="QBY67" s="20"/>
      <c r="QBZ67" s="20"/>
      <c r="QCA67" s="20"/>
      <c r="QCB67" s="20"/>
      <c r="QCC67" s="20"/>
      <c r="QCD67" s="20"/>
      <c r="QCE67" s="20"/>
      <c r="QCF67" s="20"/>
      <c r="QCG67" s="20"/>
      <c r="QCH67" s="20"/>
      <c r="QCI67" s="20"/>
      <c r="QCJ67" s="20"/>
      <c r="QCK67" s="20"/>
      <c r="QCL67" s="20"/>
      <c r="QCM67" s="20"/>
      <c r="QCN67" s="20"/>
      <c r="QCO67" s="20"/>
      <c r="QCP67" s="20"/>
      <c r="QCQ67" s="20"/>
      <c r="QCR67" s="20"/>
      <c r="QCS67" s="20"/>
      <c r="QCT67" s="20"/>
      <c r="QCU67" s="20"/>
      <c r="QCV67" s="20"/>
      <c r="QCW67" s="20"/>
      <c r="QCX67" s="20"/>
      <c r="QCY67" s="20"/>
      <c r="QCZ67" s="20"/>
      <c r="QDA67" s="20"/>
      <c r="QDB67" s="20"/>
      <c r="QDC67" s="20"/>
      <c r="QDD67" s="20"/>
      <c r="QDE67" s="20"/>
      <c r="QDF67" s="20"/>
      <c r="QDG67" s="20"/>
      <c r="QDH67" s="20"/>
      <c r="QDI67" s="20"/>
      <c r="QDJ67" s="20"/>
      <c r="QDK67" s="20"/>
      <c r="QDL67" s="20"/>
      <c r="QDM67" s="20"/>
      <c r="QDN67" s="20"/>
      <c r="QDO67" s="20"/>
      <c r="QDP67" s="20"/>
      <c r="QDQ67" s="20"/>
      <c r="QDR67" s="20"/>
      <c r="QDS67" s="20"/>
      <c r="QDT67" s="20"/>
      <c r="QDU67" s="20"/>
      <c r="QDV67" s="20"/>
      <c r="QDW67" s="20"/>
      <c r="QDX67" s="20"/>
      <c r="QDY67" s="20"/>
      <c r="QDZ67" s="20"/>
      <c r="QEA67" s="20"/>
      <c r="QEB67" s="20"/>
      <c r="QEC67" s="20"/>
      <c r="QED67" s="20"/>
      <c r="QEE67" s="20"/>
      <c r="QEF67" s="20"/>
      <c r="QEG67" s="20"/>
      <c r="QEH67" s="20"/>
      <c r="QEI67" s="20"/>
      <c r="QEJ67" s="20"/>
      <c r="QEK67" s="20"/>
      <c r="QEL67" s="20"/>
      <c r="QEM67" s="20"/>
      <c r="QEN67" s="20"/>
      <c r="QEO67" s="20"/>
      <c r="QEP67" s="20"/>
      <c r="QEQ67" s="20"/>
      <c r="QER67" s="20"/>
      <c r="QES67" s="20"/>
      <c r="QET67" s="20"/>
      <c r="QEU67" s="20"/>
      <c r="QEV67" s="20"/>
      <c r="QEW67" s="20"/>
      <c r="QEX67" s="20"/>
      <c r="QEY67" s="20"/>
      <c r="QEZ67" s="20"/>
      <c r="QFA67" s="20"/>
      <c r="QFB67" s="20"/>
      <c r="QFC67" s="20"/>
      <c r="QFD67" s="20"/>
      <c r="QFE67" s="20"/>
      <c r="QFF67" s="20"/>
      <c r="QFG67" s="20"/>
      <c r="QFH67" s="20"/>
      <c r="QFI67" s="20"/>
      <c r="QFJ67" s="20"/>
      <c r="QFK67" s="20"/>
      <c r="QFL67" s="20"/>
      <c r="QFM67" s="20"/>
      <c r="QFN67" s="20"/>
      <c r="QFO67" s="20"/>
      <c r="QFP67" s="20"/>
      <c r="QFQ67" s="20"/>
      <c r="QFR67" s="20"/>
      <c r="QFS67" s="20"/>
      <c r="QFT67" s="20"/>
      <c r="QFU67" s="20"/>
      <c r="QFV67" s="20"/>
      <c r="QFW67" s="20"/>
      <c r="QFX67" s="20"/>
      <c r="QFY67" s="20"/>
      <c r="QFZ67" s="20"/>
      <c r="QGA67" s="20"/>
      <c r="QGB67" s="20"/>
      <c r="QGC67" s="20"/>
      <c r="QGD67" s="20"/>
      <c r="QGE67" s="20"/>
      <c r="QGF67" s="20"/>
      <c r="QGG67" s="20"/>
      <c r="QGH67" s="20"/>
      <c r="QGI67" s="20"/>
      <c r="QGJ67" s="20"/>
      <c r="QGK67" s="20"/>
      <c r="QGL67" s="20"/>
      <c r="QGM67" s="20"/>
      <c r="QGN67" s="20"/>
      <c r="QGO67" s="20"/>
      <c r="QGP67" s="20"/>
      <c r="QGQ67" s="20"/>
      <c r="QGR67" s="20"/>
      <c r="QGS67" s="20"/>
      <c r="QGT67" s="20"/>
      <c r="QGU67" s="20"/>
      <c r="QGV67" s="20"/>
      <c r="QGW67" s="20"/>
      <c r="QGX67" s="20"/>
      <c r="QGY67" s="20"/>
      <c r="QGZ67" s="20"/>
      <c r="QHA67" s="20"/>
      <c r="QHB67" s="20"/>
      <c r="QHC67" s="20"/>
      <c r="QHD67" s="20"/>
      <c r="QHE67" s="20"/>
      <c r="QHF67" s="20"/>
      <c r="QHG67" s="20"/>
      <c r="QHH67" s="20"/>
      <c r="QHI67" s="20"/>
      <c r="QHJ67" s="20"/>
      <c r="QHK67" s="20"/>
      <c r="QHL67" s="20"/>
      <c r="QHM67" s="20"/>
      <c r="QHN67" s="20"/>
      <c r="QHO67" s="20"/>
      <c r="QHP67" s="20"/>
      <c r="QHQ67" s="20"/>
      <c r="QHR67" s="20"/>
      <c r="QHS67" s="20"/>
      <c r="QHT67" s="20"/>
      <c r="QHU67" s="20"/>
      <c r="QHV67" s="20"/>
      <c r="QHW67" s="20"/>
      <c r="QHX67" s="20"/>
      <c r="QHY67" s="20"/>
      <c r="QHZ67" s="20"/>
      <c r="QIA67" s="20"/>
      <c r="QIB67" s="20"/>
      <c r="QIC67" s="20"/>
      <c r="QID67" s="20"/>
      <c r="QIE67" s="20"/>
      <c r="QIF67" s="20"/>
      <c r="QIG67" s="20"/>
      <c r="QIH67" s="20"/>
      <c r="QII67" s="20"/>
      <c r="QIJ67" s="20"/>
      <c r="QIK67" s="20"/>
      <c r="QIL67" s="20"/>
      <c r="QIM67" s="20"/>
      <c r="QIN67" s="20"/>
      <c r="QIO67" s="20"/>
      <c r="QIP67" s="20"/>
      <c r="QIQ67" s="20"/>
      <c r="QIR67" s="20"/>
      <c r="QIS67" s="20"/>
      <c r="QIT67" s="20"/>
      <c r="QIU67" s="20"/>
      <c r="QIV67" s="20"/>
      <c r="QIW67" s="20"/>
      <c r="QIX67" s="20"/>
      <c r="QIY67" s="20"/>
      <c r="QIZ67" s="20"/>
      <c r="QJA67" s="20"/>
      <c r="QJB67" s="20"/>
      <c r="QJC67" s="20"/>
      <c r="QJD67" s="20"/>
      <c r="QJE67" s="20"/>
      <c r="QJF67" s="20"/>
      <c r="QJG67" s="20"/>
      <c r="QJH67" s="20"/>
      <c r="QJI67" s="20"/>
      <c r="QJJ67" s="20"/>
      <c r="QJK67" s="20"/>
      <c r="QJL67" s="20"/>
      <c r="QJM67" s="20"/>
      <c r="QJN67" s="20"/>
      <c r="QJO67" s="20"/>
      <c r="QJP67" s="20"/>
      <c r="QJQ67" s="20"/>
      <c r="QJR67" s="20"/>
      <c r="QJS67" s="20"/>
      <c r="QJT67" s="20"/>
      <c r="QJU67" s="20"/>
      <c r="QJV67" s="20"/>
      <c r="QJW67" s="20"/>
      <c r="QJX67" s="20"/>
      <c r="QJY67" s="20"/>
      <c r="QJZ67" s="20"/>
      <c r="QKA67" s="20"/>
      <c r="QKB67" s="20"/>
      <c r="QKC67" s="20"/>
      <c r="QKD67" s="20"/>
      <c r="QKE67" s="20"/>
      <c r="QKF67" s="20"/>
      <c r="QKG67" s="20"/>
      <c r="QKH67" s="20"/>
      <c r="QKI67" s="20"/>
      <c r="QKJ67" s="20"/>
      <c r="QKK67" s="20"/>
      <c r="QKL67" s="20"/>
      <c r="QKM67" s="20"/>
      <c r="QKN67" s="20"/>
      <c r="QKO67" s="20"/>
      <c r="QKP67" s="20"/>
      <c r="QKQ67" s="20"/>
      <c r="QKR67" s="20"/>
      <c r="QKS67" s="20"/>
      <c r="QKT67" s="20"/>
      <c r="QKU67" s="20"/>
      <c r="QKV67" s="20"/>
      <c r="QKW67" s="20"/>
      <c r="QKX67" s="20"/>
      <c r="QKY67" s="20"/>
      <c r="QKZ67" s="20"/>
      <c r="QLA67" s="20"/>
      <c r="QLB67" s="20"/>
      <c r="QLC67" s="20"/>
      <c r="QLD67" s="20"/>
      <c r="QLE67" s="20"/>
      <c r="QLF67" s="20"/>
      <c r="QLG67" s="20"/>
      <c r="QLH67" s="20"/>
      <c r="QLI67" s="20"/>
      <c r="QLJ67" s="20"/>
      <c r="QLK67" s="20"/>
      <c r="QLL67" s="20"/>
      <c r="QLM67" s="20"/>
      <c r="QLN67" s="20"/>
      <c r="QLO67" s="20"/>
      <c r="QLP67" s="20"/>
      <c r="QLQ67" s="20"/>
      <c r="QLR67" s="20"/>
      <c r="QLS67" s="20"/>
      <c r="QLT67" s="20"/>
      <c r="QLU67" s="20"/>
      <c r="QLV67" s="20"/>
      <c r="QLW67" s="20"/>
      <c r="QLX67" s="20"/>
      <c r="QLY67" s="20"/>
      <c r="QLZ67" s="20"/>
      <c r="QMA67" s="20"/>
      <c r="QMB67" s="20"/>
      <c r="QMC67" s="20"/>
      <c r="QMD67" s="20"/>
      <c r="QME67" s="20"/>
      <c r="QMF67" s="20"/>
      <c r="QMG67" s="20"/>
      <c r="QMH67" s="20"/>
      <c r="QMI67" s="20"/>
      <c r="QMJ67" s="20"/>
      <c r="QMK67" s="20"/>
      <c r="QML67" s="20"/>
      <c r="QMM67" s="20"/>
      <c r="QMN67" s="20"/>
      <c r="QMO67" s="20"/>
      <c r="QMP67" s="20"/>
      <c r="QMQ67" s="20"/>
      <c r="QMR67" s="20"/>
      <c r="QMS67" s="20"/>
      <c r="QMT67" s="20"/>
      <c r="QMU67" s="20"/>
      <c r="QMV67" s="20"/>
      <c r="QMW67" s="20"/>
      <c r="QMX67" s="20"/>
      <c r="QMY67" s="20"/>
      <c r="QMZ67" s="20"/>
      <c r="QNA67" s="20"/>
      <c r="QNB67" s="20"/>
      <c r="QNC67" s="20"/>
      <c r="QND67" s="20"/>
      <c r="QNE67" s="20"/>
      <c r="QNF67" s="20"/>
      <c r="QNG67" s="20"/>
      <c r="QNH67" s="20"/>
      <c r="QNI67" s="20"/>
      <c r="QNJ67" s="20"/>
      <c r="QNK67" s="20"/>
      <c r="QNL67" s="20"/>
      <c r="QNM67" s="20"/>
      <c r="QNN67" s="20"/>
      <c r="QNO67" s="20"/>
      <c r="QNP67" s="20"/>
      <c r="QNQ67" s="20"/>
      <c r="QNR67" s="20"/>
      <c r="QNS67" s="20"/>
      <c r="QNT67" s="20"/>
      <c r="QNU67" s="20"/>
      <c r="QNV67" s="20"/>
      <c r="QNW67" s="20"/>
      <c r="QNX67" s="20"/>
      <c r="QNY67" s="20"/>
      <c r="QNZ67" s="20"/>
      <c r="QOA67" s="20"/>
      <c r="QOB67" s="20"/>
      <c r="QOC67" s="20"/>
      <c r="QOD67" s="20"/>
      <c r="QOE67" s="20"/>
      <c r="QOF67" s="20"/>
      <c r="QOG67" s="20"/>
      <c r="QOH67" s="20"/>
      <c r="QOI67" s="20"/>
      <c r="QOJ67" s="20"/>
      <c r="QOK67" s="20"/>
      <c r="QOL67" s="20"/>
      <c r="QOM67" s="20"/>
      <c r="QON67" s="20"/>
      <c r="QOO67" s="20"/>
      <c r="QOP67" s="20"/>
      <c r="QOQ67" s="20"/>
      <c r="QOR67" s="20"/>
      <c r="QOS67" s="20"/>
      <c r="QOT67" s="20"/>
      <c r="QOU67" s="20"/>
      <c r="QOV67" s="20"/>
      <c r="QOW67" s="20"/>
      <c r="QOX67" s="20"/>
      <c r="QOY67" s="20"/>
      <c r="QOZ67" s="20"/>
      <c r="QPA67" s="20"/>
      <c r="QPB67" s="20"/>
      <c r="QPC67" s="20"/>
      <c r="QPD67" s="20"/>
      <c r="QPE67" s="20"/>
      <c r="QPF67" s="20"/>
      <c r="QPG67" s="20"/>
      <c r="QPH67" s="20"/>
      <c r="QPI67" s="20"/>
      <c r="QPJ67" s="20"/>
      <c r="QPK67" s="20"/>
      <c r="QPL67" s="20"/>
      <c r="QPM67" s="20"/>
      <c r="QPN67" s="20"/>
      <c r="QPO67" s="20"/>
      <c r="QPP67" s="20"/>
      <c r="QPQ67" s="20"/>
      <c r="QPR67" s="20"/>
      <c r="QPS67" s="20"/>
      <c r="QPT67" s="20"/>
      <c r="QPU67" s="20"/>
      <c r="QPV67" s="20"/>
      <c r="QPW67" s="20"/>
      <c r="QPX67" s="20"/>
      <c r="QPY67" s="20"/>
      <c r="QPZ67" s="20"/>
      <c r="QQA67" s="20"/>
      <c r="QQB67" s="20"/>
      <c r="QQC67" s="20"/>
      <c r="QQD67" s="20"/>
      <c r="QQE67" s="20"/>
      <c r="QQF67" s="20"/>
      <c r="QQG67" s="20"/>
      <c r="QQH67" s="20"/>
      <c r="QQI67" s="20"/>
      <c r="QQJ67" s="20"/>
      <c r="QQK67" s="20"/>
      <c r="QQL67" s="20"/>
      <c r="QQM67" s="20"/>
      <c r="QQN67" s="20"/>
      <c r="QQO67" s="20"/>
      <c r="QQP67" s="20"/>
      <c r="QQQ67" s="20"/>
      <c r="QQR67" s="20"/>
      <c r="QQS67" s="20"/>
      <c r="QQT67" s="20"/>
      <c r="QQU67" s="20"/>
      <c r="QQV67" s="20"/>
      <c r="QQW67" s="20"/>
      <c r="QQX67" s="20"/>
      <c r="QQY67" s="20"/>
      <c r="QQZ67" s="20"/>
      <c r="QRA67" s="20"/>
      <c r="QRB67" s="20"/>
      <c r="QRC67" s="20"/>
      <c r="QRD67" s="20"/>
      <c r="QRE67" s="20"/>
      <c r="QRF67" s="20"/>
      <c r="QRG67" s="20"/>
      <c r="QRH67" s="20"/>
      <c r="QRI67" s="20"/>
      <c r="QRJ67" s="20"/>
      <c r="QRK67" s="20"/>
      <c r="QRL67" s="20"/>
      <c r="QRM67" s="20"/>
      <c r="QRN67" s="20"/>
      <c r="QRO67" s="20"/>
      <c r="QRP67" s="20"/>
      <c r="QRQ67" s="20"/>
      <c r="QRR67" s="20"/>
      <c r="QRS67" s="20"/>
      <c r="QRT67" s="20"/>
      <c r="QRU67" s="20"/>
      <c r="QRV67" s="20"/>
      <c r="QRW67" s="20"/>
      <c r="QRX67" s="20"/>
      <c r="QRY67" s="20"/>
      <c r="QRZ67" s="20"/>
      <c r="QSA67" s="20"/>
      <c r="QSB67" s="20"/>
      <c r="QSC67" s="20"/>
      <c r="QSD67" s="20"/>
      <c r="QSE67" s="20"/>
      <c r="QSF67" s="20"/>
      <c r="QSG67" s="20"/>
      <c r="QSH67" s="20"/>
      <c r="QSI67" s="20"/>
      <c r="QSJ67" s="20"/>
      <c r="QSK67" s="20"/>
      <c r="QSL67" s="20"/>
      <c r="QSM67" s="20"/>
      <c r="QSN67" s="20"/>
      <c r="QSO67" s="20"/>
      <c r="QSP67" s="20"/>
      <c r="QSQ67" s="20"/>
      <c r="QSR67" s="20"/>
      <c r="QSS67" s="20"/>
      <c r="QST67" s="20"/>
      <c r="QSU67" s="20"/>
      <c r="QSV67" s="20"/>
      <c r="QSW67" s="20"/>
      <c r="QSX67" s="20"/>
      <c r="QSY67" s="20"/>
      <c r="QSZ67" s="20"/>
      <c r="QTA67" s="20"/>
      <c r="QTB67" s="20"/>
      <c r="QTC67" s="20"/>
      <c r="QTD67" s="20"/>
      <c r="QTE67" s="20"/>
      <c r="QTF67" s="20"/>
      <c r="QTG67" s="20"/>
      <c r="QTH67" s="20"/>
      <c r="QTI67" s="20"/>
      <c r="QTJ67" s="20"/>
      <c r="QTK67" s="20"/>
      <c r="QTL67" s="20"/>
      <c r="QTM67" s="20"/>
      <c r="QTN67" s="20"/>
      <c r="QTO67" s="20"/>
      <c r="QTP67" s="20"/>
      <c r="QTQ67" s="20"/>
      <c r="QTR67" s="20"/>
      <c r="QTS67" s="20"/>
      <c r="QTT67" s="20"/>
      <c r="QTU67" s="20"/>
      <c r="QTV67" s="20"/>
      <c r="QTW67" s="20"/>
      <c r="QTX67" s="20"/>
      <c r="QTY67" s="20"/>
      <c r="QTZ67" s="20"/>
      <c r="QUA67" s="20"/>
      <c r="QUB67" s="20"/>
      <c r="QUC67" s="20"/>
      <c r="QUD67" s="20"/>
      <c r="QUE67" s="20"/>
      <c r="QUF67" s="20"/>
      <c r="QUG67" s="20"/>
      <c r="QUH67" s="20"/>
      <c r="QUI67" s="20"/>
      <c r="QUJ67" s="20"/>
      <c r="QUK67" s="20"/>
      <c r="QUL67" s="20"/>
      <c r="QUM67" s="20"/>
      <c r="QUN67" s="20"/>
      <c r="QUO67" s="20"/>
      <c r="QUP67" s="20"/>
      <c r="QUQ67" s="20"/>
      <c r="QUR67" s="20"/>
      <c r="QUS67" s="20"/>
      <c r="QUT67" s="20"/>
      <c r="QUU67" s="20"/>
      <c r="QUV67" s="20"/>
      <c r="QUW67" s="20"/>
      <c r="QUX67" s="20"/>
      <c r="QUY67" s="20"/>
      <c r="QUZ67" s="20"/>
      <c r="QVA67" s="20"/>
      <c r="QVB67" s="20"/>
      <c r="QVC67" s="20"/>
      <c r="QVD67" s="20"/>
      <c r="QVE67" s="20"/>
      <c r="QVF67" s="20"/>
      <c r="QVG67" s="20"/>
      <c r="QVH67" s="20"/>
      <c r="QVI67" s="20"/>
      <c r="QVJ67" s="20"/>
      <c r="QVK67" s="20"/>
      <c r="QVL67" s="20"/>
      <c r="QVM67" s="20"/>
      <c r="QVN67" s="20"/>
      <c r="QVO67" s="20"/>
      <c r="QVP67" s="20"/>
      <c r="QVQ67" s="20"/>
      <c r="QVR67" s="20"/>
      <c r="QVS67" s="20"/>
      <c r="QVT67" s="20"/>
      <c r="QVU67" s="20"/>
      <c r="QVV67" s="20"/>
      <c r="QVW67" s="20"/>
      <c r="QVX67" s="20"/>
      <c r="QVY67" s="20"/>
      <c r="QVZ67" s="20"/>
      <c r="QWA67" s="20"/>
      <c r="QWB67" s="20"/>
      <c r="QWC67" s="20"/>
      <c r="QWD67" s="20"/>
      <c r="QWE67" s="20"/>
      <c r="QWF67" s="20"/>
      <c r="QWG67" s="20"/>
      <c r="QWH67" s="20"/>
      <c r="QWI67" s="20"/>
      <c r="QWJ67" s="20"/>
      <c r="QWK67" s="20"/>
      <c r="QWL67" s="20"/>
      <c r="QWM67" s="20"/>
      <c r="QWN67" s="20"/>
      <c r="QWO67" s="20"/>
      <c r="QWP67" s="20"/>
      <c r="QWQ67" s="20"/>
      <c r="QWR67" s="20"/>
      <c r="QWS67" s="20"/>
      <c r="QWT67" s="20"/>
      <c r="QWU67" s="20"/>
      <c r="QWV67" s="20"/>
      <c r="QWW67" s="20"/>
      <c r="QWX67" s="20"/>
      <c r="QWY67" s="20"/>
      <c r="QWZ67" s="20"/>
      <c r="QXA67" s="20"/>
      <c r="QXB67" s="20"/>
      <c r="QXC67" s="20"/>
      <c r="QXD67" s="20"/>
      <c r="QXE67" s="20"/>
      <c r="QXF67" s="20"/>
      <c r="QXG67" s="20"/>
      <c r="QXH67" s="20"/>
      <c r="QXI67" s="20"/>
      <c r="QXJ67" s="20"/>
      <c r="QXK67" s="20"/>
      <c r="QXL67" s="20"/>
      <c r="QXM67" s="20"/>
      <c r="QXN67" s="20"/>
      <c r="QXO67" s="20"/>
      <c r="QXP67" s="20"/>
      <c r="QXQ67" s="20"/>
      <c r="QXR67" s="20"/>
      <c r="QXS67" s="20"/>
      <c r="QXT67" s="20"/>
      <c r="QXU67" s="20"/>
      <c r="QXV67" s="20"/>
      <c r="QXW67" s="20"/>
      <c r="QXX67" s="20"/>
      <c r="QXY67" s="20"/>
      <c r="QXZ67" s="20"/>
      <c r="QYA67" s="20"/>
      <c r="QYB67" s="20"/>
      <c r="QYC67" s="20"/>
      <c r="QYD67" s="20"/>
      <c r="QYE67" s="20"/>
      <c r="QYF67" s="20"/>
      <c r="QYG67" s="20"/>
      <c r="QYH67" s="20"/>
      <c r="QYI67" s="20"/>
      <c r="QYJ67" s="20"/>
      <c r="QYK67" s="20"/>
      <c r="QYL67" s="20"/>
      <c r="QYM67" s="20"/>
      <c r="QYN67" s="20"/>
      <c r="QYO67" s="20"/>
      <c r="QYP67" s="20"/>
      <c r="QYQ67" s="20"/>
      <c r="QYR67" s="20"/>
      <c r="QYS67" s="20"/>
      <c r="QYT67" s="20"/>
      <c r="QYU67" s="20"/>
      <c r="QYV67" s="20"/>
      <c r="QYW67" s="20"/>
      <c r="QYX67" s="20"/>
      <c r="QYY67" s="20"/>
      <c r="QYZ67" s="20"/>
      <c r="QZA67" s="20"/>
      <c r="QZB67" s="20"/>
      <c r="QZC67" s="20"/>
      <c r="QZD67" s="20"/>
      <c r="QZE67" s="20"/>
      <c r="QZF67" s="20"/>
      <c r="QZG67" s="20"/>
      <c r="QZH67" s="20"/>
      <c r="QZI67" s="20"/>
      <c r="QZJ67" s="20"/>
      <c r="QZK67" s="20"/>
      <c r="QZL67" s="20"/>
      <c r="QZM67" s="20"/>
      <c r="QZN67" s="20"/>
      <c r="QZO67" s="20"/>
      <c r="QZP67" s="20"/>
      <c r="QZQ67" s="20"/>
      <c r="QZR67" s="20"/>
      <c r="QZS67" s="20"/>
      <c r="QZT67" s="20"/>
      <c r="QZU67" s="20"/>
      <c r="QZV67" s="20"/>
      <c r="QZW67" s="20"/>
      <c r="QZX67" s="20"/>
      <c r="QZY67" s="20"/>
      <c r="QZZ67" s="20"/>
      <c r="RAA67" s="20"/>
      <c r="RAB67" s="20"/>
      <c r="RAC67" s="20"/>
      <c r="RAD67" s="20"/>
      <c r="RAE67" s="20"/>
      <c r="RAF67" s="20"/>
      <c r="RAG67" s="20"/>
      <c r="RAH67" s="20"/>
      <c r="RAI67" s="20"/>
      <c r="RAJ67" s="20"/>
      <c r="RAK67" s="20"/>
      <c r="RAL67" s="20"/>
      <c r="RAM67" s="20"/>
      <c r="RAN67" s="20"/>
      <c r="RAO67" s="20"/>
      <c r="RAP67" s="20"/>
      <c r="RAQ67" s="20"/>
      <c r="RAR67" s="20"/>
      <c r="RAS67" s="20"/>
      <c r="RAT67" s="20"/>
      <c r="RAU67" s="20"/>
      <c r="RAV67" s="20"/>
      <c r="RAW67" s="20"/>
      <c r="RAX67" s="20"/>
      <c r="RAY67" s="20"/>
      <c r="RAZ67" s="20"/>
      <c r="RBA67" s="20"/>
      <c r="RBB67" s="20"/>
      <c r="RBC67" s="20"/>
      <c r="RBD67" s="20"/>
      <c r="RBE67" s="20"/>
      <c r="RBF67" s="20"/>
      <c r="RBG67" s="20"/>
      <c r="RBH67" s="20"/>
      <c r="RBI67" s="20"/>
      <c r="RBJ67" s="20"/>
      <c r="RBK67" s="20"/>
      <c r="RBL67" s="20"/>
      <c r="RBM67" s="20"/>
      <c r="RBN67" s="20"/>
      <c r="RBO67" s="20"/>
      <c r="RBP67" s="20"/>
      <c r="RBQ67" s="20"/>
      <c r="RBR67" s="20"/>
      <c r="RBS67" s="20"/>
      <c r="RBT67" s="20"/>
      <c r="RBU67" s="20"/>
      <c r="RBV67" s="20"/>
      <c r="RBW67" s="20"/>
      <c r="RBX67" s="20"/>
      <c r="RBY67" s="20"/>
      <c r="RBZ67" s="20"/>
      <c r="RCA67" s="20"/>
      <c r="RCB67" s="20"/>
      <c r="RCC67" s="20"/>
      <c r="RCD67" s="20"/>
      <c r="RCE67" s="20"/>
      <c r="RCF67" s="20"/>
      <c r="RCG67" s="20"/>
      <c r="RCH67" s="20"/>
      <c r="RCI67" s="20"/>
      <c r="RCJ67" s="20"/>
      <c r="RCK67" s="20"/>
      <c r="RCL67" s="20"/>
      <c r="RCM67" s="20"/>
      <c r="RCN67" s="20"/>
      <c r="RCO67" s="20"/>
      <c r="RCP67" s="20"/>
      <c r="RCQ67" s="20"/>
      <c r="RCR67" s="20"/>
      <c r="RCS67" s="20"/>
      <c r="RCT67" s="20"/>
      <c r="RCU67" s="20"/>
      <c r="RCV67" s="20"/>
      <c r="RCW67" s="20"/>
      <c r="RCX67" s="20"/>
      <c r="RCY67" s="20"/>
      <c r="RCZ67" s="20"/>
      <c r="RDA67" s="20"/>
      <c r="RDB67" s="20"/>
      <c r="RDC67" s="20"/>
      <c r="RDD67" s="20"/>
      <c r="RDE67" s="20"/>
      <c r="RDF67" s="20"/>
      <c r="RDG67" s="20"/>
      <c r="RDH67" s="20"/>
      <c r="RDI67" s="20"/>
      <c r="RDJ67" s="20"/>
      <c r="RDK67" s="20"/>
      <c r="RDL67" s="20"/>
      <c r="RDM67" s="20"/>
      <c r="RDN67" s="20"/>
      <c r="RDO67" s="20"/>
      <c r="RDP67" s="20"/>
      <c r="RDQ67" s="20"/>
      <c r="RDR67" s="20"/>
      <c r="RDS67" s="20"/>
      <c r="RDT67" s="20"/>
      <c r="RDU67" s="20"/>
      <c r="RDV67" s="20"/>
      <c r="RDW67" s="20"/>
      <c r="RDX67" s="20"/>
      <c r="RDY67" s="20"/>
      <c r="RDZ67" s="20"/>
      <c r="REA67" s="20"/>
      <c r="REB67" s="20"/>
      <c r="REC67" s="20"/>
      <c r="RED67" s="20"/>
      <c r="REE67" s="20"/>
      <c r="REF67" s="20"/>
      <c r="REG67" s="20"/>
      <c r="REH67" s="20"/>
      <c r="REI67" s="20"/>
      <c r="REJ67" s="20"/>
      <c r="REK67" s="20"/>
      <c r="REL67" s="20"/>
      <c r="REM67" s="20"/>
      <c r="REN67" s="20"/>
      <c r="REO67" s="20"/>
      <c r="REP67" s="20"/>
      <c r="REQ67" s="20"/>
      <c r="RER67" s="20"/>
      <c r="RES67" s="20"/>
      <c r="RET67" s="20"/>
      <c r="REU67" s="20"/>
      <c r="REV67" s="20"/>
      <c r="REW67" s="20"/>
      <c r="REX67" s="20"/>
      <c r="REY67" s="20"/>
      <c r="REZ67" s="20"/>
      <c r="RFA67" s="20"/>
      <c r="RFB67" s="20"/>
      <c r="RFC67" s="20"/>
      <c r="RFD67" s="20"/>
      <c r="RFE67" s="20"/>
      <c r="RFF67" s="20"/>
      <c r="RFG67" s="20"/>
      <c r="RFH67" s="20"/>
      <c r="RFI67" s="20"/>
      <c r="RFJ67" s="20"/>
      <c r="RFK67" s="20"/>
      <c r="RFL67" s="20"/>
      <c r="RFM67" s="20"/>
      <c r="RFN67" s="20"/>
      <c r="RFO67" s="20"/>
      <c r="RFP67" s="20"/>
      <c r="RFQ67" s="20"/>
      <c r="RFR67" s="20"/>
      <c r="RFS67" s="20"/>
      <c r="RFT67" s="20"/>
      <c r="RFU67" s="20"/>
      <c r="RFV67" s="20"/>
      <c r="RFW67" s="20"/>
      <c r="RFX67" s="20"/>
      <c r="RFY67" s="20"/>
      <c r="RFZ67" s="20"/>
      <c r="RGA67" s="20"/>
      <c r="RGB67" s="20"/>
      <c r="RGC67" s="20"/>
      <c r="RGD67" s="20"/>
      <c r="RGE67" s="20"/>
      <c r="RGF67" s="20"/>
      <c r="RGG67" s="20"/>
      <c r="RGH67" s="20"/>
      <c r="RGI67" s="20"/>
      <c r="RGJ67" s="20"/>
      <c r="RGK67" s="20"/>
      <c r="RGL67" s="20"/>
      <c r="RGM67" s="20"/>
      <c r="RGN67" s="20"/>
      <c r="RGO67" s="20"/>
      <c r="RGP67" s="20"/>
      <c r="RGQ67" s="20"/>
      <c r="RGR67" s="20"/>
      <c r="RGS67" s="20"/>
      <c r="RGT67" s="20"/>
      <c r="RGU67" s="20"/>
      <c r="RGV67" s="20"/>
      <c r="RGW67" s="20"/>
      <c r="RGX67" s="20"/>
      <c r="RGY67" s="20"/>
      <c r="RGZ67" s="20"/>
      <c r="RHA67" s="20"/>
      <c r="RHB67" s="20"/>
      <c r="RHC67" s="20"/>
      <c r="RHD67" s="20"/>
      <c r="RHE67" s="20"/>
      <c r="RHF67" s="20"/>
      <c r="RHG67" s="20"/>
      <c r="RHH67" s="20"/>
      <c r="RHI67" s="20"/>
      <c r="RHJ67" s="20"/>
      <c r="RHK67" s="20"/>
      <c r="RHL67" s="20"/>
      <c r="RHM67" s="20"/>
      <c r="RHN67" s="20"/>
      <c r="RHO67" s="20"/>
      <c r="RHP67" s="20"/>
      <c r="RHQ67" s="20"/>
      <c r="RHR67" s="20"/>
      <c r="RHS67" s="20"/>
      <c r="RHT67" s="20"/>
      <c r="RHU67" s="20"/>
      <c r="RHV67" s="20"/>
      <c r="RHW67" s="20"/>
      <c r="RHX67" s="20"/>
      <c r="RHY67" s="20"/>
      <c r="RHZ67" s="20"/>
      <c r="RIA67" s="20"/>
      <c r="RIB67" s="20"/>
      <c r="RIC67" s="20"/>
      <c r="RID67" s="20"/>
      <c r="RIE67" s="20"/>
      <c r="RIF67" s="20"/>
      <c r="RIG67" s="20"/>
      <c r="RIH67" s="20"/>
      <c r="RII67" s="20"/>
      <c r="RIJ67" s="20"/>
      <c r="RIK67" s="20"/>
      <c r="RIL67" s="20"/>
      <c r="RIM67" s="20"/>
      <c r="RIN67" s="20"/>
      <c r="RIO67" s="20"/>
      <c r="RIP67" s="20"/>
      <c r="RIQ67" s="20"/>
      <c r="RIR67" s="20"/>
      <c r="RIS67" s="20"/>
      <c r="RIT67" s="20"/>
      <c r="RIU67" s="20"/>
      <c r="RIV67" s="20"/>
      <c r="RIW67" s="20"/>
      <c r="RIX67" s="20"/>
      <c r="RIY67" s="20"/>
      <c r="RIZ67" s="20"/>
      <c r="RJA67" s="20"/>
      <c r="RJB67" s="20"/>
      <c r="RJC67" s="20"/>
      <c r="RJD67" s="20"/>
      <c r="RJE67" s="20"/>
      <c r="RJF67" s="20"/>
      <c r="RJG67" s="20"/>
      <c r="RJH67" s="20"/>
      <c r="RJI67" s="20"/>
      <c r="RJJ67" s="20"/>
      <c r="RJK67" s="20"/>
      <c r="RJL67" s="20"/>
      <c r="RJM67" s="20"/>
      <c r="RJN67" s="20"/>
      <c r="RJO67" s="20"/>
      <c r="RJP67" s="20"/>
      <c r="RJQ67" s="20"/>
      <c r="RJR67" s="20"/>
      <c r="RJS67" s="20"/>
      <c r="RJT67" s="20"/>
      <c r="RJU67" s="20"/>
      <c r="RJV67" s="20"/>
      <c r="RJW67" s="20"/>
      <c r="RJX67" s="20"/>
      <c r="RJY67" s="20"/>
      <c r="RJZ67" s="20"/>
      <c r="RKA67" s="20"/>
      <c r="RKB67" s="20"/>
      <c r="RKC67" s="20"/>
      <c r="RKD67" s="20"/>
      <c r="RKE67" s="20"/>
      <c r="RKF67" s="20"/>
      <c r="RKG67" s="20"/>
      <c r="RKH67" s="20"/>
      <c r="RKI67" s="20"/>
      <c r="RKJ67" s="20"/>
      <c r="RKK67" s="20"/>
      <c r="RKL67" s="20"/>
      <c r="RKM67" s="20"/>
      <c r="RKN67" s="20"/>
      <c r="RKO67" s="20"/>
      <c r="RKP67" s="20"/>
      <c r="RKQ67" s="20"/>
      <c r="RKR67" s="20"/>
      <c r="RKS67" s="20"/>
      <c r="RKT67" s="20"/>
      <c r="RKU67" s="20"/>
      <c r="RKV67" s="20"/>
      <c r="RKW67" s="20"/>
      <c r="RKX67" s="20"/>
      <c r="RKY67" s="20"/>
      <c r="RKZ67" s="20"/>
      <c r="RLA67" s="20"/>
      <c r="RLB67" s="20"/>
      <c r="RLC67" s="20"/>
      <c r="RLD67" s="20"/>
      <c r="RLE67" s="20"/>
      <c r="RLF67" s="20"/>
      <c r="RLG67" s="20"/>
      <c r="RLH67" s="20"/>
      <c r="RLI67" s="20"/>
      <c r="RLJ67" s="20"/>
      <c r="RLK67" s="20"/>
      <c r="RLL67" s="20"/>
      <c r="RLM67" s="20"/>
      <c r="RLN67" s="20"/>
      <c r="RLO67" s="20"/>
      <c r="RLP67" s="20"/>
      <c r="RLQ67" s="20"/>
      <c r="RLR67" s="20"/>
      <c r="RLS67" s="20"/>
      <c r="RLT67" s="20"/>
      <c r="RLU67" s="20"/>
      <c r="RLV67" s="20"/>
      <c r="RLW67" s="20"/>
      <c r="RLX67" s="20"/>
      <c r="RLY67" s="20"/>
      <c r="RLZ67" s="20"/>
      <c r="RMA67" s="20"/>
      <c r="RMB67" s="20"/>
      <c r="RMC67" s="20"/>
      <c r="RMD67" s="20"/>
      <c r="RME67" s="20"/>
      <c r="RMF67" s="20"/>
      <c r="RMG67" s="20"/>
      <c r="RMH67" s="20"/>
      <c r="RMI67" s="20"/>
      <c r="RMJ67" s="20"/>
      <c r="RMK67" s="20"/>
      <c r="RML67" s="20"/>
      <c r="RMM67" s="20"/>
      <c r="RMN67" s="20"/>
      <c r="RMO67" s="20"/>
      <c r="RMP67" s="20"/>
      <c r="RMQ67" s="20"/>
      <c r="RMR67" s="20"/>
      <c r="RMS67" s="20"/>
      <c r="RMT67" s="20"/>
      <c r="RMU67" s="20"/>
      <c r="RMV67" s="20"/>
      <c r="RMW67" s="20"/>
      <c r="RMX67" s="20"/>
      <c r="RMY67" s="20"/>
      <c r="RMZ67" s="20"/>
      <c r="RNA67" s="20"/>
      <c r="RNB67" s="20"/>
      <c r="RNC67" s="20"/>
      <c r="RND67" s="20"/>
      <c r="RNE67" s="20"/>
      <c r="RNF67" s="20"/>
      <c r="RNG67" s="20"/>
      <c r="RNH67" s="20"/>
      <c r="RNI67" s="20"/>
      <c r="RNJ67" s="20"/>
      <c r="RNK67" s="20"/>
      <c r="RNL67" s="20"/>
      <c r="RNM67" s="20"/>
      <c r="RNN67" s="20"/>
      <c r="RNO67" s="20"/>
      <c r="RNP67" s="20"/>
      <c r="RNQ67" s="20"/>
      <c r="RNR67" s="20"/>
      <c r="RNS67" s="20"/>
      <c r="RNT67" s="20"/>
      <c r="RNU67" s="20"/>
      <c r="RNV67" s="20"/>
      <c r="RNW67" s="20"/>
      <c r="RNX67" s="20"/>
      <c r="RNY67" s="20"/>
      <c r="RNZ67" s="20"/>
      <c r="ROA67" s="20"/>
      <c r="ROB67" s="20"/>
      <c r="ROC67" s="20"/>
      <c r="ROD67" s="20"/>
      <c r="ROE67" s="20"/>
      <c r="ROF67" s="20"/>
      <c r="ROG67" s="20"/>
      <c r="ROH67" s="20"/>
      <c r="ROI67" s="20"/>
      <c r="ROJ67" s="20"/>
      <c r="ROK67" s="20"/>
      <c r="ROL67" s="20"/>
      <c r="ROM67" s="20"/>
      <c r="RON67" s="20"/>
      <c r="ROO67" s="20"/>
      <c r="ROP67" s="20"/>
      <c r="ROQ67" s="20"/>
      <c r="ROR67" s="20"/>
      <c r="ROS67" s="20"/>
      <c r="ROT67" s="20"/>
      <c r="ROU67" s="20"/>
      <c r="ROV67" s="20"/>
      <c r="ROW67" s="20"/>
      <c r="ROX67" s="20"/>
      <c r="ROY67" s="20"/>
      <c r="ROZ67" s="20"/>
      <c r="RPA67" s="20"/>
      <c r="RPB67" s="20"/>
      <c r="RPC67" s="20"/>
      <c r="RPD67" s="20"/>
      <c r="RPE67" s="20"/>
      <c r="RPF67" s="20"/>
      <c r="RPG67" s="20"/>
      <c r="RPH67" s="20"/>
      <c r="RPI67" s="20"/>
      <c r="RPJ67" s="20"/>
      <c r="RPK67" s="20"/>
      <c r="RPL67" s="20"/>
      <c r="RPM67" s="20"/>
      <c r="RPN67" s="20"/>
      <c r="RPO67" s="20"/>
      <c r="RPP67" s="20"/>
      <c r="RPQ67" s="20"/>
      <c r="RPR67" s="20"/>
      <c r="RPS67" s="20"/>
      <c r="RPT67" s="20"/>
      <c r="RPU67" s="20"/>
      <c r="RPV67" s="20"/>
      <c r="RPW67" s="20"/>
      <c r="RPX67" s="20"/>
      <c r="RPY67" s="20"/>
      <c r="RPZ67" s="20"/>
      <c r="RQA67" s="20"/>
      <c r="RQB67" s="20"/>
      <c r="RQC67" s="20"/>
      <c r="RQD67" s="20"/>
      <c r="RQE67" s="20"/>
      <c r="RQF67" s="20"/>
      <c r="RQG67" s="20"/>
      <c r="RQH67" s="20"/>
      <c r="RQI67" s="20"/>
      <c r="RQJ67" s="20"/>
      <c r="RQK67" s="20"/>
      <c r="RQL67" s="20"/>
      <c r="RQM67" s="20"/>
      <c r="RQN67" s="20"/>
      <c r="RQO67" s="20"/>
      <c r="RQP67" s="20"/>
      <c r="RQQ67" s="20"/>
      <c r="RQR67" s="20"/>
      <c r="RQS67" s="20"/>
      <c r="RQT67" s="20"/>
      <c r="RQU67" s="20"/>
      <c r="RQV67" s="20"/>
      <c r="RQW67" s="20"/>
      <c r="RQX67" s="20"/>
      <c r="RQY67" s="20"/>
      <c r="RQZ67" s="20"/>
      <c r="RRA67" s="20"/>
      <c r="RRB67" s="20"/>
      <c r="RRC67" s="20"/>
      <c r="RRD67" s="20"/>
      <c r="RRE67" s="20"/>
      <c r="RRF67" s="20"/>
      <c r="RRG67" s="20"/>
      <c r="RRH67" s="20"/>
      <c r="RRI67" s="20"/>
      <c r="RRJ67" s="20"/>
      <c r="RRK67" s="20"/>
      <c r="RRL67" s="20"/>
      <c r="RRM67" s="20"/>
      <c r="RRN67" s="20"/>
      <c r="RRO67" s="20"/>
      <c r="RRP67" s="20"/>
      <c r="RRQ67" s="20"/>
      <c r="RRR67" s="20"/>
      <c r="RRS67" s="20"/>
      <c r="RRT67" s="20"/>
      <c r="RRU67" s="20"/>
      <c r="RRV67" s="20"/>
      <c r="RRW67" s="20"/>
      <c r="RRX67" s="20"/>
      <c r="RRY67" s="20"/>
      <c r="RRZ67" s="20"/>
      <c r="RSA67" s="20"/>
      <c r="RSB67" s="20"/>
      <c r="RSC67" s="20"/>
      <c r="RSD67" s="20"/>
      <c r="RSE67" s="20"/>
      <c r="RSF67" s="20"/>
      <c r="RSG67" s="20"/>
      <c r="RSH67" s="20"/>
      <c r="RSI67" s="20"/>
      <c r="RSJ67" s="20"/>
      <c r="RSK67" s="20"/>
      <c r="RSL67" s="20"/>
      <c r="RSM67" s="20"/>
      <c r="RSN67" s="20"/>
      <c r="RSO67" s="20"/>
      <c r="RSP67" s="20"/>
      <c r="RSQ67" s="20"/>
      <c r="RSR67" s="20"/>
      <c r="RSS67" s="20"/>
      <c r="RST67" s="20"/>
      <c r="RSU67" s="20"/>
      <c r="RSV67" s="20"/>
      <c r="RSW67" s="20"/>
      <c r="RSX67" s="20"/>
      <c r="RSY67" s="20"/>
      <c r="RSZ67" s="20"/>
      <c r="RTA67" s="20"/>
      <c r="RTB67" s="20"/>
      <c r="RTC67" s="20"/>
      <c r="RTD67" s="20"/>
      <c r="RTE67" s="20"/>
      <c r="RTF67" s="20"/>
      <c r="RTG67" s="20"/>
      <c r="RTH67" s="20"/>
      <c r="RTI67" s="20"/>
      <c r="RTJ67" s="20"/>
      <c r="RTK67" s="20"/>
      <c r="RTL67" s="20"/>
      <c r="RTM67" s="20"/>
      <c r="RTN67" s="20"/>
      <c r="RTO67" s="20"/>
      <c r="RTP67" s="20"/>
      <c r="RTQ67" s="20"/>
      <c r="RTR67" s="20"/>
      <c r="RTS67" s="20"/>
      <c r="RTT67" s="20"/>
      <c r="RTU67" s="20"/>
      <c r="RTV67" s="20"/>
      <c r="RTW67" s="20"/>
      <c r="RTX67" s="20"/>
      <c r="RTY67" s="20"/>
      <c r="RTZ67" s="20"/>
      <c r="RUA67" s="20"/>
      <c r="RUB67" s="20"/>
      <c r="RUC67" s="20"/>
      <c r="RUD67" s="20"/>
      <c r="RUE67" s="20"/>
      <c r="RUF67" s="20"/>
      <c r="RUG67" s="20"/>
      <c r="RUH67" s="20"/>
      <c r="RUI67" s="20"/>
      <c r="RUJ67" s="20"/>
      <c r="RUK67" s="20"/>
      <c r="RUL67" s="20"/>
      <c r="RUM67" s="20"/>
      <c r="RUN67" s="20"/>
      <c r="RUO67" s="20"/>
      <c r="RUP67" s="20"/>
      <c r="RUQ67" s="20"/>
      <c r="RUR67" s="20"/>
      <c r="RUS67" s="20"/>
      <c r="RUT67" s="20"/>
      <c r="RUU67" s="20"/>
      <c r="RUV67" s="20"/>
      <c r="RUW67" s="20"/>
      <c r="RUX67" s="20"/>
      <c r="RUY67" s="20"/>
      <c r="RUZ67" s="20"/>
      <c r="RVA67" s="20"/>
      <c r="RVB67" s="20"/>
      <c r="RVC67" s="20"/>
      <c r="RVD67" s="20"/>
      <c r="RVE67" s="20"/>
      <c r="RVF67" s="20"/>
      <c r="RVG67" s="20"/>
      <c r="RVH67" s="20"/>
      <c r="RVI67" s="20"/>
      <c r="RVJ67" s="20"/>
      <c r="RVK67" s="20"/>
      <c r="RVL67" s="20"/>
      <c r="RVM67" s="20"/>
      <c r="RVN67" s="20"/>
      <c r="RVO67" s="20"/>
      <c r="RVP67" s="20"/>
      <c r="RVQ67" s="20"/>
      <c r="RVR67" s="20"/>
      <c r="RVS67" s="20"/>
      <c r="RVT67" s="20"/>
      <c r="RVU67" s="20"/>
      <c r="RVV67" s="20"/>
      <c r="RVW67" s="20"/>
      <c r="RVX67" s="20"/>
      <c r="RVY67" s="20"/>
      <c r="RVZ67" s="20"/>
      <c r="RWA67" s="20"/>
      <c r="RWB67" s="20"/>
      <c r="RWC67" s="20"/>
      <c r="RWD67" s="20"/>
      <c r="RWE67" s="20"/>
      <c r="RWF67" s="20"/>
      <c r="RWG67" s="20"/>
      <c r="RWH67" s="20"/>
      <c r="RWI67" s="20"/>
      <c r="RWJ67" s="20"/>
      <c r="RWK67" s="20"/>
      <c r="RWL67" s="20"/>
      <c r="RWM67" s="20"/>
      <c r="RWN67" s="20"/>
      <c r="RWO67" s="20"/>
      <c r="RWP67" s="20"/>
      <c r="RWQ67" s="20"/>
      <c r="RWR67" s="20"/>
      <c r="RWS67" s="20"/>
      <c r="RWT67" s="20"/>
      <c r="RWU67" s="20"/>
      <c r="RWV67" s="20"/>
      <c r="RWW67" s="20"/>
      <c r="RWX67" s="20"/>
      <c r="RWY67" s="20"/>
      <c r="RWZ67" s="20"/>
      <c r="RXA67" s="20"/>
      <c r="RXB67" s="20"/>
      <c r="RXC67" s="20"/>
      <c r="RXD67" s="20"/>
      <c r="RXE67" s="20"/>
      <c r="RXF67" s="20"/>
      <c r="RXG67" s="20"/>
      <c r="RXH67" s="20"/>
      <c r="RXI67" s="20"/>
      <c r="RXJ67" s="20"/>
      <c r="RXK67" s="20"/>
      <c r="RXL67" s="20"/>
      <c r="RXM67" s="20"/>
      <c r="RXN67" s="20"/>
      <c r="RXO67" s="20"/>
      <c r="RXP67" s="20"/>
      <c r="RXQ67" s="20"/>
      <c r="RXR67" s="20"/>
      <c r="RXS67" s="20"/>
      <c r="RXT67" s="20"/>
      <c r="RXU67" s="20"/>
      <c r="RXV67" s="20"/>
      <c r="RXW67" s="20"/>
      <c r="RXX67" s="20"/>
      <c r="RXY67" s="20"/>
      <c r="RXZ67" s="20"/>
      <c r="RYA67" s="20"/>
      <c r="RYB67" s="20"/>
      <c r="RYC67" s="20"/>
      <c r="RYD67" s="20"/>
      <c r="RYE67" s="20"/>
      <c r="RYF67" s="20"/>
      <c r="RYG67" s="20"/>
      <c r="RYH67" s="20"/>
      <c r="RYI67" s="20"/>
      <c r="RYJ67" s="20"/>
      <c r="RYK67" s="20"/>
      <c r="RYL67" s="20"/>
      <c r="RYM67" s="20"/>
      <c r="RYN67" s="20"/>
      <c r="RYO67" s="20"/>
      <c r="RYP67" s="20"/>
      <c r="RYQ67" s="20"/>
      <c r="RYR67" s="20"/>
      <c r="RYS67" s="20"/>
      <c r="RYT67" s="20"/>
      <c r="RYU67" s="20"/>
      <c r="RYV67" s="20"/>
      <c r="RYW67" s="20"/>
      <c r="RYX67" s="20"/>
      <c r="RYY67" s="20"/>
      <c r="RYZ67" s="20"/>
      <c r="RZA67" s="20"/>
      <c r="RZB67" s="20"/>
      <c r="RZC67" s="20"/>
      <c r="RZD67" s="20"/>
      <c r="RZE67" s="20"/>
      <c r="RZF67" s="20"/>
      <c r="RZG67" s="20"/>
      <c r="RZH67" s="20"/>
      <c r="RZI67" s="20"/>
      <c r="RZJ67" s="20"/>
      <c r="RZK67" s="20"/>
      <c r="RZL67" s="20"/>
      <c r="RZM67" s="20"/>
      <c r="RZN67" s="20"/>
      <c r="RZO67" s="20"/>
      <c r="RZP67" s="20"/>
      <c r="RZQ67" s="20"/>
      <c r="RZR67" s="20"/>
      <c r="RZS67" s="20"/>
      <c r="RZT67" s="20"/>
      <c r="RZU67" s="20"/>
      <c r="RZV67" s="20"/>
      <c r="RZW67" s="20"/>
      <c r="RZX67" s="20"/>
      <c r="RZY67" s="20"/>
      <c r="RZZ67" s="20"/>
      <c r="SAA67" s="20"/>
      <c r="SAB67" s="20"/>
      <c r="SAC67" s="20"/>
      <c r="SAD67" s="20"/>
      <c r="SAE67" s="20"/>
      <c r="SAF67" s="20"/>
      <c r="SAG67" s="20"/>
      <c r="SAH67" s="20"/>
      <c r="SAI67" s="20"/>
      <c r="SAJ67" s="20"/>
      <c r="SAK67" s="20"/>
      <c r="SAL67" s="20"/>
      <c r="SAM67" s="20"/>
      <c r="SAN67" s="20"/>
      <c r="SAO67" s="20"/>
      <c r="SAP67" s="20"/>
      <c r="SAQ67" s="20"/>
      <c r="SAR67" s="20"/>
      <c r="SAS67" s="20"/>
      <c r="SAT67" s="20"/>
      <c r="SAU67" s="20"/>
      <c r="SAV67" s="20"/>
      <c r="SAW67" s="20"/>
      <c r="SAX67" s="20"/>
      <c r="SAY67" s="20"/>
      <c r="SAZ67" s="20"/>
      <c r="SBA67" s="20"/>
      <c r="SBB67" s="20"/>
      <c r="SBC67" s="20"/>
      <c r="SBD67" s="20"/>
      <c r="SBE67" s="20"/>
      <c r="SBF67" s="20"/>
      <c r="SBG67" s="20"/>
      <c r="SBH67" s="20"/>
      <c r="SBI67" s="20"/>
      <c r="SBJ67" s="20"/>
      <c r="SBK67" s="20"/>
      <c r="SBL67" s="20"/>
      <c r="SBM67" s="20"/>
      <c r="SBN67" s="20"/>
      <c r="SBO67" s="20"/>
      <c r="SBP67" s="20"/>
      <c r="SBQ67" s="20"/>
      <c r="SBR67" s="20"/>
      <c r="SBS67" s="20"/>
      <c r="SBT67" s="20"/>
      <c r="SBU67" s="20"/>
      <c r="SBV67" s="20"/>
      <c r="SBW67" s="20"/>
      <c r="SBX67" s="20"/>
      <c r="SBY67" s="20"/>
      <c r="SBZ67" s="20"/>
      <c r="SCA67" s="20"/>
      <c r="SCB67" s="20"/>
      <c r="SCC67" s="20"/>
      <c r="SCD67" s="20"/>
      <c r="SCE67" s="20"/>
      <c r="SCF67" s="20"/>
      <c r="SCG67" s="20"/>
      <c r="SCH67" s="20"/>
      <c r="SCI67" s="20"/>
      <c r="SCJ67" s="20"/>
      <c r="SCK67" s="20"/>
      <c r="SCL67" s="20"/>
      <c r="SCM67" s="20"/>
      <c r="SCN67" s="20"/>
      <c r="SCO67" s="20"/>
      <c r="SCP67" s="20"/>
      <c r="SCQ67" s="20"/>
      <c r="SCR67" s="20"/>
      <c r="SCS67" s="20"/>
      <c r="SCT67" s="20"/>
      <c r="SCU67" s="20"/>
      <c r="SCV67" s="20"/>
      <c r="SCW67" s="20"/>
      <c r="SCX67" s="20"/>
      <c r="SCY67" s="20"/>
      <c r="SCZ67" s="20"/>
      <c r="SDA67" s="20"/>
      <c r="SDB67" s="20"/>
      <c r="SDC67" s="20"/>
      <c r="SDD67" s="20"/>
      <c r="SDE67" s="20"/>
      <c r="SDF67" s="20"/>
      <c r="SDG67" s="20"/>
      <c r="SDH67" s="20"/>
      <c r="SDI67" s="20"/>
      <c r="SDJ67" s="20"/>
      <c r="SDK67" s="20"/>
      <c r="SDL67" s="20"/>
      <c r="SDM67" s="20"/>
      <c r="SDN67" s="20"/>
      <c r="SDO67" s="20"/>
      <c r="SDP67" s="20"/>
      <c r="SDQ67" s="20"/>
      <c r="SDR67" s="20"/>
      <c r="SDS67" s="20"/>
      <c r="SDT67" s="20"/>
      <c r="SDU67" s="20"/>
      <c r="SDV67" s="20"/>
      <c r="SDW67" s="20"/>
      <c r="SDX67" s="20"/>
      <c r="SDY67" s="20"/>
      <c r="SDZ67" s="20"/>
      <c r="SEA67" s="20"/>
      <c r="SEB67" s="20"/>
      <c r="SEC67" s="20"/>
      <c r="SED67" s="20"/>
      <c r="SEE67" s="20"/>
      <c r="SEF67" s="20"/>
      <c r="SEG67" s="20"/>
      <c r="SEH67" s="20"/>
      <c r="SEI67" s="20"/>
      <c r="SEJ67" s="20"/>
      <c r="SEK67" s="20"/>
      <c r="SEL67" s="20"/>
      <c r="SEM67" s="20"/>
      <c r="SEN67" s="20"/>
      <c r="SEO67" s="20"/>
      <c r="SEP67" s="20"/>
      <c r="SEQ67" s="20"/>
      <c r="SER67" s="20"/>
      <c r="SES67" s="20"/>
      <c r="SET67" s="20"/>
      <c r="SEU67" s="20"/>
      <c r="SEV67" s="20"/>
      <c r="SEW67" s="20"/>
      <c r="SEX67" s="20"/>
      <c r="SEY67" s="20"/>
      <c r="SEZ67" s="20"/>
      <c r="SFA67" s="20"/>
      <c r="SFB67" s="20"/>
      <c r="SFC67" s="20"/>
      <c r="SFD67" s="20"/>
      <c r="SFE67" s="20"/>
      <c r="SFF67" s="20"/>
      <c r="SFG67" s="20"/>
      <c r="SFH67" s="20"/>
      <c r="SFI67" s="20"/>
      <c r="SFJ67" s="20"/>
      <c r="SFK67" s="20"/>
      <c r="SFL67" s="20"/>
      <c r="SFM67" s="20"/>
      <c r="SFN67" s="20"/>
      <c r="SFO67" s="20"/>
      <c r="SFP67" s="20"/>
      <c r="SFQ67" s="20"/>
      <c r="SFR67" s="20"/>
      <c r="SFS67" s="20"/>
      <c r="SFT67" s="20"/>
      <c r="SFU67" s="20"/>
      <c r="SFV67" s="20"/>
      <c r="SFW67" s="20"/>
      <c r="SFX67" s="20"/>
      <c r="SFY67" s="20"/>
      <c r="SFZ67" s="20"/>
      <c r="SGA67" s="20"/>
      <c r="SGB67" s="20"/>
      <c r="SGC67" s="20"/>
      <c r="SGD67" s="20"/>
      <c r="SGE67" s="20"/>
      <c r="SGF67" s="20"/>
      <c r="SGG67" s="20"/>
      <c r="SGH67" s="20"/>
      <c r="SGI67" s="20"/>
      <c r="SGJ67" s="20"/>
      <c r="SGK67" s="20"/>
      <c r="SGL67" s="20"/>
      <c r="SGM67" s="20"/>
      <c r="SGN67" s="20"/>
      <c r="SGO67" s="20"/>
      <c r="SGP67" s="20"/>
      <c r="SGQ67" s="20"/>
      <c r="SGR67" s="20"/>
      <c r="SGS67" s="20"/>
      <c r="SGT67" s="20"/>
      <c r="SGU67" s="20"/>
      <c r="SGV67" s="20"/>
      <c r="SGW67" s="20"/>
      <c r="SGX67" s="20"/>
      <c r="SGY67" s="20"/>
      <c r="SGZ67" s="20"/>
      <c r="SHA67" s="20"/>
      <c r="SHB67" s="20"/>
      <c r="SHC67" s="20"/>
      <c r="SHD67" s="20"/>
      <c r="SHE67" s="20"/>
      <c r="SHF67" s="20"/>
      <c r="SHG67" s="20"/>
      <c r="SHH67" s="20"/>
      <c r="SHI67" s="20"/>
      <c r="SHJ67" s="20"/>
      <c r="SHK67" s="20"/>
      <c r="SHL67" s="20"/>
      <c r="SHM67" s="20"/>
      <c r="SHN67" s="20"/>
      <c r="SHO67" s="20"/>
      <c r="SHP67" s="20"/>
      <c r="SHQ67" s="20"/>
      <c r="SHR67" s="20"/>
      <c r="SHS67" s="20"/>
      <c r="SHT67" s="20"/>
      <c r="SHU67" s="20"/>
      <c r="SHV67" s="20"/>
      <c r="SHW67" s="20"/>
      <c r="SHX67" s="20"/>
      <c r="SHY67" s="20"/>
      <c r="SHZ67" s="20"/>
      <c r="SIA67" s="20"/>
      <c r="SIB67" s="20"/>
      <c r="SIC67" s="20"/>
      <c r="SID67" s="20"/>
      <c r="SIE67" s="20"/>
      <c r="SIF67" s="20"/>
      <c r="SIG67" s="20"/>
      <c r="SIH67" s="20"/>
      <c r="SII67" s="20"/>
      <c r="SIJ67" s="20"/>
      <c r="SIK67" s="20"/>
      <c r="SIL67" s="20"/>
      <c r="SIM67" s="20"/>
      <c r="SIN67" s="20"/>
      <c r="SIO67" s="20"/>
      <c r="SIP67" s="20"/>
      <c r="SIQ67" s="20"/>
      <c r="SIR67" s="20"/>
      <c r="SIS67" s="20"/>
      <c r="SIT67" s="20"/>
      <c r="SIU67" s="20"/>
      <c r="SIV67" s="20"/>
      <c r="SIW67" s="20"/>
      <c r="SIX67" s="20"/>
      <c r="SIY67" s="20"/>
      <c r="SIZ67" s="20"/>
      <c r="SJA67" s="20"/>
      <c r="SJB67" s="20"/>
      <c r="SJC67" s="20"/>
      <c r="SJD67" s="20"/>
      <c r="SJE67" s="20"/>
      <c r="SJF67" s="20"/>
      <c r="SJG67" s="20"/>
      <c r="SJH67" s="20"/>
      <c r="SJI67" s="20"/>
      <c r="SJJ67" s="20"/>
      <c r="SJK67" s="20"/>
      <c r="SJL67" s="20"/>
      <c r="SJM67" s="20"/>
      <c r="SJN67" s="20"/>
      <c r="SJO67" s="20"/>
      <c r="SJP67" s="20"/>
      <c r="SJQ67" s="20"/>
      <c r="SJR67" s="20"/>
      <c r="SJS67" s="20"/>
      <c r="SJT67" s="20"/>
      <c r="SJU67" s="20"/>
      <c r="SJV67" s="20"/>
      <c r="SJW67" s="20"/>
      <c r="SJX67" s="20"/>
      <c r="SJY67" s="20"/>
      <c r="SJZ67" s="20"/>
      <c r="SKA67" s="20"/>
      <c r="SKB67" s="20"/>
      <c r="SKC67" s="20"/>
      <c r="SKD67" s="20"/>
      <c r="SKE67" s="20"/>
      <c r="SKF67" s="20"/>
      <c r="SKG67" s="20"/>
      <c r="SKH67" s="20"/>
      <c r="SKI67" s="20"/>
      <c r="SKJ67" s="20"/>
      <c r="SKK67" s="20"/>
      <c r="SKL67" s="20"/>
      <c r="SKM67" s="20"/>
      <c r="SKN67" s="20"/>
      <c r="SKO67" s="20"/>
      <c r="SKP67" s="20"/>
      <c r="SKQ67" s="20"/>
      <c r="SKR67" s="20"/>
      <c r="SKS67" s="20"/>
      <c r="SKT67" s="20"/>
      <c r="SKU67" s="20"/>
      <c r="SKV67" s="20"/>
      <c r="SKW67" s="20"/>
      <c r="SKX67" s="20"/>
      <c r="SKY67" s="20"/>
      <c r="SKZ67" s="20"/>
      <c r="SLA67" s="20"/>
      <c r="SLB67" s="20"/>
      <c r="SLC67" s="20"/>
      <c r="SLD67" s="20"/>
      <c r="SLE67" s="20"/>
      <c r="SLF67" s="20"/>
      <c r="SLG67" s="20"/>
      <c r="SLH67" s="20"/>
      <c r="SLI67" s="20"/>
      <c r="SLJ67" s="20"/>
      <c r="SLK67" s="20"/>
      <c r="SLL67" s="20"/>
      <c r="SLM67" s="20"/>
      <c r="SLN67" s="20"/>
      <c r="SLO67" s="20"/>
      <c r="SLP67" s="20"/>
      <c r="SLQ67" s="20"/>
      <c r="SLR67" s="20"/>
      <c r="SLS67" s="20"/>
      <c r="SLT67" s="20"/>
      <c r="SLU67" s="20"/>
      <c r="SLV67" s="20"/>
      <c r="SLW67" s="20"/>
      <c r="SLX67" s="20"/>
      <c r="SLY67" s="20"/>
      <c r="SLZ67" s="20"/>
      <c r="SMA67" s="20"/>
      <c r="SMB67" s="20"/>
      <c r="SMC67" s="20"/>
      <c r="SMD67" s="20"/>
      <c r="SME67" s="20"/>
      <c r="SMF67" s="20"/>
      <c r="SMG67" s="20"/>
      <c r="SMH67" s="20"/>
      <c r="SMI67" s="20"/>
      <c r="SMJ67" s="20"/>
      <c r="SMK67" s="20"/>
      <c r="SML67" s="20"/>
      <c r="SMM67" s="20"/>
      <c r="SMN67" s="20"/>
      <c r="SMO67" s="20"/>
      <c r="SMP67" s="20"/>
      <c r="SMQ67" s="20"/>
      <c r="SMR67" s="20"/>
      <c r="SMS67" s="20"/>
      <c r="SMT67" s="20"/>
      <c r="SMU67" s="20"/>
      <c r="SMV67" s="20"/>
      <c r="SMW67" s="20"/>
      <c r="SMX67" s="20"/>
      <c r="SMY67" s="20"/>
      <c r="SMZ67" s="20"/>
      <c r="SNA67" s="20"/>
      <c r="SNB67" s="20"/>
      <c r="SNC67" s="20"/>
      <c r="SND67" s="20"/>
      <c r="SNE67" s="20"/>
      <c r="SNF67" s="20"/>
      <c r="SNG67" s="20"/>
      <c r="SNH67" s="20"/>
      <c r="SNI67" s="20"/>
      <c r="SNJ67" s="20"/>
      <c r="SNK67" s="20"/>
      <c r="SNL67" s="20"/>
      <c r="SNM67" s="20"/>
      <c r="SNN67" s="20"/>
      <c r="SNO67" s="20"/>
      <c r="SNP67" s="20"/>
      <c r="SNQ67" s="20"/>
      <c r="SNR67" s="20"/>
      <c r="SNS67" s="20"/>
      <c r="SNT67" s="20"/>
      <c r="SNU67" s="20"/>
      <c r="SNV67" s="20"/>
      <c r="SNW67" s="20"/>
      <c r="SNX67" s="20"/>
      <c r="SNY67" s="20"/>
      <c r="SNZ67" s="20"/>
      <c r="SOA67" s="20"/>
      <c r="SOB67" s="20"/>
      <c r="SOC67" s="20"/>
      <c r="SOD67" s="20"/>
      <c r="SOE67" s="20"/>
      <c r="SOF67" s="20"/>
      <c r="SOG67" s="20"/>
      <c r="SOH67" s="20"/>
      <c r="SOI67" s="20"/>
      <c r="SOJ67" s="20"/>
      <c r="SOK67" s="20"/>
      <c r="SOL67" s="20"/>
      <c r="SOM67" s="20"/>
      <c r="SON67" s="20"/>
      <c r="SOO67" s="20"/>
      <c r="SOP67" s="20"/>
      <c r="SOQ67" s="20"/>
      <c r="SOR67" s="20"/>
      <c r="SOS67" s="20"/>
      <c r="SOT67" s="20"/>
      <c r="SOU67" s="20"/>
      <c r="SOV67" s="20"/>
      <c r="SOW67" s="20"/>
      <c r="SOX67" s="20"/>
      <c r="SOY67" s="20"/>
      <c r="SOZ67" s="20"/>
      <c r="SPA67" s="20"/>
      <c r="SPB67" s="20"/>
      <c r="SPC67" s="20"/>
      <c r="SPD67" s="20"/>
      <c r="SPE67" s="20"/>
      <c r="SPF67" s="20"/>
      <c r="SPG67" s="20"/>
      <c r="SPH67" s="20"/>
      <c r="SPI67" s="20"/>
      <c r="SPJ67" s="20"/>
      <c r="SPK67" s="20"/>
      <c r="SPL67" s="20"/>
      <c r="SPM67" s="20"/>
      <c r="SPN67" s="20"/>
      <c r="SPO67" s="20"/>
      <c r="SPP67" s="20"/>
      <c r="SPQ67" s="20"/>
      <c r="SPR67" s="20"/>
      <c r="SPS67" s="20"/>
      <c r="SPT67" s="20"/>
      <c r="SPU67" s="20"/>
      <c r="SPV67" s="20"/>
      <c r="SPW67" s="20"/>
      <c r="SPX67" s="20"/>
      <c r="SPY67" s="20"/>
      <c r="SPZ67" s="20"/>
      <c r="SQA67" s="20"/>
      <c r="SQB67" s="20"/>
      <c r="SQC67" s="20"/>
      <c r="SQD67" s="20"/>
      <c r="SQE67" s="20"/>
      <c r="SQF67" s="20"/>
      <c r="SQG67" s="20"/>
      <c r="SQH67" s="20"/>
      <c r="SQI67" s="20"/>
      <c r="SQJ67" s="20"/>
      <c r="SQK67" s="20"/>
      <c r="SQL67" s="20"/>
      <c r="SQM67" s="20"/>
      <c r="SQN67" s="20"/>
      <c r="SQO67" s="20"/>
      <c r="SQP67" s="20"/>
      <c r="SQQ67" s="20"/>
      <c r="SQR67" s="20"/>
      <c r="SQS67" s="20"/>
      <c r="SQT67" s="20"/>
      <c r="SQU67" s="20"/>
      <c r="SQV67" s="20"/>
      <c r="SQW67" s="20"/>
      <c r="SQX67" s="20"/>
      <c r="SQY67" s="20"/>
      <c r="SQZ67" s="20"/>
      <c r="SRA67" s="20"/>
      <c r="SRB67" s="20"/>
      <c r="SRC67" s="20"/>
      <c r="SRD67" s="20"/>
      <c r="SRE67" s="20"/>
      <c r="SRF67" s="20"/>
      <c r="SRG67" s="20"/>
      <c r="SRH67" s="20"/>
      <c r="SRI67" s="20"/>
      <c r="SRJ67" s="20"/>
      <c r="SRK67" s="20"/>
      <c r="SRL67" s="20"/>
      <c r="SRM67" s="20"/>
      <c r="SRN67" s="20"/>
      <c r="SRO67" s="20"/>
      <c r="SRP67" s="20"/>
      <c r="SRQ67" s="20"/>
      <c r="SRR67" s="20"/>
      <c r="SRS67" s="20"/>
      <c r="SRT67" s="20"/>
      <c r="SRU67" s="20"/>
      <c r="SRV67" s="20"/>
      <c r="SRW67" s="20"/>
      <c r="SRX67" s="20"/>
      <c r="SRY67" s="20"/>
      <c r="SRZ67" s="20"/>
      <c r="SSA67" s="20"/>
      <c r="SSB67" s="20"/>
      <c r="SSC67" s="20"/>
      <c r="SSD67" s="20"/>
      <c r="SSE67" s="20"/>
      <c r="SSF67" s="20"/>
      <c r="SSG67" s="20"/>
      <c r="SSH67" s="20"/>
      <c r="SSI67" s="20"/>
      <c r="SSJ67" s="20"/>
      <c r="SSK67" s="20"/>
      <c r="SSL67" s="20"/>
      <c r="SSM67" s="20"/>
      <c r="SSN67" s="20"/>
      <c r="SSO67" s="20"/>
      <c r="SSP67" s="20"/>
      <c r="SSQ67" s="20"/>
      <c r="SSR67" s="20"/>
      <c r="SSS67" s="20"/>
      <c r="SST67" s="20"/>
      <c r="SSU67" s="20"/>
      <c r="SSV67" s="20"/>
      <c r="SSW67" s="20"/>
      <c r="SSX67" s="20"/>
      <c r="SSY67" s="20"/>
      <c r="SSZ67" s="20"/>
      <c r="STA67" s="20"/>
      <c r="STB67" s="20"/>
      <c r="STC67" s="20"/>
      <c r="STD67" s="20"/>
      <c r="STE67" s="20"/>
      <c r="STF67" s="20"/>
      <c r="STG67" s="20"/>
      <c r="STH67" s="20"/>
      <c r="STI67" s="20"/>
      <c r="STJ67" s="20"/>
      <c r="STK67" s="20"/>
      <c r="STL67" s="20"/>
      <c r="STM67" s="20"/>
      <c r="STN67" s="20"/>
      <c r="STO67" s="20"/>
      <c r="STP67" s="20"/>
      <c r="STQ67" s="20"/>
      <c r="STR67" s="20"/>
      <c r="STS67" s="20"/>
      <c r="STT67" s="20"/>
      <c r="STU67" s="20"/>
      <c r="STV67" s="20"/>
      <c r="STW67" s="20"/>
      <c r="STX67" s="20"/>
      <c r="STY67" s="20"/>
      <c r="STZ67" s="20"/>
      <c r="SUA67" s="20"/>
      <c r="SUB67" s="20"/>
      <c r="SUC67" s="20"/>
      <c r="SUD67" s="20"/>
      <c r="SUE67" s="20"/>
      <c r="SUF67" s="20"/>
      <c r="SUG67" s="20"/>
      <c r="SUH67" s="20"/>
      <c r="SUI67" s="20"/>
      <c r="SUJ67" s="20"/>
      <c r="SUK67" s="20"/>
      <c r="SUL67" s="20"/>
      <c r="SUM67" s="20"/>
      <c r="SUN67" s="20"/>
      <c r="SUO67" s="20"/>
      <c r="SUP67" s="20"/>
      <c r="SUQ67" s="20"/>
      <c r="SUR67" s="20"/>
      <c r="SUS67" s="20"/>
      <c r="SUT67" s="20"/>
      <c r="SUU67" s="20"/>
      <c r="SUV67" s="20"/>
      <c r="SUW67" s="20"/>
      <c r="SUX67" s="20"/>
      <c r="SUY67" s="20"/>
      <c r="SUZ67" s="20"/>
      <c r="SVA67" s="20"/>
      <c r="SVB67" s="20"/>
      <c r="SVC67" s="20"/>
      <c r="SVD67" s="20"/>
      <c r="SVE67" s="20"/>
      <c r="SVF67" s="20"/>
      <c r="SVG67" s="20"/>
      <c r="SVH67" s="20"/>
      <c r="SVI67" s="20"/>
      <c r="SVJ67" s="20"/>
      <c r="SVK67" s="20"/>
      <c r="SVL67" s="20"/>
      <c r="SVM67" s="20"/>
      <c r="SVN67" s="20"/>
      <c r="SVO67" s="20"/>
      <c r="SVP67" s="20"/>
      <c r="SVQ67" s="20"/>
      <c r="SVR67" s="20"/>
      <c r="SVS67" s="20"/>
      <c r="SVT67" s="20"/>
      <c r="SVU67" s="20"/>
      <c r="SVV67" s="20"/>
      <c r="SVW67" s="20"/>
      <c r="SVX67" s="20"/>
      <c r="SVY67" s="20"/>
      <c r="SVZ67" s="20"/>
      <c r="SWA67" s="20"/>
      <c r="SWB67" s="20"/>
      <c r="SWC67" s="20"/>
      <c r="SWD67" s="20"/>
      <c r="SWE67" s="20"/>
      <c r="SWF67" s="20"/>
      <c r="SWG67" s="20"/>
      <c r="SWH67" s="20"/>
      <c r="SWI67" s="20"/>
      <c r="SWJ67" s="20"/>
      <c r="SWK67" s="20"/>
      <c r="SWL67" s="20"/>
      <c r="SWM67" s="20"/>
      <c r="SWN67" s="20"/>
      <c r="SWO67" s="20"/>
      <c r="SWP67" s="20"/>
      <c r="SWQ67" s="20"/>
      <c r="SWR67" s="20"/>
      <c r="SWS67" s="20"/>
      <c r="SWT67" s="20"/>
      <c r="SWU67" s="20"/>
      <c r="SWV67" s="20"/>
      <c r="SWW67" s="20"/>
      <c r="SWX67" s="20"/>
      <c r="SWY67" s="20"/>
      <c r="SWZ67" s="20"/>
      <c r="SXA67" s="20"/>
      <c r="SXB67" s="20"/>
      <c r="SXC67" s="20"/>
      <c r="SXD67" s="20"/>
      <c r="SXE67" s="20"/>
      <c r="SXF67" s="20"/>
      <c r="SXG67" s="20"/>
      <c r="SXH67" s="20"/>
      <c r="SXI67" s="20"/>
      <c r="SXJ67" s="20"/>
      <c r="SXK67" s="20"/>
      <c r="SXL67" s="20"/>
      <c r="SXM67" s="20"/>
      <c r="SXN67" s="20"/>
      <c r="SXO67" s="20"/>
      <c r="SXP67" s="20"/>
      <c r="SXQ67" s="20"/>
      <c r="SXR67" s="20"/>
      <c r="SXS67" s="20"/>
      <c r="SXT67" s="20"/>
      <c r="SXU67" s="20"/>
      <c r="SXV67" s="20"/>
      <c r="SXW67" s="20"/>
      <c r="SXX67" s="20"/>
      <c r="SXY67" s="20"/>
      <c r="SXZ67" s="20"/>
      <c r="SYA67" s="20"/>
      <c r="SYB67" s="20"/>
      <c r="SYC67" s="20"/>
      <c r="SYD67" s="20"/>
      <c r="SYE67" s="20"/>
      <c r="SYF67" s="20"/>
      <c r="SYG67" s="20"/>
      <c r="SYH67" s="20"/>
      <c r="SYI67" s="20"/>
      <c r="SYJ67" s="20"/>
      <c r="SYK67" s="20"/>
      <c r="SYL67" s="20"/>
      <c r="SYM67" s="20"/>
      <c r="SYN67" s="20"/>
      <c r="SYO67" s="20"/>
      <c r="SYP67" s="20"/>
      <c r="SYQ67" s="20"/>
      <c r="SYR67" s="20"/>
      <c r="SYS67" s="20"/>
      <c r="SYT67" s="20"/>
      <c r="SYU67" s="20"/>
      <c r="SYV67" s="20"/>
      <c r="SYW67" s="20"/>
      <c r="SYX67" s="20"/>
      <c r="SYY67" s="20"/>
      <c r="SYZ67" s="20"/>
      <c r="SZA67" s="20"/>
      <c r="SZB67" s="20"/>
      <c r="SZC67" s="20"/>
      <c r="SZD67" s="20"/>
      <c r="SZE67" s="20"/>
      <c r="SZF67" s="20"/>
      <c r="SZG67" s="20"/>
      <c r="SZH67" s="20"/>
      <c r="SZI67" s="20"/>
      <c r="SZJ67" s="20"/>
      <c r="SZK67" s="20"/>
      <c r="SZL67" s="20"/>
      <c r="SZM67" s="20"/>
      <c r="SZN67" s="20"/>
      <c r="SZO67" s="20"/>
      <c r="SZP67" s="20"/>
      <c r="SZQ67" s="20"/>
      <c r="SZR67" s="20"/>
      <c r="SZS67" s="20"/>
      <c r="SZT67" s="20"/>
      <c r="SZU67" s="20"/>
      <c r="SZV67" s="20"/>
      <c r="SZW67" s="20"/>
      <c r="SZX67" s="20"/>
      <c r="SZY67" s="20"/>
      <c r="SZZ67" s="20"/>
      <c r="TAA67" s="20"/>
      <c r="TAB67" s="20"/>
      <c r="TAC67" s="20"/>
      <c r="TAD67" s="20"/>
      <c r="TAE67" s="20"/>
      <c r="TAF67" s="20"/>
      <c r="TAG67" s="20"/>
      <c r="TAH67" s="20"/>
      <c r="TAI67" s="20"/>
      <c r="TAJ67" s="20"/>
      <c r="TAK67" s="20"/>
      <c r="TAL67" s="20"/>
      <c r="TAM67" s="20"/>
      <c r="TAN67" s="20"/>
      <c r="TAO67" s="20"/>
      <c r="TAP67" s="20"/>
      <c r="TAQ67" s="20"/>
      <c r="TAR67" s="20"/>
      <c r="TAS67" s="20"/>
      <c r="TAT67" s="20"/>
      <c r="TAU67" s="20"/>
      <c r="TAV67" s="20"/>
      <c r="TAW67" s="20"/>
      <c r="TAX67" s="20"/>
      <c r="TAY67" s="20"/>
      <c r="TAZ67" s="20"/>
      <c r="TBA67" s="20"/>
      <c r="TBB67" s="20"/>
      <c r="TBC67" s="20"/>
      <c r="TBD67" s="20"/>
      <c r="TBE67" s="20"/>
      <c r="TBF67" s="20"/>
      <c r="TBG67" s="20"/>
      <c r="TBH67" s="20"/>
      <c r="TBI67" s="20"/>
      <c r="TBJ67" s="20"/>
      <c r="TBK67" s="20"/>
      <c r="TBL67" s="20"/>
      <c r="TBM67" s="20"/>
      <c r="TBN67" s="20"/>
      <c r="TBO67" s="20"/>
      <c r="TBP67" s="20"/>
      <c r="TBQ67" s="20"/>
      <c r="TBR67" s="20"/>
      <c r="TBS67" s="20"/>
      <c r="TBT67" s="20"/>
      <c r="TBU67" s="20"/>
      <c r="TBV67" s="20"/>
      <c r="TBW67" s="20"/>
      <c r="TBX67" s="20"/>
      <c r="TBY67" s="20"/>
      <c r="TBZ67" s="20"/>
      <c r="TCA67" s="20"/>
      <c r="TCB67" s="20"/>
      <c r="TCC67" s="20"/>
      <c r="TCD67" s="20"/>
      <c r="TCE67" s="20"/>
      <c r="TCF67" s="20"/>
      <c r="TCG67" s="20"/>
      <c r="TCH67" s="20"/>
      <c r="TCI67" s="20"/>
      <c r="TCJ67" s="20"/>
      <c r="TCK67" s="20"/>
      <c r="TCL67" s="20"/>
      <c r="TCM67" s="20"/>
      <c r="TCN67" s="20"/>
      <c r="TCO67" s="20"/>
      <c r="TCP67" s="20"/>
      <c r="TCQ67" s="20"/>
      <c r="TCR67" s="20"/>
      <c r="TCS67" s="20"/>
      <c r="TCT67" s="20"/>
      <c r="TCU67" s="20"/>
      <c r="TCV67" s="20"/>
      <c r="TCW67" s="20"/>
      <c r="TCX67" s="20"/>
      <c r="TCY67" s="20"/>
      <c r="TCZ67" s="20"/>
      <c r="TDA67" s="20"/>
      <c r="TDB67" s="20"/>
      <c r="TDC67" s="20"/>
      <c r="TDD67" s="20"/>
      <c r="TDE67" s="20"/>
      <c r="TDF67" s="20"/>
      <c r="TDG67" s="20"/>
      <c r="TDH67" s="20"/>
      <c r="TDI67" s="20"/>
      <c r="TDJ67" s="20"/>
      <c r="TDK67" s="20"/>
      <c r="TDL67" s="20"/>
      <c r="TDM67" s="20"/>
      <c r="TDN67" s="20"/>
      <c r="TDO67" s="20"/>
      <c r="TDP67" s="20"/>
      <c r="TDQ67" s="20"/>
      <c r="TDR67" s="20"/>
      <c r="TDS67" s="20"/>
      <c r="TDT67" s="20"/>
      <c r="TDU67" s="20"/>
      <c r="TDV67" s="20"/>
      <c r="TDW67" s="20"/>
      <c r="TDX67" s="20"/>
      <c r="TDY67" s="20"/>
      <c r="TDZ67" s="20"/>
      <c r="TEA67" s="20"/>
      <c r="TEB67" s="20"/>
      <c r="TEC67" s="20"/>
      <c r="TED67" s="20"/>
      <c r="TEE67" s="20"/>
      <c r="TEF67" s="20"/>
      <c r="TEG67" s="20"/>
      <c r="TEH67" s="20"/>
      <c r="TEI67" s="20"/>
      <c r="TEJ67" s="20"/>
      <c r="TEK67" s="20"/>
      <c r="TEL67" s="20"/>
      <c r="TEM67" s="20"/>
      <c r="TEN67" s="20"/>
      <c r="TEO67" s="20"/>
      <c r="TEP67" s="20"/>
      <c r="TEQ67" s="20"/>
      <c r="TER67" s="20"/>
      <c r="TES67" s="20"/>
      <c r="TET67" s="20"/>
      <c r="TEU67" s="20"/>
      <c r="TEV67" s="20"/>
      <c r="TEW67" s="20"/>
      <c r="TEX67" s="20"/>
      <c r="TEY67" s="20"/>
      <c r="TEZ67" s="20"/>
      <c r="TFA67" s="20"/>
      <c r="TFB67" s="20"/>
      <c r="TFC67" s="20"/>
      <c r="TFD67" s="20"/>
      <c r="TFE67" s="20"/>
      <c r="TFF67" s="20"/>
      <c r="TFG67" s="20"/>
      <c r="TFH67" s="20"/>
      <c r="TFI67" s="20"/>
      <c r="TFJ67" s="20"/>
      <c r="TFK67" s="20"/>
      <c r="TFL67" s="20"/>
      <c r="TFM67" s="20"/>
      <c r="TFN67" s="20"/>
      <c r="TFO67" s="20"/>
      <c r="TFP67" s="20"/>
      <c r="TFQ67" s="20"/>
      <c r="TFR67" s="20"/>
      <c r="TFS67" s="20"/>
      <c r="TFT67" s="20"/>
      <c r="TFU67" s="20"/>
      <c r="TFV67" s="20"/>
      <c r="TFW67" s="20"/>
      <c r="TFX67" s="20"/>
      <c r="TFY67" s="20"/>
      <c r="TFZ67" s="20"/>
      <c r="TGA67" s="20"/>
      <c r="TGB67" s="20"/>
      <c r="TGC67" s="20"/>
      <c r="TGD67" s="20"/>
      <c r="TGE67" s="20"/>
      <c r="TGF67" s="20"/>
      <c r="TGG67" s="20"/>
      <c r="TGH67" s="20"/>
      <c r="TGI67" s="20"/>
      <c r="TGJ67" s="20"/>
      <c r="TGK67" s="20"/>
      <c r="TGL67" s="20"/>
      <c r="TGM67" s="20"/>
      <c r="TGN67" s="20"/>
      <c r="TGO67" s="20"/>
      <c r="TGP67" s="20"/>
      <c r="TGQ67" s="20"/>
      <c r="TGR67" s="20"/>
      <c r="TGS67" s="20"/>
      <c r="TGT67" s="20"/>
      <c r="TGU67" s="20"/>
      <c r="TGV67" s="20"/>
      <c r="TGW67" s="20"/>
      <c r="TGX67" s="20"/>
      <c r="TGY67" s="20"/>
      <c r="TGZ67" s="20"/>
      <c r="THA67" s="20"/>
      <c r="THB67" s="20"/>
      <c r="THC67" s="20"/>
      <c r="THD67" s="20"/>
      <c r="THE67" s="20"/>
      <c r="THF67" s="20"/>
      <c r="THG67" s="20"/>
      <c r="THH67" s="20"/>
      <c r="THI67" s="20"/>
      <c r="THJ67" s="20"/>
      <c r="THK67" s="20"/>
      <c r="THL67" s="20"/>
      <c r="THM67" s="20"/>
      <c r="THN67" s="20"/>
      <c r="THO67" s="20"/>
      <c r="THP67" s="20"/>
      <c r="THQ67" s="20"/>
      <c r="THR67" s="20"/>
      <c r="THS67" s="20"/>
      <c r="THT67" s="20"/>
      <c r="THU67" s="20"/>
      <c r="THV67" s="20"/>
      <c r="THW67" s="20"/>
      <c r="THX67" s="20"/>
      <c r="THY67" s="20"/>
      <c r="THZ67" s="20"/>
      <c r="TIA67" s="20"/>
      <c r="TIB67" s="20"/>
      <c r="TIC67" s="20"/>
      <c r="TID67" s="20"/>
      <c r="TIE67" s="20"/>
      <c r="TIF67" s="20"/>
      <c r="TIG67" s="20"/>
      <c r="TIH67" s="20"/>
      <c r="TII67" s="20"/>
      <c r="TIJ67" s="20"/>
      <c r="TIK67" s="20"/>
      <c r="TIL67" s="20"/>
      <c r="TIM67" s="20"/>
      <c r="TIN67" s="20"/>
      <c r="TIO67" s="20"/>
      <c r="TIP67" s="20"/>
      <c r="TIQ67" s="20"/>
      <c r="TIR67" s="20"/>
      <c r="TIS67" s="20"/>
      <c r="TIT67" s="20"/>
      <c r="TIU67" s="20"/>
      <c r="TIV67" s="20"/>
      <c r="TIW67" s="20"/>
      <c r="TIX67" s="20"/>
      <c r="TIY67" s="20"/>
      <c r="TIZ67" s="20"/>
      <c r="TJA67" s="20"/>
      <c r="TJB67" s="20"/>
      <c r="TJC67" s="20"/>
      <c r="TJD67" s="20"/>
      <c r="TJE67" s="20"/>
      <c r="TJF67" s="20"/>
      <c r="TJG67" s="20"/>
      <c r="TJH67" s="20"/>
      <c r="TJI67" s="20"/>
      <c r="TJJ67" s="20"/>
      <c r="TJK67" s="20"/>
      <c r="TJL67" s="20"/>
      <c r="TJM67" s="20"/>
      <c r="TJN67" s="20"/>
      <c r="TJO67" s="20"/>
      <c r="TJP67" s="20"/>
      <c r="TJQ67" s="20"/>
      <c r="TJR67" s="20"/>
      <c r="TJS67" s="20"/>
      <c r="TJT67" s="20"/>
      <c r="TJU67" s="20"/>
      <c r="TJV67" s="20"/>
      <c r="TJW67" s="20"/>
      <c r="TJX67" s="20"/>
      <c r="TJY67" s="20"/>
      <c r="TJZ67" s="20"/>
      <c r="TKA67" s="20"/>
      <c r="TKB67" s="20"/>
      <c r="TKC67" s="20"/>
      <c r="TKD67" s="20"/>
      <c r="TKE67" s="20"/>
      <c r="TKF67" s="20"/>
      <c r="TKG67" s="20"/>
      <c r="TKH67" s="20"/>
      <c r="TKI67" s="20"/>
      <c r="TKJ67" s="20"/>
      <c r="TKK67" s="20"/>
      <c r="TKL67" s="20"/>
      <c r="TKM67" s="20"/>
      <c r="TKN67" s="20"/>
      <c r="TKO67" s="20"/>
      <c r="TKP67" s="20"/>
      <c r="TKQ67" s="20"/>
      <c r="TKR67" s="20"/>
      <c r="TKS67" s="20"/>
      <c r="TKT67" s="20"/>
      <c r="TKU67" s="20"/>
      <c r="TKV67" s="20"/>
      <c r="TKW67" s="20"/>
      <c r="TKX67" s="20"/>
      <c r="TKY67" s="20"/>
      <c r="TKZ67" s="20"/>
      <c r="TLA67" s="20"/>
      <c r="TLB67" s="20"/>
      <c r="TLC67" s="20"/>
      <c r="TLD67" s="20"/>
      <c r="TLE67" s="20"/>
      <c r="TLF67" s="20"/>
      <c r="TLG67" s="20"/>
      <c r="TLH67" s="20"/>
      <c r="TLI67" s="20"/>
      <c r="TLJ67" s="20"/>
      <c r="TLK67" s="20"/>
      <c r="TLL67" s="20"/>
      <c r="TLM67" s="20"/>
      <c r="TLN67" s="20"/>
      <c r="TLO67" s="20"/>
      <c r="TLP67" s="20"/>
      <c r="TLQ67" s="20"/>
      <c r="TLR67" s="20"/>
      <c r="TLS67" s="20"/>
      <c r="TLT67" s="20"/>
      <c r="TLU67" s="20"/>
      <c r="TLV67" s="20"/>
      <c r="TLW67" s="20"/>
      <c r="TLX67" s="20"/>
      <c r="TLY67" s="20"/>
      <c r="TLZ67" s="20"/>
      <c r="TMA67" s="20"/>
      <c r="TMB67" s="20"/>
      <c r="TMC67" s="20"/>
      <c r="TMD67" s="20"/>
      <c r="TME67" s="20"/>
      <c r="TMF67" s="20"/>
      <c r="TMG67" s="20"/>
      <c r="TMH67" s="20"/>
      <c r="TMI67" s="20"/>
      <c r="TMJ67" s="20"/>
      <c r="TMK67" s="20"/>
      <c r="TML67" s="20"/>
      <c r="TMM67" s="20"/>
      <c r="TMN67" s="20"/>
      <c r="TMO67" s="20"/>
      <c r="TMP67" s="20"/>
      <c r="TMQ67" s="20"/>
      <c r="TMR67" s="20"/>
      <c r="TMS67" s="20"/>
      <c r="TMT67" s="20"/>
      <c r="TMU67" s="20"/>
      <c r="TMV67" s="20"/>
      <c r="TMW67" s="20"/>
      <c r="TMX67" s="20"/>
      <c r="TMY67" s="20"/>
      <c r="TMZ67" s="20"/>
      <c r="TNA67" s="20"/>
      <c r="TNB67" s="20"/>
      <c r="TNC67" s="20"/>
      <c r="TND67" s="20"/>
      <c r="TNE67" s="20"/>
      <c r="TNF67" s="20"/>
      <c r="TNG67" s="20"/>
      <c r="TNH67" s="20"/>
      <c r="TNI67" s="20"/>
      <c r="TNJ67" s="20"/>
      <c r="TNK67" s="20"/>
      <c r="TNL67" s="20"/>
      <c r="TNM67" s="20"/>
      <c r="TNN67" s="20"/>
      <c r="TNO67" s="20"/>
      <c r="TNP67" s="20"/>
      <c r="TNQ67" s="20"/>
      <c r="TNR67" s="20"/>
      <c r="TNS67" s="20"/>
      <c r="TNT67" s="20"/>
      <c r="TNU67" s="20"/>
      <c r="TNV67" s="20"/>
      <c r="TNW67" s="20"/>
      <c r="TNX67" s="20"/>
      <c r="TNY67" s="20"/>
      <c r="TNZ67" s="20"/>
      <c r="TOA67" s="20"/>
      <c r="TOB67" s="20"/>
      <c r="TOC67" s="20"/>
      <c r="TOD67" s="20"/>
      <c r="TOE67" s="20"/>
      <c r="TOF67" s="20"/>
      <c r="TOG67" s="20"/>
      <c r="TOH67" s="20"/>
      <c r="TOI67" s="20"/>
      <c r="TOJ67" s="20"/>
      <c r="TOK67" s="20"/>
      <c r="TOL67" s="20"/>
      <c r="TOM67" s="20"/>
      <c r="TON67" s="20"/>
      <c r="TOO67" s="20"/>
      <c r="TOP67" s="20"/>
      <c r="TOQ67" s="20"/>
      <c r="TOR67" s="20"/>
      <c r="TOS67" s="20"/>
      <c r="TOT67" s="20"/>
      <c r="TOU67" s="20"/>
      <c r="TOV67" s="20"/>
      <c r="TOW67" s="20"/>
      <c r="TOX67" s="20"/>
      <c r="TOY67" s="20"/>
      <c r="TOZ67" s="20"/>
      <c r="TPA67" s="20"/>
      <c r="TPB67" s="20"/>
      <c r="TPC67" s="20"/>
      <c r="TPD67" s="20"/>
      <c r="TPE67" s="20"/>
      <c r="TPF67" s="20"/>
      <c r="TPG67" s="20"/>
      <c r="TPH67" s="20"/>
      <c r="TPI67" s="20"/>
      <c r="TPJ67" s="20"/>
      <c r="TPK67" s="20"/>
      <c r="TPL67" s="20"/>
      <c r="TPM67" s="20"/>
      <c r="TPN67" s="20"/>
      <c r="TPO67" s="20"/>
      <c r="TPP67" s="20"/>
      <c r="TPQ67" s="20"/>
      <c r="TPR67" s="20"/>
      <c r="TPS67" s="20"/>
      <c r="TPT67" s="20"/>
      <c r="TPU67" s="20"/>
      <c r="TPV67" s="20"/>
      <c r="TPW67" s="20"/>
      <c r="TPX67" s="20"/>
      <c r="TPY67" s="20"/>
      <c r="TPZ67" s="20"/>
      <c r="TQA67" s="20"/>
      <c r="TQB67" s="20"/>
      <c r="TQC67" s="20"/>
      <c r="TQD67" s="20"/>
      <c r="TQE67" s="20"/>
      <c r="TQF67" s="20"/>
      <c r="TQG67" s="20"/>
      <c r="TQH67" s="20"/>
      <c r="TQI67" s="20"/>
      <c r="TQJ67" s="20"/>
      <c r="TQK67" s="20"/>
      <c r="TQL67" s="20"/>
      <c r="TQM67" s="20"/>
      <c r="TQN67" s="20"/>
      <c r="TQO67" s="20"/>
      <c r="TQP67" s="20"/>
      <c r="TQQ67" s="20"/>
      <c r="TQR67" s="20"/>
      <c r="TQS67" s="20"/>
      <c r="TQT67" s="20"/>
      <c r="TQU67" s="20"/>
      <c r="TQV67" s="20"/>
      <c r="TQW67" s="20"/>
      <c r="TQX67" s="20"/>
      <c r="TQY67" s="20"/>
      <c r="TQZ67" s="20"/>
      <c r="TRA67" s="20"/>
      <c r="TRB67" s="20"/>
      <c r="TRC67" s="20"/>
      <c r="TRD67" s="20"/>
      <c r="TRE67" s="20"/>
      <c r="TRF67" s="20"/>
      <c r="TRG67" s="20"/>
      <c r="TRH67" s="20"/>
      <c r="TRI67" s="20"/>
      <c r="TRJ67" s="20"/>
      <c r="TRK67" s="20"/>
      <c r="TRL67" s="20"/>
      <c r="TRM67" s="20"/>
      <c r="TRN67" s="20"/>
      <c r="TRO67" s="20"/>
      <c r="TRP67" s="20"/>
      <c r="TRQ67" s="20"/>
      <c r="TRR67" s="20"/>
      <c r="TRS67" s="20"/>
      <c r="TRT67" s="20"/>
      <c r="TRU67" s="20"/>
      <c r="TRV67" s="20"/>
      <c r="TRW67" s="20"/>
      <c r="TRX67" s="20"/>
      <c r="TRY67" s="20"/>
      <c r="TRZ67" s="20"/>
      <c r="TSA67" s="20"/>
      <c r="TSB67" s="20"/>
      <c r="TSC67" s="20"/>
      <c r="TSD67" s="20"/>
      <c r="TSE67" s="20"/>
      <c r="TSF67" s="20"/>
      <c r="TSG67" s="20"/>
      <c r="TSH67" s="20"/>
      <c r="TSI67" s="20"/>
      <c r="TSJ67" s="20"/>
      <c r="TSK67" s="20"/>
      <c r="TSL67" s="20"/>
      <c r="TSM67" s="20"/>
      <c r="TSN67" s="20"/>
      <c r="TSO67" s="20"/>
      <c r="TSP67" s="20"/>
      <c r="TSQ67" s="20"/>
      <c r="TSR67" s="20"/>
      <c r="TSS67" s="20"/>
      <c r="TST67" s="20"/>
      <c r="TSU67" s="20"/>
      <c r="TSV67" s="20"/>
      <c r="TSW67" s="20"/>
      <c r="TSX67" s="20"/>
      <c r="TSY67" s="20"/>
      <c r="TSZ67" s="20"/>
      <c r="TTA67" s="20"/>
      <c r="TTB67" s="20"/>
      <c r="TTC67" s="20"/>
      <c r="TTD67" s="20"/>
      <c r="TTE67" s="20"/>
      <c r="TTF67" s="20"/>
      <c r="TTG67" s="20"/>
      <c r="TTH67" s="20"/>
      <c r="TTI67" s="20"/>
      <c r="TTJ67" s="20"/>
      <c r="TTK67" s="20"/>
      <c r="TTL67" s="20"/>
      <c r="TTM67" s="20"/>
      <c r="TTN67" s="20"/>
      <c r="TTO67" s="20"/>
      <c r="TTP67" s="20"/>
      <c r="TTQ67" s="20"/>
      <c r="TTR67" s="20"/>
      <c r="TTS67" s="20"/>
      <c r="TTT67" s="20"/>
      <c r="TTU67" s="20"/>
      <c r="TTV67" s="20"/>
      <c r="TTW67" s="20"/>
      <c r="TTX67" s="20"/>
      <c r="TTY67" s="20"/>
      <c r="TTZ67" s="20"/>
      <c r="TUA67" s="20"/>
      <c r="TUB67" s="20"/>
      <c r="TUC67" s="20"/>
      <c r="TUD67" s="20"/>
      <c r="TUE67" s="20"/>
      <c r="TUF67" s="20"/>
      <c r="TUG67" s="20"/>
      <c r="TUH67" s="20"/>
      <c r="TUI67" s="20"/>
      <c r="TUJ67" s="20"/>
      <c r="TUK67" s="20"/>
      <c r="TUL67" s="20"/>
      <c r="TUM67" s="20"/>
      <c r="TUN67" s="20"/>
      <c r="TUO67" s="20"/>
      <c r="TUP67" s="20"/>
      <c r="TUQ67" s="20"/>
      <c r="TUR67" s="20"/>
      <c r="TUS67" s="20"/>
      <c r="TUT67" s="20"/>
      <c r="TUU67" s="20"/>
      <c r="TUV67" s="20"/>
      <c r="TUW67" s="20"/>
      <c r="TUX67" s="20"/>
      <c r="TUY67" s="20"/>
      <c r="TUZ67" s="20"/>
      <c r="TVA67" s="20"/>
      <c r="TVB67" s="20"/>
      <c r="TVC67" s="20"/>
      <c r="TVD67" s="20"/>
      <c r="TVE67" s="20"/>
      <c r="TVF67" s="20"/>
      <c r="TVG67" s="20"/>
      <c r="TVH67" s="20"/>
      <c r="TVI67" s="20"/>
      <c r="TVJ67" s="20"/>
      <c r="TVK67" s="20"/>
      <c r="TVL67" s="20"/>
      <c r="TVM67" s="20"/>
      <c r="TVN67" s="20"/>
      <c r="TVO67" s="20"/>
      <c r="TVP67" s="20"/>
      <c r="TVQ67" s="20"/>
      <c r="TVR67" s="20"/>
      <c r="TVS67" s="20"/>
      <c r="TVT67" s="20"/>
      <c r="TVU67" s="20"/>
      <c r="TVV67" s="20"/>
      <c r="TVW67" s="20"/>
      <c r="TVX67" s="20"/>
      <c r="TVY67" s="20"/>
      <c r="TVZ67" s="20"/>
      <c r="TWA67" s="20"/>
      <c r="TWB67" s="20"/>
      <c r="TWC67" s="20"/>
      <c r="TWD67" s="20"/>
      <c r="TWE67" s="20"/>
      <c r="TWF67" s="20"/>
      <c r="TWG67" s="20"/>
      <c r="TWH67" s="20"/>
      <c r="TWI67" s="20"/>
      <c r="TWJ67" s="20"/>
      <c r="TWK67" s="20"/>
      <c r="TWL67" s="20"/>
      <c r="TWM67" s="20"/>
      <c r="TWN67" s="20"/>
      <c r="TWO67" s="20"/>
      <c r="TWP67" s="20"/>
      <c r="TWQ67" s="20"/>
      <c r="TWR67" s="20"/>
      <c r="TWS67" s="20"/>
      <c r="TWT67" s="20"/>
      <c r="TWU67" s="20"/>
      <c r="TWV67" s="20"/>
      <c r="TWW67" s="20"/>
      <c r="TWX67" s="20"/>
      <c r="TWY67" s="20"/>
      <c r="TWZ67" s="20"/>
      <c r="TXA67" s="20"/>
      <c r="TXB67" s="20"/>
      <c r="TXC67" s="20"/>
      <c r="TXD67" s="20"/>
      <c r="TXE67" s="20"/>
      <c r="TXF67" s="20"/>
      <c r="TXG67" s="20"/>
      <c r="TXH67" s="20"/>
      <c r="TXI67" s="20"/>
      <c r="TXJ67" s="20"/>
      <c r="TXK67" s="20"/>
      <c r="TXL67" s="20"/>
      <c r="TXM67" s="20"/>
      <c r="TXN67" s="20"/>
      <c r="TXO67" s="20"/>
      <c r="TXP67" s="20"/>
      <c r="TXQ67" s="20"/>
      <c r="TXR67" s="20"/>
      <c r="TXS67" s="20"/>
      <c r="TXT67" s="20"/>
      <c r="TXU67" s="20"/>
      <c r="TXV67" s="20"/>
      <c r="TXW67" s="20"/>
      <c r="TXX67" s="20"/>
      <c r="TXY67" s="20"/>
      <c r="TXZ67" s="20"/>
      <c r="TYA67" s="20"/>
      <c r="TYB67" s="20"/>
      <c r="TYC67" s="20"/>
      <c r="TYD67" s="20"/>
      <c r="TYE67" s="20"/>
      <c r="TYF67" s="20"/>
      <c r="TYG67" s="20"/>
      <c r="TYH67" s="20"/>
      <c r="TYI67" s="20"/>
      <c r="TYJ67" s="20"/>
      <c r="TYK67" s="20"/>
      <c r="TYL67" s="20"/>
      <c r="TYM67" s="20"/>
      <c r="TYN67" s="20"/>
      <c r="TYO67" s="20"/>
      <c r="TYP67" s="20"/>
      <c r="TYQ67" s="20"/>
      <c r="TYR67" s="20"/>
      <c r="TYS67" s="20"/>
      <c r="TYT67" s="20"/>
      <c r="TYU67" s="20"/>
      <c r="TYV67" s="20"/>
      <c r="TYW67" s="20"/>
      <c r="TYX67" s="20"/>
      <c r="TYY67" s="20"/>
      <c r="TYZ67" s="20"/>
      <c r="TZA67" s="20"/>
      <c r="TZB67" s="20"/>
      <c r="TZC67" s="20"/>
      <c r="TZD67" s="20"/>
      <c r="TZE67" s="20"/>
      <c r="TZF67" s="20"/>
      <c r="TZG67" s="20"/>
      <c r="TZH67" s="20"/>
      <c r="TZI67" s="20"/>
      <c r="TZJ67" s="20"/>
      <c r="TZK67" s="20"/>
      <c r="TZL67" s="20"/>
      <c r="TZM67" s="20"/>
      <c r="TZN67" s="20"/>
      <c r="TZO67" s="20"/>
      <c r="TZP67" s="20"/>
      <c r="TZQ67" s="20"/>
      <c r="TZR67" s="20"/>
      <c r="TZS67" s="20"/>
      <c r="TZT67" s="20"/>
      <c r="TZU67" s="20"/>
      <c r="TZV67" s="20"/>
      <c r="TZW67" s="20"/>
      <c r="TZX67" s="20"/>
      <c r="TZY67" s="20"/>
      <c r="TZZ67" s="20"/>
      <c r="UAA67" s="20"/>
      <c r="UAB67" s="20"/>
      <c r="UAC67" s="20"/>
      <c r="UAD67" s="20"/>
      <c r="UAE67" s="20"/>
      <c r="UAF67" s="20"/>
      <c r="UAG67" s="20"/>
      <c r="UAH67" s="20"/>
      <c r="UAI67" s="20"/>
      <c r="UAJ67" s="20"/>
      <c r="UAK67" s="20"/>
      <c r="UAL67" s="20"/>
      <c r="UAM67" s="20"/>
      <c r="UAN67" s="20"/>
      <c r="UAO67" s="20"/>
      <c r="UAP67" s="20"/>
      <c r="UAQ67" s="20"/>
      <c r="UAR67" s="20"/>
      <c r="UAS67" s="20"/>
      <c r="UAT67" s="20"/>
      <c r="UAU67" s="20"/>
      <c r="UAV67" s="20"/>
      <c r="UAW67" s="20"/>
      <c r="UAX67" s="20"/>
      <c r="UAY67" s="20"/>
      <c r="UAZ67" s="20"/>
      <c r="UBA67" s="20"/>
      <c r="UBB67" s="20"/>
      <c r="UBC67" s="20"/>
      <c r="UBD67" s="20"/>
      <c r="UBE67" s="20"/>
      <c r="UBF67" s="20"/>
      <c r="UBG67" s="20"/>
      <c r="UBH67" s="20"/>
      <c r="UBI67" s="20"/>
      <c r="UBJ67" s="20"/>
      <c r="UBK67" s="20"/>
      <c r="UBL67" s="20"/>
      <c r="UBM67" s="20"/>
      <c r="UBN67" s="20"/>
      <c r="UBO67" s="20"/>
      <c r="UBP67" s="20"/>
      <c r="UBQ67" s="20"/>
      <c r="UBR67" s="20"/>
      <c r="UBS67" s="20"/>
      <c r="UBT67" s="20"/>
      <c r="UBU67" s="20"/>
      <c r="UBV67" s="20"/>
      <c r="UBW67" s="20"/>
      <c r="UBX67" s="20"/>
      <c r="UBY67" s="20"/>
      <c r="UBZ67" s="20"/>
      <c r="UCA67" s="20"/>
      <c r="UCB67" s="20"/>
      <c r="UCC67" s="20"/>
      <c r="UCD67" s="20"/>
      <c r="UCE67" s="20"/>
      <c r="UCF67" s="20"/>
      <c r="UCG67" s="20"/>
      <c r="UCH67" s="20"/>
      <c r="UCI67" s="20"/>
      <c r="UCJ67" s="20"/>
      <c r="UCK67" s="20"/>
      <c r="UCL67" s="20"/>
      <c r="UCM67" s="20"/>
      <c r="UCN67" s="20"/>
      <c r="UCO67" s="20"/>
      <c r="UCP67" s="20"/>
      <c r="UCQ67" s="20"/>
      <c r="UCR67" s="20"/>
      <c r="UCS67" s="20"/>
      <c r="UCT67" s="20"/>
      <c r="UCU67" s="20"/>
      <c r="UCV67" s="20"/>
      <c r="UCW67" s="20"/>
      <c r="UCX67" s="20"/>
      <c r="UCY67" s="20"/>
      <c r="UCZ67" s="20"/>
      <c r="UDA67" s="20"/>
      <c r="UDB67" s="20"/>
      <c r="UDC67" s="20"/>
      <c r="UDD67" s="20"/>
      <c r="UDE67" s="20"/>
      <c r="UDF67" s="20"/>
      <c r="UDG67" s="20"/>
      <c r="UDH67" s="20"/>
      <c r="UDI67" s="20"/>
      <c r="UDJ67" s="20"/>
      <c r="UDK67" s="20"/>
      <c r="UDL67" s="20"/>
      <c r="UDM67" s="20"/>
      <c r="UDN67" s="20"/>
      <c r="UDO67" s="20"/>
      <c r="UDP67" s="20"/>
      <c r="UDQ67" s="20"/>
      <c r="UDR67" s="20"/>
      <c r="UDS67" s="20"/>
      <c r="UDT67" s="20"/>
      <c r="UDU67" s="20"/>
      <c r="UDV67" s="20"/>
      <c r="UDW67" s="20"/>
      <c r="UDX67" s="20"/>
      <c r="UDY67" s="20"/>
      <c r="UDZ67" s="20"/>
      <c r="UEA67" s="20"/>
      <c r="UEB67" s="20"/>
      <c r="UEC67" s="20"/>
      <c r="UED67" s="20"/>
      <c r="UEE67" s="20"/>
      <c r="UEF67" s="20"/>
      <c r="UEG67" s="20"/>
      <c r="UEH67" s="20"/>
      <c r="UEI67" s="20"/>
      <c r="UEJ67" s="20"/>
      <c r="UEK67" s="20"/>
      <c r="UEL67" s="20"/>
      <c r="UEM67" s="20"/>
      <c r="UEN67" s="20"/>
      <c r="UEO67" s="20"/>
      <c r="UEP67" s="20"/>
      <c r="UEQ67" s="20"/>
      <c r="UER67" s="20"/>
      <c r="UES67" s="20"/>
      <c r="UET67" s="20"/>
      <c r="UEU67" s="20"/>
      <c r="UEV67" s="20"/>
      <c r="UEW67" s="20"/>
      <c r="UEX67" s="20"/>
      <c r="UEY67" s="20"/>
      <c r="UEZ67" s="20"/>
      <c r="UFA67" s="20"/>
      <c r="UFB67" s="20"/>
      <c r="UFC67" s="20"/>
      <c r="UFD67" s="20"/>
      <c r="UFE67" s="20"/>
      <c r="UFF67" s="20"/>
      <c r="UFG67" s="20"/>
      <c r="UFH67" s="20"/>
      <c r="UFI67" s="20"/>
      <c r="UFJ67" s="20"/>
      <c r="UFK67" s="20"/>
      <c r="UFL67" s="20"/>
      <c r="UFM67" s="20"/>
      <c r="UFN67" s="20"/>
      <c r="UFO67" s="20"/>
      <c r="UFP67" s="20"/>
      <c r="UFQ67" s="20"/>
      <c r="UFR67" s="20"/>
      <c r="UFS67" s="20"/>
      <c r="UFT67" s="20"/>
      <c r="UFU67" s="20"/>
      <c r="UFV67" s="20"/>
      <c r="UFW67" s="20"/>
      <c r="UFX67" s="20"/>
      <c r="UFY67" s="20"/>
      <c r="UFZ67" s="20"/>
      <c r="UGA67" s="20"/>
      <c r="UGB67" s="20"/>
      <c r="UGC67" s="20"/>
      <c r="UGD67" s="20"/>
      <c r="UGE67" s="20"/>
      <c r="UGF67" s="20"/>
      <c r="UGG67" s="20"/>
      <c r="UGH67" s="20"/>
      <c r="UGI67" s="20"/>
      <c r="UGJ67" s="20"/>
      <c r="UGK67" s="20"/>
      <c r="UGL67" s="20"/>
      <c r="UGM67" s="20"/>
      <c r="UGN67" s="20"/>
      <c r="UGO67" s="20"/>
      <c r="UGP67" s="20"/>
      <c r="UGQ67" s="20"/>
      <c r="UGR67" s="20"/>
      <c r="UGS67" s="20"/>
      <c r="UGT67" s="20"/>
      <c r="UGU67" s="20"/>
      <c r="UGV67" s="20"/>
      <c r="UGW67" s="20"/>
      <c r="UGX67" s="20"/>
      <c r="UGY67" s="20"/>
      <c r="UGZ67" s="20"/>
      <c r="UHA67" s="20"/>
      <c r="UHB67" s="20"/>
      <c r="UHC67" s="20"/>
      <c r="UHD67" s="20"/>
      <c r="UHE67" s="20"/>
      <c r="UHF67" s="20"/>
      <c r="UHG67" s="20"/>
      <c r="UHH67" s="20"/>
      <c r="UHI67" s="20"/>
      <c r="UHJ67" s="20"/>
      <c r="UHK67" s="20"/>
      <c r="UHL67" s="20"/>
      <c r="UHM67" s="20"/>
      <c r="UHN67" s="20"/>
      <c r="UHO67" s="20"/>
      <c r="UHP67" s="20"/>
      <c r="UHQ67" s="20"/>
      <c r="UHR67" s="20"/>
      <c r="UHS67" s="20"/>
      <c r="UHT67" s="20"/>
      <c r="UHU67" s="20"/>
      <c r="UHV67" s="20"/>
      <c r="UHW67" s="20"/>
      <c r="UHX67" s="20"/>
      <c r="UHY67" s="20"/>
      <c r="UHZ67" s="20"/>
      <c r="UIA67" s="20"/>
      <c r="UIB67" s="20"/>
      <c r="UIC67" s="20"/>
      <c r="UID67" s="20"/>
      <c r="UIE67" s="20"/>
      <c r="UIF67" s="20"/>
      <c r="UIG67" s="20"/>
      <c r="UIH67" s="20"/>
      <c r="UII67" s="20"/>
      <c r="UIJ67" s="20"/>
      <c r="UIK67" s="20"/>
      <c r="UIL67" s="20"/>
      <c r="UIM67" s="20"/>
      <c r="UIN67" s="20"/>
      <c r="UIO67" s="20"/>
      <c r="UIP67" s="20"/>
      <c r="UIQ67" s="20"/>
      <c r="UIR67" s="20"/>
      <c r="UIS67" s="20"/>
      <c r="UIT67" s="20"/>
      <c r="UIU67" s="20"/>
      <c r="UIV67" s="20"/>
      <c r="UIW67" s="20"/>
      <c r="UIX67" s="20"/>
      <c r="UIY67" s="20"/>
      <c r="UIZ67" s="20"/>
      <c r="UJA67" s="20"/>
      <c r="UJB67" s="20"/>
      <c r="UJC67" s="20"/>
      <c r="UJD67" s="20"/>
      <c r="UJE67" s="20"/>
      <c r="UJF67" s="20"/>
      <c r="UJG67" s="20"/>
      <c r="UJH67" s="20"/>
      <c r="UJI67" s="20"/>
      <c r="UJJ67" s="20"/>
      <c r="UJK67" s="20"/>
      <c r="UJL67" s="20"/>
      <c r="UJM67" s="20"/>
      <c r="UJN67" s="20"/>
      <c r="UJO67" s="20"/>
      <c r="UJP67" s="20"/>
      <c r="UJQ67" s="20"/>
      <c r="UJR67" s="20"/>
      <c r="UJS67" s="20"/>
      <c r="UJT67" s="20"/>
      <c r="UJU67" s="20"/>
      <c r="UJV67" s="20"/>
      <c r="UJW67" s="20"/>
      <c r="UJX67" s="20"/>
      <c r="UJY67" s="20"/>
      <c r="UJZ67" s="20"/>
      <c r="UKA67" s="20"/>
      <c r="UKB67" s="20"/>
      <c r="UKC67" s="20"/>
      <c r="UKD67" s="20"/>
      <c r="UKE67" s="20"/>
      <c r="UKF67" s="20"/>
      <c r="UKG67" s="20"/>
      <c r="UKH67" s="20"/>
      <c r="UKI67" s="20"/>
      <c r="UKJ67" s="20"/>
      <c r="UKK67" s="20"/>
      <c r="UKL67" s="20"/>
      <c r="UKM67" s="20"/>
      <c r="UKN67" s="20"/>
      <c r="UKO67" s="20"/>
      <c r="UKP67" s="20"/>
      <c r="UKQ67" s="20"/>
      <c r="UKR67" s="20"/>
      <c r="UKS67" s="20"/>
      <c r="UKT67" s="20"/>
      <c r="UKU67" s="20"/>
      <c r="UKV67" s="20"/>
      <c r="UKW67" s="20"/>
      <c r="UKX67" s="20"/>
      <c r="UKY67" s="20"/>
      <c r="UKZ67" s="20"/>
      <c r="ULA67" s="20"/>
      <c r="ULB67" s="20"/>
      <c r="ULC67" s="20"/>
      <c r="ULD67" s="20"/>
      <c r="ULE67" s="20"/>
      <c r="ULF67" s="20"/>
      <c r="ULG67" s="20"/>
      <c r="ULH67" s="20"/>
      <c r="ULI67" s="20"/>
      <c r="ULJ67" s="20"/>
      <c r="ULK67" s="20"/>
      <c r="ULL67" s="20"/>
      <c r="ULM67" s="20"/>
      <c r="ULN67" s="20"/>
      <c r="ULO67" s="20"/>
      <c r="ULP67" s="20"/>
      <c r="ULQ67" s="20"/>
      <c r="ULR67" s="20"/>
      <c r="ULS67" s="20"/>
      <c r="ULT67" s="20"/>
      <c r="ULU67" s="20"/>
      <c r="ULV67" s="20"/>
      <c r="ULW67" s="20"/>
      <c r="ULX67" s="20"/>
      <c r="ULY67" s="20"/>
      <c r="ULZ67" s="20"/>
      <c r="UMA67" s="20"/>
      <c r="UMB67" s="20"/>
      <c r="UMC67" s="20"/>
      <c r="UMD67" s="20"/>
      <c r="UME67" s="20"/>
      <c r="UMF67" s="20"/>
      <c r="UMG67" s="20"/>
      <c r="UMH67" s="20"/>
      <c r="UMI67" s="20"/>
      <c r="UMJ67" s="20"/>
      <c r="UMK67" s="20"/>
      <c r="UML67" s="20"/>
      <c r="UMM67" s="20"/>
      <c r="UMN67" s="20"/>
      <c r="UMO67" s="20"/>
      <c r="UMP67" s="20"/>
      <c r="UMQ67" s="20"/>
      <c r="UMR67" s="20"/>
      <c r="UMS67" s="20"/>
      <c r="UMT67" s="20"/>
      <c r="UMU67" s="20"/>
      <c r="UMV67" s="20"/>
      <c r="UMW67" s="20"/>
      <c r="UMX67" s="20"/>
      <c r="UMY67" s="20"/>
      <c r="UMZ67" s="20"/>
      <c r="UNA67" s="20"/>
      <c r="UNB67" s="20"/>
      <c r="UNC67" s="20"/>
      <c r="UND67" s="20"/>
      <c r="UNE67" s="20"/>
      <c r="UNF67" s="20"/>
      <c r="UNG67" s="20"/>
      <c r="UNH67" s="20"/>
      <c r="UNI67" s="20"/>
      <c r="UNJ67" s="20"/>
      <c r="UNK67" s="20"/>
      <c r="UNL67" s="20"/>
      <c r="UNM67" s="20"/>
      <c r="UNN67" s="20"/>
      <c r="UNO67" s="20"/>
      <c r="UNP67" s="20"/>
      <c r="UNQ67" s="20"/>
      <c r="UNR67" s="20"/>
      <c r="UNS67" s="20"/>
      <c r="UNT67" s="20"/>
      <c r="UNU67" s="20"/>
      <c r="UNV67" s="20"/>
      <c r="UNW67" s="20"/>
      <c r="UNX67" s="20"/>
      <c r="UNY67" s="20"/>
      <c r="UNZ67" s="20"/>
      <c r="UOA67" s="20"/>
      <c r="UOB67" s="20"/>
      <c r="UOC67" s="20"/>
      <c r="UOD67" s="20"/>
      <c r="UOE67" s="20"/>
      <c r="UOF67" s="20"/>
      <c r="UOG67" s="20"/>
      <c r="UOH67" s="20"/>
      <c r="UOI67" s="20"/>
      <c r="UOJ67" s="20"/>
      <c r="UOK67" s="20"/>
      <c r="UOL67" s="20"/>
      <c r="UOM67" s="20"/>
      <c r="UON67" s="20"/>
      <c r="UOO67" s="20"/>
      <c r="UOP67" s="20"/>
      <c r="UOQ67" s="20"/>
      <c r="UOR67" s="20"/>
      <c r="UOS67" s="20"/>
      <c r="UOT67" s="20"/>
      <c r="UOU67" s="20"/>
      <c r="UOV67" s="20"/>
      <c r="UOW67" s="20"/>
      <c r="UOX67" s="20"/>
      <c r="UOY67" s="20"/>
      <c r="UOZ67" s="20"/>
      <c r="UPA67" s="20"/>
      <c r="UPB67" s="20"/>
      <c r="UPC67" s="20"/>
      <c r="UPD67" s="20"/>
      <c r="UPE67" s="20"/>
      <c r="UPF67" s="20"/>
      <c r="UPG67" s="20"/>
      <c r="UPH67" s="20"/>
      <c r="UPI67" s="20"/>
      <c r="UPJ67" s="20"/>
      <c r="UPK67" s="20"/>
      <c r="UPL67" s="20"/>
      <c r="UPM67" s="20"/>
      <c r="UPN67" s="20"/>
      <c r="UPO67" s="20"/>
      <c r="UPP67" s="20"/>
      <c r="UPQ67" s="20"/>
      <c r="UPR67" s="20"/>
      <c r="UPS67" s="20"/>
      <c r="UPT67" s="20"/>
      <c r="UPU67" s="20"/>
      <c r="UPV67" s="20"/>
      <c r="UPW67" s="20"/>
      <c r="UPX67" s="20"/>
      <c r="UPY67" s="20"/>
      <c r="UPZ67" s="20"/>
      <c r="UQA67" s="20"/>
      <c r="UQB67" s="20"/>
      <c r="UQC67" s="20"/>
      <c r="UQD67" s="20"/>
      <c r="UQE67" s="20"/>
      <c r="UQF67" s="20"/>
      <c r="UQG67" s="20"/>
      <c r="UQH67" s="20"/>
      <c r="UQI67" s="20"/>
      <c r="UQJ67" s="20"/>
      <c r="UQK67" s="20"/>
      <c r="UQL67" s="20"/>
      <c r="UQM67" s="20"/>
      <c r="UQN67" s="20"/>
      <c r="UQO67" s="20"/>
      <c r="UQP67" s="20"/>
      <c r="UQQ67" s="20"/>
      <c r="UQR67" s="20"/>
      <c r="UQS67" s="20"/>
      <c r="UQT67" s="20"/>
      <c r="UQU67" s="20"/>
      <c r="UQV67" s="20"/>
      <c r="UQW67" s="20"/>
      <c r="UQX67" s="20"/>
      <c r="UQY67" s="20"/>
      <c r="UQZ67" s="20"/>
      <c r="URA67" s="20"/>
      <c r="URB67" s="20"/>
      <c r="URC67" s="20"/>
      <c r="URD67" s="20"/>
      <c r="URE67" s="20"/>
      <c r="URF67" s="20"/>
      <c r="URG67" s="20"/>
      <c r="URH67" s="20"/>
      <c r="URI67" s="20"/>
      <c r="URJ67" s="20"/>
      <c r="URK67" s="20"/>
      <c r="URL67" s="20"/>
      <c r="URM67" s="20"/>
      <c r="URN67" s="20"/>
      <c r="URO67" s="20"/>
      <c r="URP67" s="20"/>
      <c r="URQ67" s="20"/>
      <c r="URR67" s="20"/>
      <c r="URS67" s="20"/>
      <c r="URT67" s="20"/>
      <c r="URU67" s="20"/>
      <c r="URV67" s="20"/>
      <c r="URW67" s="20"/>
      <c r="URX67" s="20"/>
      <c r="URY67" s="20"/>
      <c r="URZ67" s="20"/>
      <c r="USA67" s="20"/>
      <c r="USB67" s="20"/>
      <c r="USC67" s="20"/>
      <c r="USD67" s="20"/>
      <c r="USE67" s="20"/>
      <c r="USF67" s="20"/>
      <c r="USG67" s="20"/>
      <c r="USH67" s="20"/>
      <c r="USI67" s="20"/>
      <c r="USJ67" s="20"/>
      <c r="USK67" s="20"/>
      <c r="USL67" s="20"/>
      <c r="USM67" s="20"/>
      <c r="USN67" s="20"/>
      <c r="USO67" s="20"/>
      <c r="USP67" s="20"/>
      <c r="USQ67" s="20"/>
      <c r="USR67" s="20"/>
      <c r="USS67" s="20"/>
      <c r="UST67" s="20"/>
      <c r="USU67" s="20"/>
      <c r="USV67" s="20"/>
      <c r="USW67" s="20"/>
      <c r="USX67" s="20"/>
      <c r="USY67" s="20"/>
      <c r="USZ67" s="20"/>
      <c r="UTA67" s="20"/>
      <c r="UTB67" s="20"/>
      <c r="UTC67" s="20"/>
      <c r="UTD67" s="20"/>
      <c r="UTE67" s="20"/>
      <c r="UTF67" s="20"/>
      <c r="UTG67" s="20"/>
      <c r="UTH67" s="20"/>
      <c r="UTI67" s="20"/>
      <c r="UTJ67" s="20"/>
      <c r="UTK67" s="20"/>
      <c r="UTL67" s="20"/>
      <c r="UTM67" s="20"/>
      <c r="UTN67" s="20"/>
      <c r="UTO67" s="20"/>
      <c r="UTP67" s="20"/>
      <c r="UTQ67" s="20"/>
      <c r="UTR67" s="20"/>
      <c r="UTS67" s="20"/>
      <c r="UTT67" s="20"/>
      <c r="UTU67" s="20"/>
      <c r="UTV67" s="20"/>
      <c r="UTW67" s="20"/>
      <c r="UTX67" s="20"/>
      <c r="UTY67" s="20"/>
      <c r="UTZ67" s="20"/>
      <c r="UUA67" s="20"/>
      <c r="UUB67" s="20"/>
      <c r="UUC67" s="20"/>
      <c r="UUD67" s="20"/>
      <c r="UUE67" s="20"/>
      <c r="UUF67" s="20"/>
      <c r="UUG67" s="20"/>
      <c r="UUH67" s="20"/>
      <c r="UUI67" s="20"/>
      <c r="UUJ67" s="20"/>
      <c r="UUK67" s="20"/>
      <c r="UUL67" s="20"/>
      <c r="UUM67" s="20"/>
      <c r="UUN67" s="20"/>
      <c r="UUO67" s="20"/>
      <c r="UUP67" s="20"/>
      <c r="UUQ67" s="20"/>
      <c r="UUR67" s="20"/>
      <c r="UUS67" s="20"/>
      <c r="UUT67" s="20"/>
      <c r="UUU67" s="20"/>
      <c r="UUV67" s="20"/>
      <c r="UUW67" s="20"/>
      <c r="UUX67" s="20"/>
      <c r="UUY67" s="20"/>
      <c r="UUZ67" s="20"/>
      <c r="UVA67" s="20"/>
      <c r="UVB67" s="20"/>
      <c r="UVC67" s="20"/>
      <c r="UVD67" s="20"/>
      <c r="UVE67" s="20"/>
      <c r="UVF67" s="20"/>
      <c r="UVG67" s="20"/>
      <c r="UVH67" s="20"/>
      <c r="UVI67" s="20"/>
      <c r="UVJ67" s="20"/>
      <c r="UVK67" s="20"/>
      <c r="UVL67" s="20"/>
      <c r="UVM67" s="20"/>
      <c r="UVN67" s="20"/>
      <c r="UVO67" s="20"/>
      <c r="UVP67" s="20"/>
      <c r="UVQ67" s="20"/>
      <c r="UVR67" s="20"/>
      <c r="UVS67" s="20"/>
      <c r="UVT67" s="20"/>
      <c r="UVU67" s="20"/>
      <c r="UVV67" s="20"/>
      <c r="UVW67" s="20"/>
      <c r="UVX67" s="20"/>
      <c r="UVY67" s="20"/>
      <c r="UVZ67" s="20"/>
      <c r="UWA67" s="20"/>
      <c r="UWB67" s="20"/>
      <c r="UWC67" s="20"/>
      <c r="UWD67" s="20"/>
      <c r="UWE67" s="20"/>
      <c r="UWF67" s="20"/>
      <c r="UWG67" s="20"/>
      <c r="UWH67" s="20"/>
      <c r="UWI67" s="20"/>
      <c r="UWJ67" s="20"/>
      <c r="UWK67" s="20"/>
      <c r="UWL67" s="20"/>
      <c r="UWM67" s="20"/>
      <c r="UWN67" s="20"/>
      <c r="UWO67" s="20"/>
      <c r="UWP67" s="20"/>
      <c r="UWQ67" s="20"/>
      <c r="UWR67" s="20"/>
      <c r="UWS67" s="20"/>
      <c r="UWT67" s="20"/>
      <c r="UWU67" s="20"/>
      <c r="UWV67" s="20"/>
      <c r="UWW67" s="20"/>
      <c r="UWX67" s="20"/>
      <c r="UWY67" s="20"/>
      <c r="UWZ67" s="20"/>
      <c r="UXA67" s="20"/>
      <c r="UXB67" s="20"/>
      <c r="UXC67" s="20"/>
      <c r="UXD67" s="20"/>
      <c r="UXE67" s="20"/>
      <c r="UXF67" s="20"/>
      <c r="UXG67" s="20"/>
      <c r="UXH67" s="20"/>
      <c r="UXI67" s="20"/>
      <c r="UXJ67" s="20"/>
      <c r="UXK67" s="20"/>
      <c r="UXL67" s="20"/>
      <c r="UXM67" s="20"/>
      <c r="UXN67" s="20"/>
      <c r="UXO67" s="20"/>
      <c r="UXP67" s="20"/>
      <c r="UXQ67" s="20"/>
      <c r="UXR67" s="20"/>
      <c r="UXS67" s="20"/>
      <c r="UXT67" s="20"/>
      <c r="UXU67" s="20"/>
      <c r="UXV67" s="20"/>
      <c r="UXW67" s="20"/>
      <c r="UXX67" s="20"/>
      <c r="UXY67" s="20"/>
      <c r="UXZ67" s="20"/>
      <c r="UYA67" s="20"/>
      <c r="UYB67" s="20"/>
      <c r="UYC67" s="20"/>
      <c r="UYD67" s="20"/>
      <c r="UYE67" s="20"/>
      <c r="UYF67" s="20"/>
      <c r="UYG67" s="20"/>
      <c r="UYH67" s="20"/>
      <c r="UYI67" s="20"/>
      <c r="UYJ67" s="20"/>
      <c r="UYK67" s="20"/>
      <c r="UYL67" s="20"/>
      <c r="UYM67" s="20"/>
      <c r="UYN67" s="20"/>
      <c r="UYO67" s="20"/>
      <c r="UYP67" s="20"/>
      <c r="UYQ67" s="20"/>
      <c r="UYR67" s="20"/>
      <c r="UYS67" s="20"/>
      <c r="UYT67" s="20"/>
      <c r="UYU67" s="20"/>
      <c r="UYV67" s="20"/>
      <c r="UYW67" s="20"/>
      <c r="UYX67" s="20"/>
      <c r="UYY67" s="20"/>
      <c r="UYZ67" s="20"/>
      <c r="UZA67" s="20"/>
      <c r="UZB67" s="20"/>
      <c r="UZC67" s="20"/>
      <c r="UZD67" s="20"/>
      <c r="UZE67" s="20"/>
      <c r="UZF67" s="20"/>
      <c r="UZG67" s="20"/>
      <c r="UZH67" s="20"/>
      <c r="UZI67" s="20"/>
      <c r="UZJ67" s="20"/>
      <c r="UZK67" s="20"/>
      <c r="UZL67" s="20"/>
      <c r="UZM67" s="20"/>
      <c r="UZN67" s="20"/>
      <c r="UZO67" s="20"/>
      <c r="UZP67" s="20"/>
      <c r="UZQ67" s="20"/>
      <c r="UZR67" s="20"/>
      <c r="UZS67" s="20"/>
      <c r="UZT67" s="20"/>
      <c r="UZU67" s="20"/>
      <c r="UZV67" s="20"/>
      <c r="UZW67" s="20"/>
      <c r="UZX67" s="20"/>
      <c r="UZY67" s="20"/>
      <c r="UZZ67" s="20"/>
      <c r="VAA67" s="20"/>
      <c r="VAB67" s="20"/>
      <c r="VAC67" s="20"/>
      <c r="VAD67" s="20"/>
      <c r="VAE67" s="20"/>
      <c r="VAF67" s="20"/>
      <c r="VAG67" s="20"/>
      <c r="VAH67" s="20"/>
      <c r="VAI67" s="20"/>
      <c r="VAJ67" s="20"/>
      <c r="VAK67" s="20"/>
      <c r="VAL67" s="20"/>
      <c r="VAM67" s="20"/>
      <c r="VAN67" s="20"/>
      <c r="VAO67" s="20"/>
      <c r="VAP67" s="20"/>
      <c r="VAQ67" s="20"/>
      <c r="VAR67" s="20"/>
      <c r="VAS67" s="20"/>
      <c r="VAT67" s="20"/>
      <c r="VAU67" s="20"/>
      <c r="VAV67" s="20"/>
      <c r="VAW67" s="20"/>
      <c r="VAX67" s="20"/>
      <c r="VAY67" s="20"/>
      <c r="VAZ67" s="20"/>
      <c r="VBA67" s="20"/>
      <c r="VBB67" s="20"/>
      <c r="VBC67" s="20"/>
      <c r="VBD67" s="20"/>
      <c r="VBE67" s="20"/>
      <c r="VBF67" s="20"/>
      <c r="VBG67" s="20"/>
      <c r="VBH67" s="20"/>
      <c r="VBI67" s="20"/>
      <c r="VBJ67" s="20"/>
      <c r="VBK67" s="20"/>
      <c r="VBL67" s="20"/>
      <c r="VBM67" s="20"/>
      <c r="VBN67" s="20"/>
      <c r="VBO67" s="20"/>
      <c r="VBP67" s="20"/>
      <c r="VBQ67" s="20"/>
      <c r="VBR67" s="20"/>
      <c r="VBS67" s="20"/>
      <c r="VBT67" s="20"/>
      <c r="VBU67" s="20"/>
      <c r="VBV67" s="20"/>
      <c r="VBW67" s="20"/>
      <c r="VBX67" s="20"/>
      <c r="VBY67" s="20"/>
      <c r="VBZ67" s="20"/>
      <c r="VCA67" s="20"/>
      <c r="VCB67" s="20"/>
      <c r="VCC67" s="20"/>
      <c r="VCD67" s="20"/>
      <c r="VCE67" s="20"/>
      <c r="VCF67" s="20"/>
      <c r="VCG67" s="20"/>
      <c r="VCH67" s="20"/>
      <c r="VCI67" s="20"/>
      <c r="VCJ67" s="20"/>
      <c r="VCK67" s="20"/>
      <c r="VCL67" s="20"/>
      <c r="VCM67" s="20"/>
      <c r="VCN67" s="20"/>
      <c r="VCO67" s="20"/>
      <c r="VCP67" s="20"/>
      <c r="VCQ67" s="20"/>
      <c r="VCR67" s="20"/>
      <c r="VCS67" s="20"/>
      <c r="VCT67" s="20"/>
      <c r="VCU67" s="20"/>
      <c r="VCV67" s="20"/>
      <c r="VCW67" s="20"/>
      <c r="VCX67" s="20"/>
      <c r="VCY67" s="20"/>
      <c r="VCZ67" s="20"/>
      <c r="VDA67" s="20"/>
      <c r="VDB67" s="20"/>
      <c r="VDC67" s="20"/>
      <c r="VDD67" s="20"/>
      <c r="VDE67" s="20"/>
      <c r="VDF67" s="20"/>
      <c r="VDG67" s="20"/>
      <c r="VDH67" s="20"/>
      <c r="VDI67" s="20"/>
      <c r="VDJ67" s="20"/>
      <c r="VDK67" s="20"/>
      <c r="VDL67" s="20"/>
      <c r="VDM67" s="20"/>
      <c r="VDN67" s="20"/>
      <c r="VDO67" s="20"/>
      <c r="VDP67" s="20"/>
      <c r="VDQ67" s="20"/>
      <c r="VDR67" s="20"/>
      <c r="VDS67" s="20"/>
      <c r="VDT67" s="20"/>
      <c r="VDU67" s="20"/>
      <c r="VDV67" s="20"/>
      <c r="VDW67" s="20"/>
      <c r="VDX67" s="20"/>
      <c r="VDY67" s="20"/>
      <c r="VDZ67" s="20"/>
      <c r="VEA67" s="20"/>
      <c r="VEB67" s="20"/>
      <c r="VEC67" s="20"/>
      <c r="VED67" s="20"/>
      <c r="VEE67" s="20"/>
      <c r="VEF67" s="20"/>
      <c r="VEG67" s="20"/>
      <c r="VEH67" s="20"/>
      <c r="VEI67" s="20"/>
      <c r="VEJ67" s="20"/>
      <c r="VEK67" s="20"/>
      <c r="VEL67" s="20"/>
      <c r="VEM67" s="20"/>
      <c r="VEN67" s="20"/>
      <c r="VEO67" s="20"/>
      <c r="VEP67" s="20"/>
      <c r="VEQ67" s="20"/>
      <c r="VER67" s="20"/>
      <c r="VES67" s="20"/>
      <c r="VET67" s="20"/>
      <c r="VEU67" s="20"/>
      <c r="VEV67" s="20"/>
      <c r="VEW67" s="20"/>
      <c r="VEX67" s="20"/>
      <c r="VEY67" s="20"/>
      <c r="VEZ67" s="20"/>
      <c r="VFA67" s="20"/>
      <c r="VFB67" s="20"/>
      <c r="VFC67" s="20"/>
      <c r="VFD67" s="20"/>
      <c r="VFE67" s="20"/>
      <c r="VFF67" s="20"/>
      <c r="VFG67" s="20"/>
      <c r="VFH67" s="20"/>
      <c r="VFI67" s="20"/>
      <c r="VFJ67" s="20"/>
      <c r="VFK67" s="20"/>
      <c r="VFL67" s="20"/>
      <c r="VFM67" s="20"/>
      <c r="VFN67" s="20"/>
      <c r="VFO67" s="20"/>
      <c r="VFP67" s="20"/>
      <c r="VFQ67" s="20"/>
      <c r="VFR67" s="20"/>
      <c r="VFS67" s="20"/>
      <c r="VFT67" s="20"/>
      <c r="VFU67" s="20"/>
      <c r="VFV67" s="20"/>
      <c r="VFW67" s="20"/>
      <c r="VFX67" s="20"/>
      <c r="VFY67" s="20"/>
      <c r="VFZ67" s="20"/>
      <c r="VGA67" s="20"/>
      <c r="VGB67" s="20"/>
      <c r="VGC67" s="20"/>
      <c r="VGD67" s="20"/>
      <c r="VGE67" s="20"/>
      <c r="VGF67" s="20"/>
      <c r="VGG67" s="20"/>
      <c r="VGH67" s="20"/>
      <c r="VGI67" s="20"/>
      <c r="VGJ67" s="20"/>
      <c r="VGK67" s="20"/>
      <c r="VGL67" s="20"/>
      <c r="VGM67" s="20"/>
      <c r="VGN67" s="20"/>
      <c r="VGO67" s="20"/>
      <c r="VGP67" s="20"/>
      <c r="VGQ67" s="20"/>
      <c r="VGR67" s="20"/>
      <c r="VGS67" s="20"/>
      <c r="VGT67" s="20"/>
      <c r="VGU67" s="20"/>
      <c r="VGV67" s="20"/>
      <c r="VGW67" s="20"/>
      <c r="VGX67" s="20"/>
      <c r="VGY67" s="20"/>
      <c r="VGZ67" s="20"/>
      <c r="VHA67" s="20"/>
      <c r="VHB67" s="20"/>
      <c r="VHC67" s="20"/>
      <c r="VHD67" s="20"/>
      <c r="VHE67" s="20"/>
      <c r="VHF67" s="20"/>
      <c r="VHG67" s="20"/>
      <c r="VHH67" s="20"/>
      <c r="VHI67" s="20"/>
      <c r="VHJ67" s="20"/>
      <c r="VHK67" s="20"/>
      <c r="VHL67" s="20"/>
      <c r="VHM67" s="20"/>
      <c r="VHN67" s="20"/>
      <c r="VHO67" s="20"/>
      <c r="VHP67" s="20"/>
      <c r="VHQ67" s="20"/>
      <c r="VHR67" s="20"/>
      <c r="VHS67" s="20"/>
      <c r="VHT67" s="20"/>
      <c r="VHU67" s="20"/>
      <c r="VHV67" s="20"/>
      <c r="VHW67" s="20"/>
      <c r="VHX67" s="20"/>
      <c r="VHY67" s="20"/>
      <c r="VHZ67" s="20"/>
      <c r="VIA67" s="20"/>
      <c r="VIB67" s="20"/>
      <c r="VIC67" s="20"/>
      <c r="VID67" s="20"/>
      <c r="VIE67" s="20"/>
      <c r="VIF67" s="20"/>
      <c r="VIG67" s="20"/>
      <c r="VIH67" s="20"/>
      <c r="VII67" s="20"/>
      <c r="VIJ67" s="20"/>
      <c r="VIK67" s="20"/>
      <c r="VIL67" s="20"/>
      <c r="VIM67" s="20"/>
      <c r="VIN67" s="20"/>
      <c r="VIO67" s="20"/>
      <c r="VIP67" s="20"/>
      <c r="VIQ67" s="20"/>
      <c r="VIR67" s="20"/>
      <c r="VIS67" s="20"/>
      <c r="VIT67" s="20"/>
      <c r="VIU67" s="20"/>
      <c r="VIV67" s="20"/>
      <c r="VIW67" s="20"/>
      <c r="VIX67" s="20"/>
      <c r="VIY67" s="20"/>
      <c r="VIZ67" s="20"/>
      <c r="VJA67" s="20"/>
      <c r="VJB67" s="20"/>
      <c r="VJC67" s="20"/>
      <c r="VJD67" s="20"/>
      <c r="VJE67" s="20"/>
      <c r="VJF67" s="20"/>
      <c r="VJG67" s="20"/>
      <c r="VJH67" s="20"/>
      <c r="VJI67" s="20"/>
      <c r="VJJ67" s="20"/>
      <c r="VJK67" s="20"/>
      <c r="VJL67" s="20"/>
      <c r="VJM67" s="20"/>
      <c r="VJN67" s="20"/>
      <c r="VJO67" s="20"/>
      <c r="VJP67" s="20"/>
      <c r="VJQ67" s="20"/>
      <c r="VJR67" s="20"/>
      <c r="VJS67" s="20"/>
      <c r="VJT67" s="20"/>
      <c r="VJU67" s="20"/>
      <c r="VJV67" s="20"/>
      <c r="VJW67" s="20"/>
      <c r="VJX67" s="20"/>
      <c r="VJY67" s="20"/>
      <c r="VJZ67" s="20"/>
      <c r="VKA67" s="20"/>
      <c r="VKB67" s="20"/>
      <c r="VKC67" s="20"/>
      <c r="VKD67" s="20"/>
      <c r="VKE67" s="20"/>
      <c r="VKF67" s="20"/>
      <c r="VKG67" s="20"/>
      <c r="VKH67" s="20"/>
      <c r="VKI67" s="20"/>
      <c r="VKJ67" s="20"/>
      <c r="VKK67" s="20"/>
      <c r="VKL67" s="20"/>
      <c r="VKM67" s="20"/>
      <c r="VKN67" s="20"/>
      <c r="VKO67" s="20"/>
      <c r="VKP67" s="20"/>
      <c r="VKQ67" s="20"/>
      <c r="VKR67" s="20"/>
      <c r="VKS67" s="20"/>
      <c r="VKT67" s="20"/>
      <c r="VKU67" s="20"/>
      <c r="VKV67" s="20"/>
      <c r="VKW67" s="20"/>
      <c r="VKX67" s="20"/>
      <c r="VKY67" s="20"/>
      <c r="VKZ67" s="20"/>
      <c r="VLA67" s="20"/>
      <c r="VLB67" s="20"/>
      <c r="VLC67" s="20"/>
      <c r="VLD67" s="20"/>
      <c r="VLE67" s="20"/>
      <c r="VLF67" s="20"/>
      <c r="VLG67" s="20"/>
      <c r="VLH67" s="20"/>
      <c r="VLI67" s="20"/>
      <c r="VLJ67" s="20"/>
      <c r="VLK67" s="20"/>
      <c r="VLL67" s="20"/>
      <c r="VLM67" s="20"/>
      <c r="VLN67" s="20"/>
      <c r="VLO67" s="20"/>
      <c r="VLP67" s="20"/>
      <c r="VLQ67" s="20"/>
      <c r="VLR67" s="20"/>
      <c r="VLS67" s="20"/>
      <c r="VLT67" s="20"/>
      <c r="VLU67" s="20"/>
      <c r="VLV67" s="20"/>
      <c r="VLW67" s="20"/>
      <c r="VLX67" s="20"/>
      <c r="VLY67" s="20"/>
      <c r="VLZ67" s="20"/>
      <c r="VMA67" s="20"/>
      <c r="VMB67" s="20"/>
      <c r="VMC67" s="20"/>
      <c r="VMD67" s="20"/>
      <c r="VME67" s="20"/>
      <c r="VMF67" s="20"/>
      <c r="VMG67" s="20"/>
      <c r="VMH67" s="20"/>
      <c r="VMI67" s="20"/>
      <c r="VMJ67" s="20"/>
      <c r="VMK67" s="20"/>
      <c r="VML67" s="20"/>
      <c r="VMM67" s="20"/>
      <c r="VMN67" s="20"/>
      <c r="VMO67" s="20"/>
      <c r="VMP67" s="20"/>
      <c r="VMQ67" s="20"/>
      <c r="VMR67" s="20"/>
      <c r="VMS67" s="20"/>
      <c r="VMT67" s="20"/>
      <c r="VMU67" s="20"/>
      <c r="VMV67" s="20"/>
      <c r="VMW67" s="20"/>
      <c r="VMX67" s="20"/>
      <c r="VMY67" s="20"/>
      <c r="VMZ67" s="20"/>
      <c r="VNA67" s="20"/>
      <c r="VNB67" s="20"/>
      <c r="VNC67" s="20"/>
      <c r="VND67" s="20"/>
      <c r="VNE67" s="20"/>
      <c r="VNF67" s="20"/>
      <c r="VNG67" s="20"/>
      <c r="VNH67" s="20"/>
      <c r="VNI67" s="20"/>
      <c r="VNJ67" s="20"/>
      <c r="VNK67" s="20"/>
      <c r="VNL67" s="20"/>
      <c r="VNM67" s="20"/>
      <c r="VNN67" s="20"/>
      <c r="VNO67" s="20"/>
      <c r="VNP67" s="20"/>
      <c r="VNQ67" s="20"/>
      <c r="VNR67" s="20"/>
      <c r="VNS67" s="20"/>
      <c r="VNT67" s="20"/>
      <c r="VNU67" s="20"/>
      <c r="VNV67" s="20"/>
      <c r="VNW67" s="20"/>
      <c r="VNX67" s="20"/>
      <c r="VNY67" s="20"/>
      <c r="VNZ67" s="20"/>
      <c r="VOA67" s="20"/>
      <c r="VOB67" s="20"/>
      <c r="VOC67" s="20"/>
      <c r="VOD67" s="20"/>
      <c r="VOE67" s="20"/>
      <c r="VOF67" s="20"/>
      <c r="VOG67" s="20"/>
      <c r="VOH67" s="20"/>
      <c r="VOI67" s="20"/>
      <c r="VOJ67" s="20"/>
      <c r="VOK67" s="20"/>
      <c r="VOL67" s="20"/>
      <c r="VOM67" s="20"/>
      <c r="VON67" s="20"/>
      <c r="VOO67" s="20"/>
      <c r="VOP67" s="20"/>
      <c r="VOQ67" s="20"/>
      <c r="VOR67" s="20"/>
      <c r="VOS67" s="20"/>
      <c r="VOT67" s="20"/>
      <c r="VOU67" s="20"/>
      <c r="VOV67" s="20"/>
      <c r="VOW67" s="20"/>
      <c r="VOX67" s="20"/>
      <c r="VOY67" s="20"/>
      <c r="VOZ67" s="20"/>
      <c r="VPA67" s="20"/>
      <c r="VPB67" s="20"/>
      <c r="VPC67" s="20"/>
      <c r="VPD67" s="20"/>
      <c r="VPE67" s="20"/>
      <c r="VPF67" s="20"/>
      <c r="VPG67" s="20"/>
      <c r="VPH67" s="20"/>
      <c r="VPI67" s="20"/>
      <c r="VPJ67" s="20"/>
      <c r="VPK67" s="20"/>
      <c r="VPL67" s="20"/>
      <c r="VPM67" s="20"/>
      <c r="VPN67" s="20"/>
      <c r="VPO67" s="20"/>
      <c r="VPP67" s="20"/>
      <c r="VPQ67" s="20"/>
      <c r="VPR67" s="20"/>
      <c r="VPS67" s="20"/>
      <c r="VPT67" s="20"/>
      <c r="VPU67" s="20"/>
      <c r="VPV67" s="20"/>
      <c r="VPW67" s="20"/>
      <c r="VPX67" s="20"/>
      <c r="VPY67" s="20"/>
      <c r="VPZ67" s="20"/>
      <c r="VQA67" s="20"/>
      <c r="VQB67" s="20"/>
      <c r="VQC67" s="20"/>
      <c r="VQD67" s="20"/>
      <c r="VQE67" s="20"/>
      <c r="VQF67" s="20"/>
      <c r="VQG67" s="20"/>
      <c r="VQH67" s="20"/>
      <c r="VQI67" s="20"/>
      <c r="VQJ67" s="20"/>
      <c r="VQK67" s="20"/>
      <c r="VQL67" s="20"/>
      <c r="VQM67" s="20"/>
      <c r="VQN67" s="20"/>
      <c r="VQO67" s="20"/>
      <c r="VQP67" s="20"/>
      <c r="VQQ67" s="20"/>
      <c r="VQR67" s="20"/>
      <c r="VQS67" s="20"/>
      <c r="VQT67" s="20"/>
      <c r="VQU67" s="20"/>
      <c r="VQV67" s="20"/>
      <c r="VQW67" s="20"/>
      <c r="VQX67" s="20"/>
      <c r="VQY67" s="20"/>
      <c r="VQZ67" s="20"/>
      <c r="VRA67" s="20"/>
      <c r="VRB67" s="20"/>
      <c r="VRC67" s="20"/>
      <c r="VRD67" s="20"/>
      <c r="VRE67" s="20"/>
      <c r="VRF67" s="20"/>
      <c r="VRG67" s="20"/>
      <c r="VRH67" s="20"/>
      <c r="VRI67" s="20"/>
      <c r="VRJ67" s="20"/>
      <c r="VRK67" s="20"/>
      <c r="VRL67" s="20"/>
      <c r="VRM67" s="20"/>
      <c r="VRN67" s="20"/>
      <c r="VRO67" s="20"/>
      <c r="VRP67" s="20"/>
      <c r="VRQ67" s="20"/>
      <c r="VRR67" s="20"/>
      <c r="VRS67" s="20"/>
      <c r="VRT67" s="20"/>
      <c r="VRU67" s="20"/>
      <c r="VRV67" s="20"/>
      <c r="VRW67" s="20"/>
      <c r="VRX67" s="20"/>
      <c r="VRY67" s="20"/>
      <c r="VRZ67" s="20"/>
      <c r="VSA67" s="20"/>
      <c r="VSB67" s="20"/>
      <c r="VSC67" s="20"/>
      <c r="VSD67" s="20"/>
      <c r="VSE67" s="20"/>
      <c r="VSF67" s="20"/>
      <c r="VSG67" s="20"/>
      <c r="VSH67" s="20"/>
      <c r="VSI67" s="20"/>
      <c r="VSJ67" s="20"/>
      <c r="VSK67" s="20"/>
      <c r="VSL67" s="20"/>
      <c r="VSM67" s="20"/>
      <c r="VSN67" s="20"/>
      <c r="VSO67" s="20"/>
      <c r="VSP67" s="20"/>
      <c r="VSQ67" s="20"/>
      <c r="VSR67" s="20"/>
      <c r="VSS67" s="20"/>
      <c r="VST67" s="20"/>
      <c r="VSU67" s="20"/>
      <c r="VSV67" s="20"/>
      <c r="VSW67" s="20"/>
      <c r="VSX67" s="20"/>
      <c r="VSY67" s="20"/>
      <c r="VSZ67" s="20"/>
      <c r="VTA67" s="20"/>
      <c r="VTB67" s="20"/>
      <c r="VTC67" s="20"/>
      <c r="VTD67" s="20"/>
      <c r="VTE67" s="20"/>
      <c r="VTF67" s="20"/>
      <c r="VTG67" s="20"/>
      <c r="VTH67" s="20"/>
      <c r="VTI67" s="20"/>
      <c r="VTJ67" s="20"/>
      <c r="VTK67" s="20"/>
      <c r="VTL67" s="20"/>
      <c r="VTM67" s="20"/>
      <c r="VTN67" s="20"/>
      <c r="VTO67" s="20"/>
      <c r="VTP67" s="20"/>
      <c r="VTQ67" s="20"/>
      <c r="VTR67" s="20"/>
      <c r="VTS67" s="20"/>
      <c r="VTT67" s="20"/>
      <c r="VTU67" s="20"/>
      <c r="VTV67" s="20"/>
      <c r="VTW67" s="20"/>
      <c r="VTX67" s="20"/>
      <c r="VTY67" s="20"/>
      <c r="VTZ67" s="20"/>
      <c r="VUA67" s="20"/>
      <c r="VUB67" s="20"/>
      <c r="VUC67" s="20"/>
      <c r="VUD67" s="20"/>
      <c r="VUE67" s="20"/>
      <c r="VUF67" s="20"/>
      <c r="VUG67" s="20"/>
      <c r="VUH67" s="20"/>
      <c r="VUI67" s="20"/>
      <c r="VUJ67" s="20"/>
      <c r="VUK67" s="20"/>
      <c r="VUL67" s="20"/>
      <c r="VUM67" s="20"/>
      <c r="VUN67" s="20"/>
      <c r="VUO67" s="20"/>
      <c r="VUP67" s="20"/>
      <c r="VUQ67" s="20"/>
      <c r="VUR67" s="20"/>
      <c r="VUS67" s="20"/>
      <c r="VUT67" s="20"/>
      <c r="VUU67" s="20"/>
      <c r="VUV67" s="20"/>
      <c r="VUW67" s="20"/>
      <c r="VUX67" s="20"/>
      <c r="VUY67" s="20"/>
      <c r="VUZ67" s="20"/>
      <c r="VVA67" s="20"/>
      <c r="VVB67" s="20"/>
      <c r="VVC67" s="20"/>
      <c r="VVD67" s="20"/>
      <c r="VVE67" s="20"/>
      <c r="VVF67" s="20"/>
      <c r="VVG67" s="20"/>
      <c r="VVH67" s="20"/>
      <c r="VVI67" s="20"/>
      <c r="VVJ67" s="20"/>
      <c r="VVK67" s="20"/>
      <c r="VVL67" s="20"/>
      <c r="VVM67" s="20"/>
      <c r="VVN67" s="20"/>
      <c r="VVO67" s="20"/>
      <c r="VVP67" s="20"/>
      <c r="VVQ67" s="20"/>
      <c r="VVR67" s="20"/>
      <c r="VVS67" s="20"/>
      <c r="VVT67" s="20"/>
      <c r="VVU67" s="20"/>
      <c r="VVV67" s="20"/>
      <c r="VVW67" s="20"/>
      <c r="VVX67" s="20"/>
      <c r="VVY67" s="20"/>
      <c r="VVZ67" s="20"/>
      <c r="VWA67" s="20"/>
      <c r="VWB67" s="20"/>
      <c r="VWC67" s="20"/>
      <c r="VWD67" s="20"/>
      <c r="VWE67" s="20"/>
      <c r="VWF67" s="20"/>
      <c r="VWG67" s="20"/>
      <c r="VWH67" s="20"/>
      <c r="VWI67" s="20"/>
      <c r="VWJ67" s="20"/>
      <c r="VWK67" s="20"/>
      <c r="VWL67" s="20"/>
      <c r="VWM67" s="20"/>
      <c r="VWN67" s="20"/>
      <c r="VWO67" s="20"/>
      <c r="VWP67" s="20"/>
      <c r="VWQ67" s="20"/>
      <c r="VWR67" s="20"/>
      <c r="VWS67" s="20"/>
      <c r="VWT67" s="20"/>
      <c r="VWU67" s="20"/>
      <c r="VWV67" s="20"/>
      <c r="VWW67" s="20"/>
      <c r="VWX67" s="20"/>
      <c r="VWY67" s="20"/>
      <c r="VWZ67" s="20"/>
      <c r="VXA67" s="20"/>
      <c r="VXB67" s="20"/>
      <c r="VXC67" s="20"/>
      <c r="VXD67" s="20"/>
      <c r="VXE67" s="20"/>
      <c r="VXF67" s="20"/>
      <c r="VXG67" s="20"/>
      <c r="VXH67" s="20"/>
      <c r="VXI67" s="20"/>
      <c r="VXJ67" s="20"/>
      <c r="VXK67" s="20"/>
      <c r="VXL67" s="20"/>
      <c r="VXM67" s="20"/>
      <c r="VXN67" s="20"/>
      <c r="VXO67" s="20"/>
      <c r="VXP67" s="20"/>
      <c r="VXQ67" s="20"/>
      <c r="VXR67" s="20"/>
      <c r="VXS67" s="20"/>
      <c r="VXT67" s="20"/>
      <c r="VXU67" s="20"/>
      <c r="VXV67" s="20"/>
      <c r="VXW67" s="20"/>
      <c r="VXX67" s="20"/>
      <c r="VXY67" s="20"/>
      <c r="VXZ67" s="20"/>
      <c r="VYA67" s="20"/>
      <c r="VYB67" s="20"/>
      <c r="VYC67" s="20"/>
      <c r="VYD67" s="20"/>
      <c r="VYE67" s="20"/>
      <c r="VYF67" s="20"/>
      <c r="VYG67" s="20"/>
      <c r="VYH67" s="20"/>
      <c r="VYI67" s="20"/>
      <c r="VYJ67" s="20"/>
      <c r="VYK67" s="20"/>
      <c r="VYL67" s="20"/>
      <c r="VYM67" s="20"/>
      <c r="VYN67" s="20"/>
      <c r="VYO67" s="20"/>
      <c r="VYP67" s="20"/>
      <c r="VYQ67" s="20"/>
      <c r="VYR67" s="20"/>
      <c r="VYS67" s="20"/>
      <c r="VYT67" s="20"/>
      <c r="VYU67" s="20"/>
      <c r="VYV67" s="20"/>
      <c r="VYW67" s="20"/>
      <c r="VYX67" s="20"/>
      <c r="VYY67" s="20"/>
      <c r="VYZ67" s="20"/>
      <c r="VZA67" s="20"/>
      <c r="VZB67" s="20"/>
      <c r="VZC67" s="20"/>
      <c r="VZD67" s="20"/>
      <c r="VZE67" s="20"/>
      <c r="VZF67" s="20"/>
      <c r="VZG67" s="20"/>
      <c r="VZH67" s="20"/>
      <c r="VZI67" s="20"/>
      <c r="VZJ67" s="20"/>
      <c r="VZK67" s="20"/>
      <c r="VZL67" s="20"/>
      <c r="VZM67" s="20"/>
      <c r="VZN67" s="20"/>
      <c r="VZO67" s="20"/>
      <c r="VZP67" s="20"/>
      <c r="VZQ67" s="20"/>
      <c r="VZR67" s="20"/>
      <c r="VZS67" s="20"/>
      <c r="VZT67" s="20"/>
      <c r="VZU67" s="20"/>
      <c r="VZV67" s="20"/>
      <c r="VZW67" s="20"/>
      <c r="VZX67" s="20"/>
      <c r="VZY67" s="20"/>
      <c r="VZZ67" s="20"/>
      <c r="WAA67" s="20"/>
      <c r="WAB67" s="20"/>
      <c r="WAC67" s="20"/>
      <c r="WAD67" s="20"/>
      <c r="WAE67" s="20"/>
      <c r="WAF67" s="20"/>
      <c r="WAG67" s="20"/>
      <c r="WAH67" s="20"/>
      <c r="WAI67" s="20"/>
      <c r="WAJ67" s="20"/>
      <c r="WAK67" s="20"/>
      <c r="WAL67" s="20"/>
      <c r="WAM67" s="20"/>
      <c r="WAN67" s="20"/>
      <c r="WAO67" s="20"/>
      <c r="WAP67" s="20"/>
      <c r="WAQ67" s="20"/>
      <c r="WAR67" s="20"/>
      <c r="WAS67" s="20"/>
      <c r="WAT67" s="20"/>
      <c r="WAU67" s="20"/>
      <c r="WAV67" s="20"/>
      <c r="WAW67" s="20"/>
      <c r="WAX67" s="20"/>
      <c r="WAY67" s="20"/>
      <c r="WAZ67" s="20"/>
      <c r="WBA67" s="20"/>
      <c r="WBB67" s="20"/>
      <c r="WBC67" s="20"/>
      <c r="WBD67" s="20"/>
      <c r="WBE67" s="20"/>
      <c r="WBF67" s="20"/>
      <c r="WBG67" s="20"/>
      <c r="WBH67" s="20"/>
      <c r="WBI67" s="20"/>
      <c r="WBJ67" s="20"/>
      <c r="WBK67" s="20"/>
      <c r="WBL67" s="20"/>
      <c r="WBM67" s="20"/>
      <c r="WBN67" s="20"/>
      <c r="WBO67" s="20"/>
      <c r="WBP67" s="20"/>
      <c r="WBQ67" s="20"/>
      <c r="WBR67" s="20"/>
      <c r="WBS67" s="20"/>
      <c r="WBT67" s="20"/>
      <c r="WBU67" s="20"/>
      <c r="WBV67" s="20"/>
      <c r="WBW67" s="20"/>
      <c r="WBX67" s="20"/>
      <c r="WBY67" s="20"/>
      <c r="WBZ67" s="20"/>
      <c r="WCA67" s="20"/>
      <c r="WCB67" s="20"/>
      <c r="WCC67" s="20"/>
      <c r="WCD67" s="20"/>
      <c r="WCE67" s="20"/>
      <c r="WCF67" s="20"/>
      <c r="WCG67" s="20"/>
      <c r="WCH67" s="20"/>
      <c r="WCI67" s="20"/>
      <c r="WCJ67" s="20"/>
      <c r="WCK67" s="20"/>
      <c r="WCL67" s="20"/>
      <c r="WCM67" s="20"/>
      <c r="WCN67" s="20"/>
      <c r="WCO67" s="20"/>
      <c r="WCP67" s="20"/>
      <c r="WCQ67" s="20"/>
      <c r="WCR67" s="20"/>
      <c r="WCS67" s="20"/>
      <c r="WCT67" s="20"/>
      <c r="WCU67" s="20"/>
      <c r="WCV67" s="20"/>
      <c r="WCW67" s="20"/>
      <c r="WCX67" s="20"/>
      <c r="WCY67" s="20"/>
      <c r="WCZ67" s="20"/>
      <c r="WDA67" s="20"/>
      <c r="WDB67" s="20"/>
      <c r="WDC67" s="20"/>
      <c r="WDD67" s="20"/>
      <c r="WDE67" s="20"/>
      <c r="WDF67" s="20"/>
      <c r="WDG67" s="20"/>
      <c r="WDH67" s="20"/>
      <c r="WDI67" s="20"/>
      <c r="WDJ67" s="20"/>
      <c r="WDK67" s="20"/>
      <c r="WDL67" s="20"/>
      <c r="WDM67" s="20"/>
      <c r="WDN67" s="20"/>
      <c r="WDO67" s="20"/>
      <c r="WDP67" s="20"/>
      <c r="WDQ67" s="20"/>
      <c r="WDR67" s="20"/>
      <c r="WDS67" s="20"/>
      <c r="WDT67" s="20"/>
      <c r="WDU67" s="20"/>
      <c r="WDV67" s="20"/>
      <c r="WDW67" s="20"/>
      <c r="WDX67" s="20"/>
      <c r="WDY67" s="20"/>
      <c r="WDZ67" s="20"/>
      <c r="WEA67" s="20"/>
      <c r="WEB67" s="20"/>
      <c r="WEC67" s="20"/>
      <c r="WED67" s="20"/>
      <c r="WEE67" s="20"/>
      <c r="WEF67" s="20"/>
      <c r="WEG67" s="20"/>
      <c r="WEH67" s="20"/>
      <c r="WEI67" s="20"/>
      <c r="WEJ67" s="20"/>
      <c r="WEK67" s="20"/>
      <c r="WEL67" s="20"/>
      <c r="WEM67" s="20"/>
      <c r="WEN67" s="20"/>
      <c r="WEO67" s="20"/>
      <c r="WEP67" s="20"/>
      <c r="WEQ67" s="20"/>
      <c r="WER67" s="20"/>
      <c r="WES67" s="20"/>
      <c r="WET67" s="20"/>
      <c r="WEU67" s="20"/>
      <c r="WEV67" s="20"/>
      <c r="WEW67" s="20"/>
      <c r="WEX67" s="20"/>
      <c r="WEY67" s="20"/>
      <c r="WEZ67" s="20"/>
      <c r="WFA67" s="20"/>
      <c r="WFB67" s="20"/>
      <c r="WFC67" s="20"/>
      <c r="WFD67" s="20"/>
      <c r="WFE67" s="20"/>
      <c r="WFF67" s="20"/>
      <c r="WFG67" s="20"/>
      <c r="WFH67" s="20"/>
      <c r="WFI67" s="20"/>
      <c r="WFJ67" s="20"/>
      <c r="WFK67" s="20"/>
      <c r="WFL67" s="20"/>
      <c r="WFM67" s="20"/>
      <c r="WFN67" s="20"/>
      <c r="WFO67" s="20"/>
      <c r="WFP67" s="20"/>
      <c r="WFQ67" s="20"/>
      <c r="WFR67" s="20"/>
      <c r="WFS67" s="20"/>
      <c r="WFT67" s="20"/>
      <c r="WFU67" s="20"/>
      <c r="WFV67" s="20"/>
      <c r="WFW67" s="20"/>
      <c r="WFX67" s="20"/>
      <c r="WFY67" s="20"/>
      <c r="WFZ67" s="20"/>
      <c r="WGA67" s="20"/>
      <c r="WGB67" s="20"/>
      <c r="WGC67" s="20"/>
      <c r="WGD67" s="20"/>
      <c r="WGE67" s="20"/>
      <c r="WGF67" s="20"/>
      <c r="WGG67" s="20"/>
      <c r="WGH67" s="20"/>
      <c r="WGI67" s="20"/>
      <c r="WGJ67" s="20"/>
      <c r="WGK67" s="20"/>
      <c r="WGL67" s="20"/>
      <c r="WGM67" s="20"/>
      <c r="WGN67" s="20"/>
      <c r="WGO67" s="20"/>
      <c r="WGP67" s="20"/>
      <c r="WGQ67" s="20"/>
      <c r="WGR67" s="20"/>
      <c r="WGS67" s="20"/>
      <c r="WGT67" s="20"/>
      <c r="WGU67" s="20"/>
      <c r="WGV67" s="20"/>
      <c r="WGW67" s="20"/>
      <c r="WGX67" s="20"/>
      <c r="WGY67" s="20"/>
      <c r="WGZ67" s="20"/>
      <c r="WHA67" s="20"/>
      <c r="WHB67" s="20"/>
      <c r="WHC67" s="20"/>
      <c r="WHD67" s="20"/>
      <c r="WHE67" s="20"/>
      <c r="WHF67" s="20"/>
      <c r="WHG67" s="20"/>
      <c r="WHH67" s="20"/>
      <c r="WHI67" s="20"/>
      <c r="WHJ67" s="20"/>
      <c r="WHK67" s="20"/>
      <c r="WHL67" s="20"/>
      <c r="WHM67" s="20"/>
      <c r="WHN67" s="20"/>
      <c r="WHO67" s="20"/>
      <c r="WHP67" s="20"/>
      <c r="WHQ67" s="20"/>
      <c r="WHR67" s="20"/>
      <c r="WHS67" s="20"/>
      <c r="WHT67" s="20"/>
      <c r="WHU67" s="20"/>
      <c r="WHV67" s="20"/>
      <c r="WHW67" s="20"/>
      <c r="WHX67" s="20"/>
      <c r="WHY67" s="20"/>
      <c r="WHZ67" s="20"/>
      <c r="WIA67" s="20"/>
      <c r="WIB67" s="20"/>
      <c r="WIC67" s="20"/>
      <c r="WID67" s="20"/>
      <c r="WIE67" s="20"/>
      <c r="WIF67" s="20"/>
      <c r="WIG67" s="20"/>
      <c r="WIH67" s="20"/>
      <c r="WII67" s="20"/>
      <c r="WIJ67" s="20"/>
      <c r="WIK67" s="20"/>
      <c r="WIL67" s="20"/>
      <c r="WIM67" s="20"/>
      <c r="WIN67" s="20"/>
      <c r="WIO67" s="20"/>
      <c r="WIP67" s="20"/>
      <c r="WIQ67" s="20"/>
      <c r="WIR67" s="20"/>
      <c r="WIS67" s="20"/>
      <c r="WIT67" s="20"/>
      <c r="WIU67" s="20"/>
      <c r="WIV67" s="20"/>
      <c r="WIW67" s="20"/>
      <c r="WIX67" s="20"/>
      <c r="WIY67" s="20"/>
      <c r="WIZ67" s="20"/>
      <c r="WJA67" s="20"/>
      <c r="WJB67" s="20"/>
      <c r="WJC67" s="20"/>
      <c r="WJD67" s="20"/>
      <c r="WJE67" s="20"/>
      <c r="WJF67" s="20"/>
      <c r="WJG67" s="20"/>
      <c r="WJH67" s="20"/>
      <c r="WJI67" s="20"/>
      <c r="WJJ67" s="20"/>
      <c r="WJK67" s="20"/>
      <c r="WJL67" s="20"/>
      <c r="WJM67" s="20"/>
      <c r="WJN67" s="20"/>
      <c r="WJO67" s="20"/>
      <c r="WJP67" s="20"/>
      <c r="WJQ67" s="20"/>
      <c r="WJR67" s="20"/>
      <c r="WJS67" s="20"/>
      <c r="WJT67" s="20"/>
      <c r="WJU67" s="20"/>
      <c r="WJV67" s="20"/>
      <c r="WJW67" s="20"/>
      <c r="WJX67" s="20"/>
      <c r="WJY67" s="20"/>
      <c r="WJZ67" s="20"/>
      <c r="WKA67" s="20"/>
      <c r="WKB67" s="20"/>
      <c r="WKC67" s="20"/>
      <c r="WKD67" s="20"/>
      <c r="WKE67" s="20"/>
      <c r="WKF67" s="20"/>
      <c r="WKG67" s="20"/>
      <c r="WKH67" s="20"/>
      <c r="WKI67" s="20"/>
      <c r="WKJ67" s="20"/>
      <c r="WKK67" s="20"/>
      <c r="WKL67" s="20"/>
      <c r="WKM67" s="20"/>
      <c r="WKN67" s="20"/>
      <c r="WKO67" s="20"/>
      <c r="WKP67" s="20"/>
      <c r="WKQ67" s="20"/>
      <c r="WKR67" s="20"/>
      <c r="WKS67" s="20"/>
      <c r="WKT67" s="20"/>
      <c r="WKU67" s="20"/>
      <c r="WKV67" s="20"/>
      <c r="WKW67" s="20"/>
      <c r="WKX67" s="20"/>
      <c r="WKY67" s="20"/>
      <c r="WKZ67" s="20"/>
      <c r="WLA67" s="20"/>
      <c r="WLB67" s="20"/>
      <c r="WLC67" s="20"/>
      <c r="WLD67" s="20"/>
      <c r="WLE67" s="20"/>
      <c r="WLF67" s="20"/>
      <c r="WLG67" s="20"/>
      <c r="WLH67" s="20"/>
      <c r="WLI67" s="20"/>
      <c r="WLJ67" s="20"/>
      <c r="WLK67" s="20"/>
      <c r="WLL67" s="20"/>
      <c r="WLM67" s="20"/>
      <c r="WLN67" s="20"/>
      <c r="WLO67" s="20"/>
      <c r="WLP67" s="20"/>
      <c r="WLQ67" s="20"/>
      <c r="WLR67" s="20"/>
      <c r="WLS67" s="20"/>
      <c r="WLT67" s="20"/>
      <c r="WLU67" s="20"/>
      <c r="WLV67" s="20"/>
      <c r="WLW67" s="20"/>
      <c r="WLX67" s="20"/>
      <c r="WLY67" s="20"/>
      <c r="WLZ67" s="20"/>
      <c r="WMA67" s="20"/>
      <c r="WMB67" s="20"/>
      <c r="WMC67" s="20"/>
      <c r="WMD67" s="20"/>
      <c r="WME67" s="20"/>
      <c r="WMF67" s="20"/>
      <c r="WMG67" s="20"/>
      <c r="WMH67" s="20"/>
      <c r="WMI67" s="20"/>
      <c r="WMJ67" s="20"/>
      <c r="WMK67" s="20"/>
      <c r="WML67" s="20"/>
      <c r="WMM67" s="20"/>
      <c r="WMN67" s="20"/>
      <c r="WMO67" s="20"/>
      <c r="WMP67" s="20"/>
      <c r="WMQ67" s="20"/>
      <c r="WMR67" s="20"/>
      <c r="WMS67" s="20"/>
      <c r="WMT67" s="20"/>
      <c r="WMU67" s="20"/>
      <c r="WMV67" s="20"/>
      <c r="WMW67" s="20"/>
      <c r="WMX67" s="20"/>
      <c r="WMY67" s="20"/>
      <c r="WMZ67" s="20"/>
      <c r="WNA67" s="20"/>
      <c r="WNB67" s="20"/>
      <c r="WNC67" s="20"/>
      <c r="WND67" s="20"/>
      <c r="WNE67" s="20"/>
      <c r="WNF67" s="20"/>
      <c r="WNG67" s="20"/>
      <c r="WNH67" s="20"/>
      <c r="WNI67" s="20"/>
      <c r="WNJ67" s="20"/>
      <c r="WNK67" s="20"/>
      <c r="WNL67" s="20"/>
      <c r="WNM67" s="20"/>
      <c r="WNN67" s="20"/>
      <c r="WNO67" s="20"/>
      <c r="WNP67" s="20"/>
      <c r="WNQ67" s="20"/>
      <c r="WNR67" s="20"/>
      <c r="WNS67" s="20"/>
      <c r="WNT67" s="20"/>
      <c r="WNU67" s="20"/>
      <c r="WNV67" s="20"/>
      <c r="WNW67" s="20"/>
      <c r="WNX67" s="20"/>
      <c r="WNY67" s="20"/>
      <c r="WNZ67" s="20"/>
      <c r="WOA67" s="20"/>
      <c r="WOB67" s="20"/>
      <c r="WOC67" s="20"/>
      <c r="WOD67" s="20"/>
      <c r="WOE67" s="20"/>
      <c r="WOF67" s="20"/>
      <c r="WOG67" s="20"/>
      <c r="WOH67" s="20"/>
      <c r="WOI67" s="20"/>
      <c r="WOJ67" s="20"/>
      <c r="WOK67" s="20"/>
      <c r="WOL67" s="20"/>
      <c r="WOM67" s="20"/>
      <c r="WON67" s="20"/>
      <c r="WOO67" s="20"/>
      <c r="WOP67" s="20"/>
      <c r="WOQ67" s="20"/>
      <c r="WOR67" s="20"/>
      <c r="WOS67" s="20"/>
      <c r="WOT67" s="20"/>
      <c r="WOU67" s="20"/>
      <c r="WOV67" s="20"/>
      <c r="WOW67" s="20"/>
      <c r="WOX67" s="20"/>
      <c r="WOY67" s="20"/>
      <c r="WOZ67" s="20"/>
      <c r="WPA67" s="20"/>
      <c r="WPB67" s="20"/>
      <c r="WPC67" s="20"/>
      <c r="WPD67" s="20"/>
      <c r="WPE67" s="20"/>
      <c r="WPF67" s="20"/>
      <c r="WPG67" s="20"/>
      <c r="WPH67" s="20"/>
      <c r="WPI67" s="20"/>
      <c r="WPJ67" s="20"/>
      <c r="WPK67" s="20"/>
      <c r="WPL67" s="20"/>
      <c r="WPM67" s="20"/>
      <c r="WPN67" s="20"/>
      <c r="WPO67" s="20"/>
      <c r="WPP67" s="20"/>
      <c r="WPQ67" s="20"/>
      <c r="WPR67" s="20"/>
      <c r="WPS67" s="20"/>
      <c r="WPT67" s="20"/>
      <c r="WPU67" s="20"/>
      <c r="WPV67" s="20"/>
      <c r="WPW67" s="20"/>
      <c r="WPX67" s="20"/>
      <c r="WPY67" s="20"/>
      <c r="WPZ67" s="20"/>
      <c r="WQA67" s="20"/>
      <c r="WQB67" s="20"/>
      <c r="WQC67" s="20"/>
      <c r="WQD67" s="20"/>
      <c r="WQE67" s="20"/>
      <c r="WQF67" s="20"/>
      <c r="WQG67" s="20"/>
      <c r="WQH67" s="20"/>
      <c r="WQI67" s="20"/>
      <c r="WQJ67" s="20"/>
      <c r="WQK67" s="20"/>
      <c r="WQL67" s="20"/>
      <c r="WQM67" s="20"/>
      <c r="WQN67" s="20"/>
      <c r="WQO67" s="20"/>
      <c r="WQP67" s="20"/>
      <c r="WQQ67" s="20"/>
      <c r="WQR67" s="20"/>
      <c r="WQS67" s="20"/>
      <c r="WQT67" s="20"/>
      <c r="WQU67" s="20"/>
      <c r="WQV67" s="20"/>
      <c r="WQW67" s="20"/>
      <c r="WQX67" s="20"/>
      <c r="WQY67" s="20"/>
      <c r="WQZ67" s="20"/>
      <c r="WRA67" s="20"/>
      <c r="WRB67" s="20"/>
      <c r="WRC67" s="20"/>
      <c r="WRD67" s="20"/>
      <c r="WRE67" s="20"/>
      <c r="WRF67" s="20"/>
      <c r="WRG67" s="20"/>
      <c r="WRH67" s="20"/>
      <c r="WRI67" s="20"/>
      <c r="WRJ67" s="20"/>
      <c r="WRK67" s="20"/>
      <c r="WRL67" s="20"/>
      <c r="WRM67" s="20"/>
      <c r="WRN67" s="20"/>
      <c r="WRO67" s="20"/>
      <c r="WRP67" s="20"/>
      <c r="WRQ67" s="20"/>
      <c r="WRR67" s="20"/>
      <c r="WRS67" s="20"/>
      <c r="WRT67" s="20"/>
      <c r="WRU67" s="20"/>
      <c r="WRV67" s="20"/>
      <c r="WRW67" s="20"/>
      <c r="WRX67" s="20"/>
      <c r="WRY67" s="20"/>
      <c r="WRZ67" s="20"/>
      <c r="WSA67" s="20"/>
      <c r="WSB67" s="20"/>
      <c r="WSC67" s="20"/>
      <c r="WSD67" s="20"/>
      <c r="WSE67" s="20"/>
      <c r="WSF67" s="20"/>
      <c r="WSG67" s="20"/>
      <c r="WSH67" s="20"/>
      <c r="WSI67" s="20"/>
      <c r="WSJ67" s="20"/>
      <c r="WSK67" s="20"/>
      <c r="WSL67" s="20"/>
      <c r="WSM67" s="20"/>
      <c r="WSN67" s="20"/>
      <c r="WSO67" s="20"/>
      <c r="WSP67" s="20"/>
      <c r="WSQ67" s="20"/>
      <c r="WSR67" s="20"/>
      <c r="WSS67" s="20"/>
      <c r="WST67" s="20"/>
      <c r="WSU67" s="20"/>
      <c r="WSV67" s="20"/>
      <c r="WSW67" s="20"/>
      <c r="WSX67" s="20"/>
      <c r="WSY67" s="20"/>
      <c r="WSZ67" s="20"/>
      <c r="WTA67" s="20"/>
      <c r="WTB67" s="20"/>
      <c r="WTC67" s="20"/>
      <c r="WTD67" s="20"/>
      <c r="WTE67" s="20"/>
      <c r="WTF67" s="20"/>
      <c r="WTG67" s="20"/>
      <c r="WTH67" s="20"/>
      <c r="WTI67" s="20"/>
      <c r="WTJ67" s="20"/>
      <c r="WTK67" s="20"/>
      <c r="WTL67" s="20"/>
      <c r="WTM67" s="20"/>
      <c r="WTN67" s="20"/>
      <c r="WTO67" s="20"/>
      <c r="WTP67" s="20"/>
      <c r="WTQ67" s="20"/>
      <c r="WTR67" s="20"/>
      <c r="WTS67" s="20"/>
      <c r="WTT67" s="20"/>
      <c r="WTU67" s="20"/>
      <c r="WTV67" s="20"/>
      <c r="WTW67" s="20"/>
      <c r="WTX67" s="20"/>
      <c r="WTY67" s="20"/>
      <c r="WTZ67" s="20"/>
      <c r="WUA67" s="20"/>
      <c r="WUB67" s="20"/>
      <c r="WUC67" s="20"/>
      <c r="WUD67" s="20"/>
      <c r="WUE67" s="20"/>
      <c r="WUF67" s="20"/>
      <c r="WUG67" s="20"/>
      <c r="WUH67" s="20"/>
      <c r="WUI67" s="20"/>
      <c r="WUJ67" s="20"/>
      <c r="WUK67" s="20"/>
      <c r="WUL67" s="20"/>
      <c r="WUM67" s="20"/>
      <c r="WUN67" s="20"/>
      <c r="WUO67" s="20"/>
      <c r="WUP67" s="20"/>
      <c r="WUQ67" s="20"/>
      <c r="WUR67" s="20"/>
      <c r="WUS67" s="20"/>
      <c r="WUT67" s="20"/>
      <c r="WUU67" s="20"/>
      <c r="WUV67" s="20"/>
      <c r="WUW67" s="20"/>
      <c r="WUX67" s="20"/>
      <c r="WUY67" s="20"/>
      <c r="WUZ67" s="20"/>
      <c r="WVA67" s="20"/>
      <c r="WVB67" s="20"/>
      <c r="WVC67" s="20"/>
      <c r="WVD67" s="20"/>
      <c r="WVE67" s="20"/>
      <c r="WVF67" s="20"/>
      <c r="WVG67" s="20"/>
      <c r="WVH67" s="20"/>
      <c r="WVI67" s="20"/>
      <c r="WVJ67" s="20"/>
      <c r="WVK67" s="20"/>
      <c r="WVL67" s="20"/>
      <c r="WVM67" s="20"/>
      <c r="WVN67" s="20"/>
      <c r="WVO67" s="20"/>
      <c r="WVP67" s="20"/>
      <c r="WVQ67" s="20"/>
      <c r="WVR67" s="20"/>
      <c r="WVS67" s="20"/>
      <c r="WVT67" s="20"/>
      <c r="WVU67" s="20"/>
      <c r="WVV67" s="20"/>
      <c r="WVW67" s="20"/>
      <c r="WVX67" s="20"/>
      <c r="WVY67" s="20"/>
      <c r="WVZ67" s="20"/>
      <c r="WWA67" s="20"/>
      <c r="WWB67" s="20"/>
      <c r="WWC67" s="20"/>
      <c r="WWD67" s="20"/>
      <c r="WWE67" s="20"/>
      <c r="WWF67" s="20"/>
      <c r="WWG67" s="20"/>
      <c r="WWH67" s="20"/>
      <c r="WWI67" s="20"/>
      <c r="WWJ67" s="20"/>
      <c r="WWK67" s="20"/>
      <c r="WWL67" s="20"/>
      <c r="WWM67" s="20"/>
      <c r="WWN67" s="20"/>
      <c r="WWO67" s="20"/>
      <c r="WWP67" s="20"/>
      <c r="WWQ67" s="20"/>
      <c r="WWR67" s="20"/>
      <c r="WWS67" s="20"/>
      <c r="WWT67" s="20"/>
      <c r="WWU67" s="20"/>
      <c r="WWV67" s="20"/>
      <c r="WWW67" s="20"/>
      <c r="WWX67" s="20"/>
      <c r="WWY67" s="20"/>
      <c r="WWZ67" s="20"/>
      <c r="WXA67" s="20"/>
      <c r="WXB67" s="20"/>
      <c r="WXC67" s="20"/>
      <c r="WXD67" s="20"/>
      <c r="WXE67" s="20"/>
      <c r="WXF67" s="20"/>
      <c r="WXG67" s="20"/>
      <c r="WXH67" s="20"/>
      <c r="WXI67" s="20"/>
      <c r="WXJ67" s="20"/>
      <c r="WXK67" s="20"/>
      <c r="WXL67" s="20"/>
      <c r="WXM67" s="20"/>
      <c r="WXN67" s="20"/>
      <c r="WXO67" s="20"/>
      <c r="WXP67" s="20"/>
      <c r="WXQ67" s="20"/>
      <c r="WXR67" s="20"/>
      <c r="WXS67" s="20"/>
      <c r="WXT67" s="20"/>
      <c r="WXU67" s="20"/>
      <c r="WXV67" s="20"/>
      <c r="WXW67" s="20"/>
      <c r="WXX67" s="20"/>
      <c r="WXY67" s="20"/>
      <c r="WXZ67" s="20"/>
      <c r="WYA67" s="20"/>
      <c r="WYB67" s="20"/>
      <c r="WYC67" s="20"/>
      <c r="WYD67" s="20"/>
      <c r="WYE67" s="20"/>
      <c r="WYF67" s="20"/>
      <c r="WYG67" s="20"/>
      <c r="WYH67" s="20"/>
      <c r="WYI67" s="20"/>
      <c r="WYJ67" s="20"/>
      <c r="WYK67" s="20"/>
      <c r="WYL67" s="20"/>
      <c r="WYM67" s="20"/>
      <c r="WYN67" s="20"/>
      <c r="WYO67" s="20"/>
      <c r="WYP67" s="20"/>
      <c r="WYQ67" s="20"/>
      <c r="WYR67" s="20"/>
      <c r="WYS67" s="20"/>
      <c r="WYT67" s="20"/>
      <c r="WYU67" s="20"/>
      <c r="WYV67" s="20"/>
      <c r="WYW67" s="20"/>
      <c r="WYX67" s="20"/>
      <c r="WYY67" s="20"/>
      <c r="WYZ67" s="20"/>
      <c r="WZA67" s="20"/>
      <c r="WZB67" s="20"/>
      <c r="WZC67" s="20"/>
      <c r="WZD67" s="20"/>
      <c r="WZE67" s="20"/>
      <c r="WZF67" s="20"/>
      <c r="WZG67" s="20"/>
      <c r="WZH67" s="20"/>
      <c r="WZI67" s="20"/>
      <c r="WZJ67" s="20"/>
      <c r="WZK67" s="20"/>
      <c r="WZL67" s="20"/>
      <c r="WZM67" s="20"/>
      <c r="WZN67" s="20"/>
      <c r="WZO67" s="20"/>
      <c r="WZP67" s="20"/>
      <c r="WZQ67" s="20"/>
      <c r="WZR67" s="20"/>
      <c r="WZS67" s="20"/>
      <c r="WZT67" s="20"/>
      <c r="WZU67" s="20"/>
      <c r="WZV67" s="20"/>
      <c r="WZW67" s="20"/>
      <c r="WZX67" s="20"/>
      <c r="WZY67" s="20"/>
      <c r="WZZ67" s="20"/>
      <c r="XAA67" s="20"/>
      <c r="XAB67" s="20"/>
      <c r="XAC67" s="20"/>
      <c r="XAD67" s="20"/>
      <c r="XAE67" s="20"/>
      <c r="XAF67" s="20"/>
      <c r="XAG67" s="20"/>
      <c r="XAH67" s="20"/>
      <c r="XAI67" s="20"/>
      <c r="XAJ67" s="20"/>
      <c r="XAK67" s="20"/>
      <c r="XAL67" s="20"/>
      <c r="XAM67" s="20"/>
      <c r="XAN67" s="20"/>
      <c r="XAO67" s="20"/>
      <c r="XAP67" s="20"/>
      <c r="XAQ67" s="20"/>
      <c r="XAR67" s="20"/>
      <c r="XAS67" s="20"/>
      <c r="XAT67" s="20"/>
      <c r="XAU67" s="20"/>
      <c r="XAV67" s="20"/>
      <c r="XAW67" s="20"/>
      <c r="XAX67" s="20"/>
      <c r="XAY67" s="20"/>
      <c r="XAZ67" s="20"/>
      <c r="XBA67" s="20"/>
      <c r="XBB67" s="20"/>
      <c r="XBC67" s="20"/>
      <c r="XBD67" s="20"/>
      <c r="XBE67" s="20"/>
      <c r="XBF67" s="20"/>
      <c r="XBG67" s="20"/>
      <c r="XBH67" s="20"/>
      <c r="XBI67" s="20"/>
      <c r="XBJ67" s="20"/>
      <c r="XBK67" s="20"/>
      <c r="XBL67" s="20"/>
      <c r="XBM67" s="20"/>
      <c r="XBN67" s="20"/>
      <c r="XBO67" s="20"/>
      <c r="XBP67" s="20"/>
      <c r="XBQ67" s="20"/>
      <c r="XBR67" s="20"/>
      <c r="XBS67" s="20"/>
      <c r="XBT67" s="20"/>
      <c r="XBU67" s="20"/>
      <c r="XBV67" s="20"/>
      <c r="XBW67" s="20"/>
      <c r="XBX67" s="20"/>
      <c r="XBY67" s="20"/>
      <c r="XBZ67" s="20"/>
      <c r="XCA67" s="20"/>
      <c r="XCB67" s="20"/>
      <c r="XCC67" s="20"/>
      <c r="XCD67" s="20"/>
      <c r="XCE67" s="20"/>
      <c r="XCF67" s="20"/>
      <c r="XCG67" s="20"/>
      <c r="XCH67" s="20"/>
      <c r="XCI67" s="20"/>
      <c r="XCJ67" s="20"/>
      <c r="XCK67" s="20"/>
      <c r="XCL67" s="20"/>
      <c r="XCM67" s="20"/>
      <c r="XCN67" s="20"/>
      <c r="XCO67" s="20"/>
      <c r="XCP67" s="20"/>
      <c r="XCQ67" s="20"/>
      <c r="XCR67" s="20"/>
      <c r="XCS67" s="20"/>
      <c r="XCT67" s="20"/>
      <c r="XCU67" s="20"/>
      <c r="XCV67" s="20"/>
      <c r="XCW67" s="20"/>
      <c r="XCX67" s="20"/>
      <c r="XCY67" s="20"/>
      <c r="XCZ67" s="20"/>
      <c r="XDA67" s="20"/>
      <c r="XDB67" s="20"/>
      <c r="XDC67" s="20"/>
      <c r="XDD67" s="20"/>
      <c r="XDE67" s="20"/>
      <c r="XDF67" s="20"/>
      <c r="XDG67" s="20"/>
      <c r="XDH67" s="20"/>
      <c r="XDI67" s="20"/>
      <c r="XDJ67" s="20"/>
      <c r="XDK67" s="20"/>
      <c r="XDL67" s="20"/>
      <c r="XDM67" s="20"/>
      <c r="XDN67" s="20"/>
      <c r="XDO67" s="20"/>
      <c r="XDP67" s="20"/>
      <c r="XDQ67" s="20"/>
      <c r="XDR67" s="20"/>
      <c r="XDS67" s="20"/>
      <c r="XDT67" s="20"/>
      <c r="XDU67" s="20"/>
      <c r="XDV67" s="20"/>
      <c r="XDW67" s="20"/>
      <c r="XDX67" s="20"/>
      <c r="XDY67" s="20"/>
      <c r="XDZ67" s="20"/>
      <c r="XEA67" s="20"/>
      <c r="XEB67" s="20"/>
      <c r="XEC67" s="20"/>
      <c r="XED67" s="20"/>
      <c r="XEE67" s="20"/>
      <c r="XEF67" s="20"/>
      <c r="XEG67" s="20"/>
      <c r="XEH67" s="20"/>
      <c r="XEI67" s="20"/>
      <c r="XEJ67" s="20"/>
      <c r="XEK67" s="20"/>
      <c r="XEL67" s="20"/>
      <c r="XEM67" s="20"/>
      <c r="XEN67" s="20"/>
      <c r="XEO67" s="20"/>
      <c r="XEP67" s="20"/>
      <c r="XEQ67" s="20"/>
      <c r="XER67" s="20"/>
      <c r="XES67" s="20"/>
      <c r="XET67" s="20"/>
      <c r="XEU67" s="20"/>
      <c r="XEV67" s="20"/>
      <c r="XEW67" s="20"/>
      <c r="XEX67" s="20"/>
      <c r="XEY67" s="20"/>
      <c r="XEZ67" s="20"/>
    </row>
    <row r="68" spans="2:16380">
      <c r="B68" s="73" t="s">
        <v>29</v>
      </c>
      <c r="C68" s="95">
        <f t="shared" si="34"/>
        <v>5002</v>
      </c>
      <c r="D68" s="95">
        <f t="shared" si="34"/>
        <v>3768</v>
      </c>
      <c r="E68" s="102">
        <f t="shared" si="34"/>
        <v>3576</v>
      </c>
      <c r="G68" s="232">
        <f t="shared" si="35"/>
        <v>2.1</v>
      </c>
      <c r="H68" s="95">
        <f t="shared" si="35"/>
        <v>1.57</v>
      </c>
      <c r="I68" s="102">
        <f t="shared" si="35"/>
        <v>1.48</v>
      </c>
      <c r="K68" s="111">
        <f>AVERAGE(G68:I68)</f>
        <v>1.7166666666666668</v>
      </c>
      <c r="L68" s="112">
        <f t="shared" si="46"/>
        <v>7</v>
      </c>
      <c r="N68" s="111"/>
      <c r="O68" s="103"/>
      <c r="P68" s="103"/>
      <c r="Q68" s="103"/>
      <c r="R68" s="103"/>
      <c r="S68" s="103"/>
      <c r="T68" s="103"/>
      <c r="U68" s="103"/>
      <c r="V68" s="103"/>
      <c r="W68" s="103">
        <f t="shared" ref="W68:AG68" si="59">W35</f>
        <v>1.6153252636470494</v>
      </c>
      <c r="X68" s="103">
        <f t="shared" si="59"/>
        <v>1.5199664314814034</v>
      </c>
      <c r="Y68" s="103">
        <f t="shared" si="59"/>
        <v>1.4302369961169104</v>
      </c>
      <c r="Z68" s="103">
        <f t="shared" si="59"/>
        <v>1.3458046327166866</v>
      </c>
      <c r="AA68" s="103">
        <f t="shared" si="59"/>
        <v>1.2663566348507778</v>
      </c>
      <c r="AB68" s="103">
        <f t="shared" si="59"/>
        <v>1.1915987563465182</v>
      </c>
      <c r="AC68" s="103">
        <f t="shared" si="59"/>
        <v>1.1206246353162148</v>
      </c>
      <c r="AD68" s="103">
        <f t="shared" si="59"/>
        <v>1.0538778817862511</v>
      </c>
      <c r="AE68" s="103">
        <f t="shared" si="59"/>
        <v>0.99110670488238228</v>
      </c>
      <c r="AF68" s="103">
        <f t="shared" si="59"/>
        <v>0.93207431092290804</v>
      </c>
      <c r="AG68" s="103">
        <f t="shared" si="59"/>
        <v>0.8765580101544288</v>
      </c>
      <c r="AH68" s="112">
        <f>AVERAGE(AA68:AG68)</f>
        <v>1.0617424191799258</v>
      </c>
      <c r="AJ68" s="111">
        <f t="shared" si="48"/>
        <v>1.7166666666666668</v>
      </c>
      <c r="AK68" s="84">
        <f t="shared" si="37"/>
        <v>0.67</v>
      </c>
      <c r="AL68" s="103">
        <f t="shared" si="49"/>
        <v>1.1915987563465182</v>
      </c>
      <c r="AM68" s="138">
        <f t="shared" si="38"/>
        <v>0.67</v>
      </c>
      <c r="AO68" s="111">
        <f t="shared" si="50"/>
        <v>1.02105039656719</v>
      </c>
      <c r="AP68" s="112">
        <f t="shared" si="51"/>
        <v>0.72559407404559673</v>
      </c>
      <c r="AT68" s="18"/>
      <c r="AU68" s="18"/>
      <c r="AV68" s="18"/>
      <c r="AW68" s="18"/>
      <c r="AX68" s="18"/>
      <c r="AY68" s="18"/>
      <c r="AZ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</row>
    <row r="69" spans="2:16380" s="131" customFormat="1">
      <c r="B69" s="134"/>
      <c r="C69" s="135"/>
      <c r="D69" s="135"/>
      <c r="E69" s="136"/>
      <c r="F69" s="130"/>
      <c r="G69" s="234"/>
      <c r="H69" s="135"/>
      <c r="I69" s="136"/>
      <c r="J69" s="130"/>
      <c r="K69" s="116"/>
      <c r="L69" s="117"/>
      <c r="N69" s="111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12"/>
      <c r="AJ69" s="116"/>
      <c r="AK69" s="140">
        <f t="shared" si="37"/>
        <v>0</v>
      </c>
      <c r="AL69" s="104"/>
      <c r="AM69" s="139">
        <f t="shared" si="38"/>
        <v>0</v>
      </c>
      <c r="AO69" s="116"/>
      <c r="AP69" s="117"/>
      <c r="AS69" s="130"/>
      <c r="AT69" s="137"/>
      <c r="AU69" s="137"/>
      <c r="AV69" s="137"/>
      <c r="AW69" s="137"/>
      <c r="AX69" s="137"/>
      <c r="AY69" s="137"/>
      <c r="AZ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</row>
    <row r="70" spans="2:16380">
      <c r="B70" s="73" t="s">
        <v>27</v>
      </c>
      <c r="C70" s="95">
        <f t="shared" ref="C70:E73" si="60">C37</f>
        <v>5438</v>
      </c>
      <c r="D70" s="95">
        <f t="shared" si="60"/>
        <v>6022</v>
      </c>
      <c r="E70" s="102">
        <f t="shared" si="60"/>
        <v>5422</v>
      </c>
      <c r="G70" s="232">
        <f t="shared" ref="G70:I73" si="61">G37</f>
        <v>0.62</v>
      </c>
      <c r="H70" s="95">
        <f t="shared" si="61"/>
        <v>0.69</v>
      </c>
      <c r="I70" s="102">
        <f t="shared" si="61"/>
        <v>0.6</v>
      </c>
      <c r="K70" s="111">
        <f>AVERAGE(G70:I70)</f>
        <v>0.63666666666666671</v>
      </c>
      <c r="L70" s="112">
        <f>RANK(K70,$K$53:$K$73,1)</f>
        <v>2</v>
      </c>
      <c r="N70" s="111"/>
      <c r="O70" s="103"/>
      <c r="P70" s="103"/>
      <c r="Q70" s="103"/>
      <c r="R70" s="103"/>
      <c r="S70" s="103"/>
      <c r="T70" s="103"/>
      <c r="U70" s="103"/>
      <c r="V70" s="103"/>
      <c r="W70" s="103">
        <f t="shared" ref="W70:AG70" si="62">W37</f>
        <v>0.62736410281162702</v>
      </c>
      <c r="X70" s="103">
        <f t="shared" si="62"/>
        <v>0.61819746203660364</v>
      </c>
      <c r="Y70" s="103">
        <f t="shared" si="62"/>
        <v>0.60916475832097172</v>
      </c>
      <c r="Z70" s="103">
        <f t="shared" si="62"/>
        <v>0.60026403466256228</v>
      </c>
      <c r="AA70" s="103">
        <f t="shared" si="62"/>
        <v>0.59149336265366337</v>
      </c>
      <c r="AB70" s="103">
        <f t="shared" si="62"/>
        <v>0.58285084206321647</v>
      </c>
      <c r="AC70" s="103">
        <f t="shared" si="62"/>
        <v>0.57624488868907731</v>
      </c>
      <c r="AD70" s="103">
        <f t="shared" si="62"/>
        <v>0.56971380630564794</v>
      </c>
      <c r="AE70" s="103">
        <f t="shared" si="62"/>
        <v>0.56325674633514822</v>
      </c>
      <c r="AF70" s="103">
        <f t="shared" si="62"/>
        <v>0.55687286981746498</v>
      </c>
      <c r="AG70" s="103">
        <f t="shared" si="62"/>
        <v>0.55056134730114636</v>
      </c>
      <c r="AH70" s="112">
        <f>AVERAGE(AA70:AG70)</f>
        <v>0.57014198045219511</v>
      </c>
      <c r="AJ70" s="111">
        <f>K70</f>
        <v>0.63666666666666671</v>
      </c>
      <c r="AK70" s="84">
        <f t="shared" si="37"/>
        <v>0</v>
      </c>
      <c r="AL70" s="103">
        <f>AB70</f>
        <v>0.58285084206321647</v>
      </c>
      <c r="AM70" s="138">
        <f t="shared" si="38"/>
        <v>0</v>
      </c>
      <c r="AO70" s="111">
        <f>IF(AK70=0,$AJ$76,AK70*$AJ$76)</f>
        <v>1.5239558157719253</v>
      </c>
      <c r="AP70" s="112">
        <f>IF(AM70=0,$AL$76,AM70*$AL$76)</f>
        <v>1.082976229918801</v>
      </c>
      <c r="AT70" s="18"/>
      <c r="AU70" s="18"/>
      <c r="AV70" s="18"/>
      <c r="AW70" s="18"/>
      <c r="AX70" s="18"/>
      <c r="AY70" s="18"/>
      <c r="AZ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</row>
    <row r="71" spans="2:16380">
      <c r="B71" s="73" t="s">
        <v>26</v>
      </c>
      <c r="C71" s="95">
        <f t="shared" si="60"/>
        <v>16246</v>
      </c>
      <c r="D71" s="95">
        <f t="shared" si="60"/>
        <v>15740</v>
      </c>
      <c r="E71" s="102">
        <f t="shared" si="60"/>
        <v>14566</v>
      </c>
      <c r="G71" s="232">
        <f t="shared" si="61"/>
        <v>2.36</v>
      </c>
      <c r="H71" s="95">
        <f t="shared" si="61"/>
        <v>2.29</v>
      </c>
      <c r="I71" s="102">
        <f t="shared" si="61"/>
        <v>2.1</v>
      </c>
      <c r="K71" s="111">
        <f>AVERAGE(G71:I71)</f>
        <v>2.25</v>
      </c>
      <c r="L71" s="112">
        <f>RANK(K71,$K$53:$K$73,1)</f>
        <v>11</v>
      </c>
      <c r="N71" s="111"/>
      <c r="O71" s="103"/>
      <c r="P71" s="103"/>
      <c r="Q71" s="103"/>
      <c r="R71" s="103"/>
      <c r="S71" s="103"/>
      <c r="T71" s="103"/>
      <c r="U71" s="103"/>
      <c r="V71" s="103"/>
      <c r="W71" s="103">
        <f t="shared" ref="W71:AG71" si="63">W38</f>
        <v>2.1011513300071409</v>
      </c>
      <c r="X71" s="103">
        <f t="shared" si="63"/>
        <v>1.9621497384847895</v>
      </c>
      <c r="Y71" s="103">
        <f t="shared" si="63"/>
        <v>1.8323437923068795</v>
      </c>
      <c r="Z71" s="103">
        <f t="shared" si="63"/>
        <v>1.7111251538826346</v>
      </c>
      <c r="AA71" s="103">
        <f t="shared" si="63"/>
        <v>1.5979257301729648</v>
      </c>
      <c r="AB71" s="103">
        <f t="shared" si="63"/>
        <v>1.4922150103135805</v>
      </c>
      <c r="AC71" s="103">
        <f t="shared" si="63"/>
        <v>1.3876068319908463</v>
      </c>
      <c r="AD71" s="103">
        <f t="shared" si="63"/>
        <v>1.2903319607963533</v>
      </c>
      <c r="AE71" s="103">
        <f t="shared" si="63"/>
        <v>1.1998763127043648</v>
      </c>
      <c r="AF71" s="103">
        <f t="shared" si="63"/>
        <v>1.1157618423250419</v>
      </c>
      <c r="AG71" s="103">
        <f t="shared" si="63"/>
        <v>1.0375440165017293</v>
      </c>
      <c r="AH71" s="112">
        <f>AVERAGE(AA71:AG71)</f>
        <v>1.3030373864006977</v>
      </c>
      <c r="AJ71" s="111">
        <f>K71</f>
        <v>2.25</v>
      </c>
      <c r="AK71" s="84">
        <f t="shared" si="37"/>
        <v>0.78</v>
      </c>
      <c r="AL71" s="103">
        <f>AB71</f>
        <v>1.4922150103135805</v>
      </c>
      <c r="AM71" s="138">
        <f t="shared" si="38"/>
        <v>0.78</v>
      </c>
      <c r="AO71" s="111">
        <f>IF(AK71=0,$AJ$76,AK71*$AJ$76)</f>
        <v>1.1886855363021018</v>
      </c>
      <c r="AP71" s="112">
        <f>IF(AM71=0,$AL$76,AM71*$AL$76)</f>
        <v>0.84472145933666487</v>
      </c>
      <c r="AT71" s="18"/>
      <c r="AU71" s="18"/>
      <c r="AV71" s="18"/>
      <c r="AW71" s="18"/>
      <c r="AX71" s="18"/>
      <c r="AY71" s="18"/>
      <c r="AZ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</row>
    <row r="72" spans="2:16380">
      <c r="B72" s="73" t="s">
        <v>25</v>
      </c>
      <c r="C72" s="95">
        <f t="shared" si="60"/>
        <v>2988</v>
      </c>
      <c r="D72" s="95">
        <f t="shared" si="60"/>
        <v>3050</v>
      </c>
      <c r="E72" s="102">
        <f t="shared" si="60"/>
        <v>2893</v>
      </c>
      <c r="G72" s="232">
        <f t="shared" si="61"/>
        <v>2.41</v>
      </c>
      <c r="H72" s="95">
        <f t="shared" si="61"/>
        <v>2.4500000000000002</v>
      </c>
      <c r="I72" s="102">
        <f t="shared" si="61"/>
        <v>2.33</v>
      </c>
      <c r="K72" s="111">
        <f>AVERAGE(G72:I72)</f>
        <v>2.3966666666666669</v>
      </c>
      <c r="L72" s="112">
        <f>RANK(K72,$K$53:$K$73,1)</f>
        <v>12</v>
      </c>
      <c r="N72" s="111"/>
      <c r="O72" s="103"/>
      <c r="P72" s="103"/>
      <c r="Q72" s="103"/>
      <c r="R72" s="103"/>
      <c r="S72" s="103"/>
      <c r="T72" s="103"/>
      <c r="U72" s="103"/>
      <c r="V72" s="103"/>
      <c r="W72" s="103">
        <f t="shared" ref="W72:AG72" si="64">W39</f>
        <v>2.2346755650928638</v>
      </c>
      <c r="X72" s="103">
        <f t="shared" si="64"/>
        <v>2.083633469216875</v>
      </c>
      <c r="Y72" s="103">
        <f t="shared" si="64"/>
        <v>1.9428003339090227</v>
      </c>
      <c r="Z72" s="103">
        <f t="shared" si="64"/>
        <v>1.8114861338139427</v>
      </c>
      <c r="AA72" s="103">
        <f t="shared" si="64"/>
        <v>1.6890474825056576</v>
      </c>
      <c r="AB72" s="103">
        <f t="shared" si="64"/>
        <v>1.5748844801545241</v>
      </c>
      <c r="AC72" s="103">
        <f t="shared" si="64"/>
        <v>1.4609305668753467</v>
      </c>
      <c r="AD72" s="103">
        <f t="shared" si="64"/>
        <v>1.3552220166785234</v>
      </c>
      <c r="AE72" s="103">
        <f t="shared" si="64"/>
        <v>1.2571622198434795</v>
      </c>
      <c r="AF72" s="103">
        <f t="shared" si="64"/>
        <v>1.1661977355380364</v>
      </c>
      <c r="AG72" s="103">
        <f t="shared" si="64"/>
        <v>1.0818151682472374</v>
      </c>
      <c r="AH72" s="112">
        <f>AVERAGE(AA72:AG72)</f>
        <v>1.3693228099775434</v>
      </c>
      <c r="AJ72" s="111">
        <f>K72</f>
        <v>2.3966666666666669</v>
      </c>
      <c r="AK72" s="84">
        <f t="shared" si="37"/>
        <v>0</v>
      </c>
      <c r="AL72" s="103">
        <f>AB72</f>
        <v>1.5748844801545241</v>
      </c>
      <c r="AM72" s="138">
        <f t="shared" si="38"/>
        <v>0</v>
      </c>
      <c r="AO72" s="111">
        <f>IF(AK72=0,$AJ$76,AK72*$AJ$76)</f>
        <v>1.5239558157719253</v>
      </c>
      <c r="AP72" s="112">
        <f>IF(AM72=0,$AL$76,AM72*$AL$76)</f>
        <v>1.082976229918801</v>
      </c>
      <c r="AT72" s="18"/>
      <c r="AU72" s="18"/>
      <c r="AV72" s="18"/>
      <c r="AW72" s="18"/>
      <c r="AX72" s="18"/>
      <c r="AY72" s="18"/>
      <c r="AZ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</row>
    <row r="73" spans="2:16380" ht="14.4" thickBot="1">
      <c r="B73" s="74" t="s">
        <v>24</v>
      </c>
      <c r="C73" s="77">
        <f t="shared" si="60"/>
        <v>12043</v>
      </c>
      <c r="D73" s="77">
        <f t="shared" si="60"/>
        <v>11506</v>
      </c>
      <c r="E73" s="78">
        <f t="shared" si="60"/>
        <v>12879</v>
      </c>
      <c r="G73" s="233">
        <f t="shared" si="61"/>
        <v>2.57</v>
      </c>
      <c r="H73" s="77">
        <f t="shared" si="61"/>
        <v>2.4500000000000002</v>
      </c>
      <c r="I73" s="78">
        <f t="shared" si="61"/>
        <v>2.74</v>
      </c>
      <c r="K73" s="111">
        <f>AVERAGE(G73:I73)</f>
        <v>2.5866666666666664</v>
      </c>
      <c r="L73" s="112">
        <f>RANK(K73,$K$53:$K$73,1)</f>
        <v>14</v>
      </c>
      <c r="N73" s="111"/>
      <c r="O73" s="103"/>
      <c r="P73" s="103"/>
      <c r="Q73" s="103"/>
      <c r="R73" s="103"/>
      <c r="S73" s="103"/>
      <c r="T73" s="103"/>
      <c r="U73" s="103"/>
      <c r="V73" s="103"/>
      <c r="W73" s="103">
        <f t="shared" ref="W73:AG73" si="65">W40</f>
        <v>2.4076156141743863</v>
      </c>
      <c r="X73" s="103">
        <f t="shared" si="65"/>
        <v>2.2409586129959957</v>
      </c>
      <c r="Y73" s="103">
        <f t="shared" si="65"/>
        <v>2.0858377373844337</v>
      </c>
      <c r="Z73" s="103">
        <f t="shared" si="65"/>
        <v>1.9414544478714961</v>
      </c>
      <c r="AA73" s="103">
        <f t="shared" si="65"/>
        <v>1.8070654805040181</v>
      </c>
      <c r="AB73" s="103">
        <f t="shared" si="65"/>
        <v>1.6819790206302891</v>
      </c>
      <c r="AC73" s="103">
        <f t="shared" si="65"/>
        <v>1.5558721087344194</v>
      </c>
      <c r="AD73" s="103">
        <f t="shared" si="65"/>
        <v>1.4392201026565503</v>
      </c>
      <c r="AE73" s="103">
        <f t="shared" si="65"/>
        <v>1.3313141178265717</v>
      </c>
      <c r="AF73" s="103">
        <f t="shared" si="65"/>
        <v>1.2314984185204232</v>
      </c>
      <c r="AG73" s="103">
        <f t="shared" si="65"/>
        <v>1.1391664330084623</v>
      </c>
      <c r="AH73" s="112">
        <f>AVERAGE(AA73:AG73)</f>
        <v>1.4551593831258192</v>
      </c>
      <c r="AJ73" s="111">
        <f>K73</f>
        <v>2.5866666666666664</v>
      </c>
      <c r="AK73" s="84">
        <f t="shared" si="37"/>
        <v>0</v>
      </c>
      <c r="AL73" s="103">
        <f>AB73</f>
        <v>1.6819790206302891</v>
      </c>
      <c r="AM73" s="138">
        <f t="shared" si="38"/>
        <v>0</v>
      </c>
      <c r="AO73" s="113">
        <f>IF(AK73=0,$AJ$76,AK73*$AJ$76)</f>
        <v>1.5239558157719253</v>
      </c>
      <c r="AP73" s="115">
        <f>IF(AM73=0,$AL$76,AM73*$AL$76)</f>
        <v>1.082976229918801</v>
      </c>
      <c r="AT73" s="18"/>
      <c r="AU73" s="18"/>
      <c r="AV73" s="18"/>
      <c r="AW73" s="18"/>
      <c r="AX73" s="18"/>
      <c r="AY73" s="18"/>
      <c r="AZ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</row>
    <row r="74" spans="2:16380">
      <c r="B74" s="17"/>
      <c r="C74" s="15"/>
      <c r="G74" s="10"/>
      <c r="H74" s="10"/>
      <c r="I74" s="10"/>
      <c r="AR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</row>
    <row r="75" spans="2:16380">
      <c r="B75" s="73" t="s">
        <v>204</v>
      </c>
      <c r="C75" s="133"/>
      <c r="D75" s="133"/>
      <c r="E75" s="133"/>
      <c r="F75" s="56"/>
      <c r="G75" s="133"/>
      <c r="H75" s="133"/>
      <c r="I75" s="133"/>
      <c r="J75" s="56"/>
      <c r="K75" s="133"/>
      <c r="L75" s="133"/>
      <c r="M75" s="21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21"/>
      <c r="AJ75" s="133"/>
      <c r="AK75" s="133"/>
      <c r="AL75" s="133"/>
      <c r="AM75" s="133"/>
      <c r="AN75" s="21"/>
      <c r="AO75" s="133"/>
      <c r="AP75" s="133"/>
      <c r="BK75" s="14"/>
      <c r="BL75" s="14"/>
    </row>
    <row r="76" spans="2:16380">
      <c r="B76" s="73" t="s">
        <v>23</v>
      </c>
      <c r="C76" s="133"/>
      <c r="D76" s="133"/>
      <c r="E76" s="133"/>
      <c r="F76" s="56"/>
      <c r="G76" s="133"/>
      <c r="H76" s="133"/>
      <c r="I76" s="133"/>
      <c r="J76" s="56"/>
      <c r="K76" s="133"/>
      <c r="L76" s="133"/>
      <c r="M76" s="21"/>
      <c r="N76" s="133"/>
      <c r="O76" s="133"/>
      <c r="P76" s="133"/>
      <c r="Q76" s="133"/>
      <c r="R76" s="133"/>
      <c r="S76" s="133"/>
      <c r="T76" s="133"/>
      <c r="U76" s="133"/>
      <c r="V76" s="133"/>
      <c r="W76" s="103">
        <f t="shared" ref="W76:AG76" si="66">_xlfn.QUARTILE.INC(W$20:W$40,1)</f>
        <v>1.1744170439723804</v>
      </c>
      <c r="X76" s="103">
        <f t="shared" si="66"/>
        <v>1.1182047086451212</v>
      </c>
      <c r="Y76" s="103">
        <f t="shared" si="66"/>
        <v>1.0647119441503863</v>
      </c>
      <c r="Z76" s="103">
        <f t="shared" si="66"/>
        <v>1.013805681526065</v>
      </c>
      <c r="AA76" s="103">
        <f t="shared" si="66"/>
        <v>0.96535943910783661</v>
      </c>
      <c r="AB76" s="103">
        <f t="shared" si="66"/>
        <v>0.91925299259770343</v>
      </c>
      <c r="AC76" s="103">
        <f t="shared" si="66"/>
        <v>0.87793282015435681</v>
      </c>
      <c r="AD76" s="103">
        <f t="shared" si="66"/>
        <v>0.83850487659893025</v>
      </c>
      <c r="AE76" s="103">
        <f t="shared" si="66"/>
        <v>0.80088077555981885</v>
      </c>
      <c r="AF76" s="103">
        <f t="shared" si="66"/>
        <v>0.76497634368561362</v>
      </c>
      <c r="AG76" s="103">
        <f t="shared" si="66"/>
        <v>0.73071141579053678</v>
      </c>
      <c r="AH76" s="133"/>
      <c r="AI76" s="21"/>
      <c r="AJ76" s="103">
        <f>_xlfn.QUARTILE.INC(AJ$53:AJ$73,1)</f>
        <v>1.5239558157719253</v>
      </c>
      <c r="AK76" s="133"/>
      <c r="AL76" s="103">
        <f>_xlfn.QUARTILE.INC(AL$53:AL$73,1)</f>
        <v>1.082976229918801</v>
      </c>
      <c r="AM76" s="133"/>
      <c r="AN76" s="21"/>
      <c r="AO76" s="133"/>
      <c r="AP76" s="133"/>
    </row>
    <row r="77" spans="2:16380">
      <c r="C77" s="15"/>
      <c r="AI77" s="14"/>
      <c r="AK77" s="14"/>
      <c r="AM77" s="14"/>
      <c r="BG77" s="13"/>
      <c r="BH77" s="13"/>
    </row>
    <row r="78" spans="2:16380">
      <c r="C78" s="15"/>
      <c r="AI78" s="14"/>
      <c r="AK78" s="14"/>
      <c r="AM78" s="14"/>
      <c r="BD78" s="10"/>
      <c r="BG78" s="13"/>
      <c r="BH78" s="13"/>
    </row>
    <row r="91" spans="36:38">
      <c r="AJ91" s="1"/>
      <c r="AL91" s="1"/>
    </row>
    <row r="92" spans="36:38">
      <c r="AJ92" s="1"/>
      <c r="AL92" s="1"/>
    </row>
    <row r="93" spans="36:38">
      <c r="AJ93" s="1"/>
      <c r="AL93" s="1"/>
    </row>
    <row r="94" spans="36:38">
      <c r="AJ94" s="1"/>
      <c r="AL94" s="1"/>
    </row>
    <row r="95" spans="36:38">
      <c r="AJ95" s="1"/>
      <c r="AL95" s="1"/>
    </row>
    <row r="96" spans="36:38">
      <c r="AJ96" s="1"/>
      <c r="AL96" s="1"/>
    </row>
    <row r="97" spans="36:38">
      <c r="AJ97" s="1"/>
      <c r="AL97" s="1"/>
    </row>
    <row r="99" spans="36:38">
      <c r="AJ99" s="1"/>
      <c r="AL99" s="1"/>
    </row>
    <row r="100" spans="36:38">
      <c r="AJ100" s="1"/>
      <c r="AL100" s="1"/>
    </row>
    <row r="101" spans="36:38">
      <c r="AJ101" s="1"/>
      <c r="AL101" s="1"/>
    </row>
    <row r="102" spans="36:38">
      <c r="AJ102" s="1"/>
      <c r="AL102" s="1"/>
    </row>
    <row r="103" spans="36:38">
      <c r="AJ103" s="1"/>
      <c r="AL103" s="1"/>
    </row>
    <row r="104" spans="36:38">
      <c r="AJ104" s="1"/>
      <c r="AL104" s="1"/>
    </row>
    <row r="105" spans="36:38">
      <c r="AJ105" s="1"/>
      <c r="AL105" s="1"/>
    </row>
    <row r="106" spans="36:38">
      <c r="AJ106" s="1"/>
      <c r="AL106" s="1"/>
    </row>
    <row r="107" spans="36:38">
      <c r="AJ107" s="1"/>
      <c r="AL107" s="1"/>
    </row>
    <row r="108" spans="36:38">
      <c r="AJ108" s="1"/>
      <c r="AL108" s="1"/>
    </row>
    <row r="109" spans="36:38">
      <c r="AJ109" s="1"/>
      <c r="AL109" s="1"/>
    </row>
    <row r="110" spans="36:38">
      <c r="AJ110" s="1"/>
      <c r="AL110" s="1"/>
    </row>
    <row r="111" spans="36:38">
      <c r="AJ111" s="1"/>
      <c r="AL111" s="1"/>
    </row>
    <row r="112" spans="36:38">
      <c r="AJ112" s="1"/>
      <c r="AL112" s="1"/>
    </row>
    <row r="113" spans="2:38">
      <c r="AJ113" s="1"/>
      <c r="AL113" s="1"/>
    </row>
    <row r="114" spans="2:38">
      <c r="AJ114" s="1"/>
      <c r="AL114" s="1"/>
    </row>
    <row r="115" spans="2:38">
      <c r="AJ115" s="1"/>
      <c r="AL115" s="1"/>
    </row>
    <row r="116" spans="2:38">
      <c r="AJ116" s="1"/>
      <c r="AL116" s="1"/>
    </row>
    <row r="118" spans="2:38">
      <c r="B118" s="12"/>
      <c r="AJ118" s="1"/>
      <c r="AL118" s="1"/>
    </row>
    <row r="119" spans="2:38">
      <c r="AJ119" s="1"/>
      <c r="AL119" s="1"/>
    </row>
    <row r="120" spans="2:38">
      <c r="AJ120" s="1"/>
      <c r="AL120" s="1"/>
    </row>
    <row r="121" spans="2:38">
      <c r="AJ121" s="1"/>
      <c r="AL121" s="1"/>
    </row>
    <row r="122" spans="2:38">
      <c r="AJ122" s="1"/>
      <c r="AL122" s="1"/>
    </row>
    <row r="123" spans="2:38">
      <c r="AJ123" s="1"/>
      <c r="AL123" s="1"/>
    </row>
    <row r="124" spans="2:38">
      <c r="AJ124" s="1"/>
      <c r="AL124" s="1"/>
    </row>
    <row r="125" spans="2:38">
      <c r="AJ125" s="1"/>
      <c r="AL125" s="1"/>
    </row>
    <row r="126" spans="2:38">
      <c r="AJ126" s="1"/>
      <c r="AL126" s="1"/>
    </row>
    <row r="127" spans="2:38">
      <c r="AJ127" s="1"/>
      <c r="AL127" s="1"/>
    </row>
    <row r="128" spans="2:38">
      <c r="AJ128" s="1"/>
      <c r="AL128" s="1"/>
    </row>
    <row r="129" spans="5:38">
      <c r="AJ129" s="1"/>
      <c r="AL129" s="1"/>
    </row>
    <row r="130" spans="5:38">
      <c r="AJ130" s="1"/>
      <c r="AL130" s="1"/>
    </row>
    <row r="131" spans="5:38">
      <c r="AJ131" s="1"/>
      <c r="AL131" s="1"/>
    </row>
    <row r="132" spans="5:38">
      <c r="AJ132" s="1"/>
      <c r="AL132" s="1"/>
    </row>
    <row r="133" spans="5:38">
      <c r="AJ133" s="1"/>
      <c r="AL133" s="1"/>
    </row>
    <row r="134" spans="5:38">
      <c r="AJ134" s="1"/>
      <c r="AL134" s="1"/>
    </row>
    <row r="135" spans="5:38">
      <c r="AJ135" s="1"/>
      <c r="AL135" s="1"/>
    </row>
    <row r="136" spans="5:38">
      <c r="AJ136" s="1"/>
      <c r="AL136" s="1"/>
    </row>
    <row r="138" spans="5:38">
      <c r="H138" s="11" t="s">
        <v>4</v>
      </c>
      <c r="I138" s="10" t="e">
        <f>AVERAGE(I119:I136)</f>
        <v>#DIV/0!</v>
      </c>
      <c r="AJ138" s="1"/>
      <c r="AL138" s="1"/>
    </row>
    <row r="139" spans="5:38">
      <c r="H139" s="11" t="s">
        <v>3</v>
      </c>
      <c r="I139" s="10" t="e">
        <f>STDEV(I119:I136)</f>
        <v>#DIV/0!</v>
      </c>
      <c r="AJ139" s="1"/>
      <c r="AL139" s="1"/>
    </row>
    <row r="140" spans="5:38" ht="14.4" thickBot="1">
      <c r="AJ140" s="1"/>
      <c r="AL140" s="1"/>
    </row>
    <row r="141" spans="5:38" ht="40.200000000000003" thickBot="1">
      <c r="E141" s="9" t="s">
        <v>2</v>
      </c>
      <c r="G141" s="9" t="s">
        <v>1</v>
      </c>
      <c r="H141" s="9" t="s">
        <v>0</v>
      </c>
      <c r="AJ141" s="1"/>
      <c r="AL141" s="1"/>
    </row>
    <row r="142" spans="5:38">
      <c r="E142" s="8">
        <v>-17</v>
      </c>
      <c r="G142" s="6" t="e">
        <f t="shared" ref="G142:G176" si="67">COUNTIF($I$119:$I$136,E142)/COUNT($I$119:$I$136)</f>
        <v>#DIV/0!</v>
      </c>
      <c r="H142" s="5" t="e">
        <f t="shared" ref="H142:H176" si="68">_xlfn.NORM.DIST(E142,0,$I$139,0)</f>
        <v>#DIV/0!</v>
      </c>
      <c r="AJ142" s="1"/>
      <c r="AL142" s="1"/>
    </row>
    <row r="143" spans="5:38">
      <c r="E143" s="8">
        <v>-16</v>
      </c>
      <c r="G143" s="6" t="e">
        <f t="shared" si="67"/>
        <v>#DIV/0!</v>
      </c>
      <c r="H143" s="5" t="e">
        <f t="shared" si="68"/>
        <v>#DIV/0!</v>
      </c>
      <c r="AJ143" s="1"/>
      <c r="AL143" s="1"/>
    </row>
    <row r="144" spans="5:38">
      <c r="E144" s="8">
        <v>-15</v>
      </c>
      <c r="G144" s="6" t="e">
        <f t="shared" si="67"/>
        <v>#DIV/0!</v>
      </c>
      <c r="H144" s="5" t="e">
        <f t="shared" si="68"/>
        <v>#DIV/0!</v>
      </c>
      <c r="AJ144" s="1"/>
      <c r="AL144" s="1"/>
    </row>
    <row r="145" spans="5:38">
      <c r="E145" s="8">
        <v>-14</v>
      </c>
      <c r="G145" s="6" t="e">
        <f t="shared" si="67"/>
        <v>#DIV/0!</v>
      </c>
      <c r="H145" s="5" t="e">
        <f t="shared" si="68"/>
        <v>#DIV/0!</v>
      </c>
      <c r="AJ145" s="1"/>
      <c r="AL145" s="1"/>
    </row>
    <row r="146" spans="5:38">
      <c r="E146" s="8">
        <v>-13</v>
      </c>
      <c r="G146" s="6" t="e">
        <f t="shared" si="67"/>
        <v>#DIV/0!</v>
      </c>
      <c r="H146" s="5" t="e">
        <f t="shared" si="68"/>
        <v>#DIV/0!</v>
      </c>
      <c r="AJ146" s="1"/>
      <c r="AL146" s="1"/>
    </row>
    <row r="147" spans="5:38">
      <c r="E147" s="8">
        <v>-12</v>
      </c>
      <c r="G147" s="6" t="e">
        <f t="shared" si="67"/>
        <v>#DIV/0!</v>
      </c>
      <c r="H147" s="5" t="e">
        <f t="shared" si="68"/>
        <v>#DIV/0!</v>
      </c>
      <c r="AJ147" s="1"/>
      <c r="AL147" s="1"/>
    </row>
    <row r="148" spans="5:38">
      <c r="E148" s="8">
        <v>-11</v>
      </c>
      <c r="G148" s="6" t="e">
        <f t="shared" si="67"/>
        <v>#DIV/0!</v>
      </c>
      <c r="H148" s="5" t="e">
        <f t="shared" si="68"/>
        <v>#DIV/0!</v>
      </c>
      <c r="AJ148" s="1"/>
      <c r="AL148" s="1"/>
    </row>
    <row r="149" spans="5:38">
      <c r="E149" s="8">
        <v>-10</v>
      </c>
      <c r="G149" s="6" t="e">
        <f t="shared" si="67"/>
        <v>#DIV/0!</v>
      </c>
      <c r="H149" s="5" t="e">
        <f t="shared" si="68"/>
        <v>#DIV/0!</v>
      </c>
      <c r="AJ149" s="1"/>
      <c r="AL149" s="1"/>
    </row>
    <row r="150" spans="5:38">
      <c r="E150" s="8">
        <v>-9</v>
      </c>
      <c r="G150" s="6" t="e">
        <f t="shared" si="67"/>
        <v>#DIV/0!</v>
      </c>
      <c r="H150" s="5" t="e">
        <f t="shared" si="68"/>
        <v>#DIV/0!</v>
      </c>
      <c r="AJ150" s="1"/>
      <c r="AL150" s="1"/>
    </row>
    <row r="151" spans="5:38">
      <c r="E151" s="8">
        <v>-8</v>
      </c>
      <c r="G151" s="6" t="e">
        <f t="shared" si="67"/>
        <v>#DIV/0!</v>
      </c>
      <c r="H151" s="5" t="e">
        <f t="shared" si="68"/>
        <v>#DIV/0!</v>
      </c>
      <c r="AJ151" s="1"/>
      <c r="AL151" s="1"/>
    </row>
    <row r="152" spans="5:38">
      <c r="E152" s="8">
        <v>-7</v>
      </c>
      <c r="G152" s="6" t="e">
        <f t="shared" si="67"/>
        <v>#DIV/0!</v>
      </c>
      <c r="H152" s="5" t="e">
        <f t="shared" si="68"/>
        <v>#DIV/0!</v>
      </c>
      <c r="AJ152" s="1"/>
      <c r="AL152" s="1"/>
    </row>
    <row r="153" spans="5:38">
      <c r="E153" s="8">
        <v>-6</v>
      </c>
      <c r="G153" s="6" t="e">
        <f t="shared" si="67"/>
        <v>#DIV/0!</v>
      </c>
      <c r="H153" s="5" t="e">
        <f t="shared" si="68"/>
        <v>#DIV/0!</v>
      </c>
      <c r="AJ153" s="1"/>
      <c r="AL153" s="1"/>
    </row>
    <row r="154" spans="5:38">
      <c r="E154" s="8">
        <v>-5</v>
      </c>
      <c r="G154" s="6" t="e">
        <f t="shared" si="67"/>
        <v>#DIV/0!</v>
      </c>
      <c r="H154" s="5" t="e">
        <f t="shared" si="68"/>
        <v>#DIV/0!</v>
      </c>
      <c r="AJ154" s="1"/>
      <c r="AL154" s="1"/>
    </row>
    <row r="155" spans="5:38">
      <c r="E155" s="8">
        <v>-4</v>
      </c>
      <c r="G155" s="6" t="e">
        <f t="shared" si="67"/>
        <v>#DIV/0!</v>
      </c>
      <c r="H155" s="5" t="e">
        <f t="shared" si="68"/>
        <v>#DIV/0!</v>
      </c>
      <c r="AJ155" s="1"/>
      <c r="AL155" s="1"/>
    </row>
    <row r="156" spans="5:38">
      <c r="E156" s="8">
        <v>-3</v>
      </c>
      <c r="G156" s="6" t="e">
        <f t="shared" si="67"/>
        <v>#DIV/0!</v>
      </c>
      <c r="H156" s="5" t="e">
        <f t="shared" si="68"/>
        <v>#DIV/0!</v>
      </c>
      <c r="AJ156" s="1"/>
      <c r="AL156" s="1"/>
    </row>
    <row r="157" spans="5:38">
      <c r="E157" s="8">
        <v>-2</v>
      </c>
      <c r="G157" s="6" t="e">
        <f t="shared" si="67"/>
        <v>#DIV/0!</v>
      </c>
      <c r="H157" s="5" t="e">
        <f t="shared" si="68"/>
        <v>#DIV/0!</v>
      </c>
      <c r="AJ157" s="1"/>
      <c r="AL157" s="1"/>
    </row>
    <row r="158" spans="5:38">
      <c r="E158" s="8">
        <v>-1</v>
      </c>
      <c r="G158" s="6" t="e">
        <f t="shared" si="67"/>
        <v>#DIV/0!</v>
      </c>
      <c r="H158" s="5" t="e">
        <f t="shared" si="68"/>
        <v>#DIV/0!</v>
      </c>
      <c r="AJ158" s="1"/>
      <c r="AL158" s="1"/>
    </row>
    <row r="159" spans="5:38">
      <c r="E159" s="8">
        <v>0</v>
      </c>
      <c r="G159" s="6" t="e">
        <f t="shared" si="67"/>
        <v>#DIV/0!</v>
      </c>
      <c r="H159" s="5" t="e">
        <f t="shared" si="68"/>
        <v>#DIV/0!</v>
      </c>
      <c r="AJ159" s="1"/>
      <c r="AL159" s="1"/>
    </row>
    <row r="160" spans="5:38">
      <c r="E160" s="8">
        <v>1</v>
      </c>
      <c r="G160" s="6" t="e">
        <f t="shared" si="67"/>
        <v>#DIV/0!</v>
      </c>
      <c r="H160" s="5" t="e">
        <f t="shared" si="68"/>
        <v>#DIV/0!</v>
      </c>
      <c r="AJ160" s="1"/>
      <c r="AL160" s="1"/>
    </row>
    <row r="161" spans="5:38">
      <c r="E161" s="8">
        <v>2</v>
      </c>
      <c r="G161" s="6" t="e">
        <f t="shared" si="67"/>
        <v>#DIV/0!</v>
      </c>
      <c r="H161" s="5" t="e">
        <f t="shared" si="68"/>
        <v>#DIV/0!</v>
      </c>
      <c r="AJ161" s="1"/>
      <c r="AL161" s="1"/>
    </row>
    <row r="162" spans="5:38">
      <c r="E162" s="8">
        <v>3</v>
      </c>
      <c r="G162" s="6" t="e">
        <f t="shared" si="67"/>
        <v>#DIV/0!</v>
      </c>
      <c r="H162" s="5" t="e">
        <f t="shared" si="68"/>
        <v>#DIV/0!</v>
      </c>
      <c r="AJ162" s="1"/>
      <c r="AL162" s="1"/>
    </row>
    <row r="163" spans="5:38">
      <c r="E163" s="8">
        <v>4</v>
      </c>
      <c r="G163" s="6" t="e">
        <f t="shared" si="67"/>
        <v>#DIV/0!</v>
      </c>
      <c r="H163" s="5" t="e">
        <f t="shared" si="68"/>
        <v>#DIV/0!</v>
      </c>
      <c r="AJ163" s="1"/>
      <c r="AL163" s="1"/>
    </row>
    <row r="164" spans="5:38">
      <c r="E164" s="8">
        <v>5</v>
      </c>
      <c r="G164" s="6" t="e">
        <f t="shared" si="67"/>
        <v>#DIV/0!</v>
      </c>
      <c r="H164" s="5" t="e">
        <f t="shared" si="68"/>
        <v>#DIV/0!</v>
      </c>
      <c r="AJ164" s="1"/>
      <c r="AL164" s="1"/>
    </row>
    <row r="165" spans="5:38">
      <c r="E165" s="8">
        <v>6</v>
      </c>
      <c r="G165" s="6" t="e">
        <f t="shared" si="67"/>
        <v>#DIV/0!</v>
      </c>
      <c r="H165" s="5" t="e">
        <f t="shared" si="68"/>
        <v>#DIV/0!</v>
      </c>
      <c r="AJ165" s="1"/>
      <c r="AL165" s="1"/>
    </row>
    <row r="166" spans="5:38">
      <c r="E166" s="8">
        <v>7</v>
      </c>
      <c r="G166" s="6" t="e">
        <f t="shared" si="67"/>
        <v>#DIV/0!</v>
      </c>
      <c r="H166" s="5" t="e">
        <f t="shared" si="68"/>
        <v>#DIV/0!</v>
      </c>
      <c r="AJ166" s="1"/>
      <c r="AL166" s="1"/>
    </row>
    <row r="167" spans="5:38">
      <c r="E167" s="8">
        <v>8</v>
      </c>
      <c r="G167" s="6" t="e">
        <f t="shared" si="67"/>
        <v>#DIV/0!</v>
      </c>
      <c r="H167" s="5" t="e">
        <f t="shared" si="68"/>
        <v>#DIV/0!</v>
      </c>
      <c r="AJ167" s="1"/>
      <c r="AL167" s="1"/>
    </row>
    <row r="168" spans="5:38">
      <c r="E168" s="8">
        <v>9</v>
      </c>
      <c r="G168" s="6" t="e">
        <f t="shared" si="67"/>
        <v>#DIV/0!</v>
      </c>
      <c r="H168" s="5" t="e">
        <f t="shared" si="68"/>
        <v>#DIV/0!</v>
      </c>
      <c r="AJ168" s="1"/>
      <c r="AL168" s="1"/>
    </row>
    <row r="169" spans="5:38">
      <c r="E169" s="8">
        <v>10</v>
      </c>
      <c r="G169" s="6" t="e">
        <f t="shared" si="67"/>
        <v>#DIV/0!</v>
      </c>
      <c r="H169" s="5" t="e">
        <f t="shared" si="68"/>
        <v>#DIV/0!</v>
      </c>
      <c r="AJ169" s="1"/>
      <c r="AL169" s="1"/>
    </row>
    <row r="170" spans="5:38">
      <c r="E170" s="8">
        <v>11</v>
      </c>
      <c r="G170" s="6" t="e">
        <f t="shared" si="67"/>
        <v>#DIV/0!</v>
      </c>
      <c r="H170" s="5" t="e">
        <f t="shared" si="68"/>
        <v>#DIV/0!</v>
      </c>
      <c r="AJ170" s="1"/>
      <c r="AL170" s="1"/>
    </row>
    <row r="171" spans="5:38">
      <c r="E171" s="8">
        <v>12</v>
      </c>
      <c r="G171" s="6" t="e">
        <f t="shared" si="67"/>
        <v>#DIV/0!</v>
      </c>
      <c r="H171" s="5" t="e">
        <f t="shared" si="68"/>
        <v>#DIV/0!</v>
      </c>
      <c r="AJ171" s="1"/>
      <c r="AL171" s="1"/>
    </row>
    <row r="172" spans="5:38">
      <c r="E172" s="8">
        <v>13</v>
      </c>
      <c r="G172" s="6" t="e">
        <f t="shared" si="67"/>
        <v>#DIV/0!</v>
      </c>
      <c r="H172" s="5" t="e">
        <f t="shared" si="68"/>
        <v>#DIV/0!</v>
      </c>
      <c r="AJ172" s="1"/>
      <c r="AL172" s="1"/>
    </row>
    <row r="173" spans="5:38">
      <c r="E173" s="8">
        <v>14</v>
      </c>
      <c r="G173" s="6" t="e">
        <f t="shared" si="67"/>
        <v>#DIV/0!</v>
      </c>
      <c r="H173" s="5" t="e">
        <f t="shared" si="68"/>
        <v>#DIV/0!</v>
      </c>
      <c r="AJ173" s="1"/>
      <c r="AL173" s="1"/>
    </row>
    <row r="174" spans="5:38">
      <c r="E174" s="8">
        <v>15</v>
      </c>
      <c r="G174" s="6" t="e">
        <f t="shared" si="67"/>
        <v>#DIV/0!</v>
      </c>
      <c r="H174" s="5" t="e">
        <f t="shared" si="68"/>
        <v>#DIV/0!</v>
      </c>
      <c r="AJ174" s="1"/>
      <c r="AL174" s="1"/>
    </row>
    <row r="175" spans="5:38">
      <c r="E175" s="8">
        <v>16</v>
      </c>
      <c r="G175" s="6" t="e">
        <f t="shared" si="67"/>
        <v>#DIV/0!</v>
      </c>
      <c r="H175" s="5" t="e">
        <f t="shared" si="68"/>
        <v>#DIV/0!</v>
      </c>
      <c r="AJ175" s="1"/>
      <c r="AL175" s="1"/>
    </row>
    <row r="176" spans="5:38">
      <c r="E176" s="7">
        <v>17</v>
      </c>
      <c r="G176" s="6" t="e">
        <f t="shared" si="67"/>
        <v>#DIV/0!</v>
      </c>
      <c r="H176" s="5" t="e">
        <f t="shared" si="68"/>
        <v>#DIV/0!</v>
      </c>
      <c r="AJ176" s="1"/>
      <c r="AL176" s="1"/>
    </row>
    <row r="177" spans="5:38">
      <c r="E177" s="4"/>
      <c r="G177" s="3" t="e">
        <f>SUM(G142:G176)</f>
        <v>#DIV/0!</v>
      </c>
      <c r="H177" s="2" t="e">
        <f>SUM(H142:H176)</f>
        <v>#DIV/0!</v>
      </c>
      <c r="AJ177" s="1"/>
      <c r="AL177" s="1"/>
    </row>
  </sheetData>
  <pageMargins left="0.7" right="0.7" top="0.75" bottom="0.75" header="0.3" footer="0.3"/>
  <pageSetup paperSize="8"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AA00"/>
    <pageSetUpPr fitToPage="1"/>
  </sheetPr>
  <dimension ref="A1:XFC123"/>
  <sheetViews>
    <sheetView showGridLines="0" zoomScale="85" zoomScaleNormal="85" workbookViewId="0">
      <pane xSplit="2" topLeftCell="C1" activePane="topRight" state="frozen"/>
      <selection activeCell="C1" sqref="C1"/>
      <selection pane="topRight" activeCell="C1" sqref="C1"/>
    </sheetView>
  </sheetViews>
  <sheetFormatPr defaultRowHeight="13.8" outlineLevelCol="1"/>
  <cols>
    <col min="1" max="1" width="1.3984375" style="1" customWidth="1"/>
    <col min="2" max="2" width="30.5" style="1" customWidth="1"/>
    <col min="3" max="5" width="10.5" style="1" bestFit="1" customWidth="1"/>
    <col min="6" max="6" width="2.5" customWidth="1"/>
    <col min="7" max="7" width="20.8984375" style="1" customWidth="1"/>
    <col min="8" max="8" width="2.5" style="1" customWidth="1"/>
    <col min="9" max="9" width="12.8984375" style="1" customWidth="1"/>
    <col min="10" max="10" width="12.09765625" style="1" hidden="1" customWidth="1" outlineLevel="1"/>
    <col min="11" max="11" width="1.59765625" style="1" hidden="1" customWidth="1" outlineLevel="1"/>
    <col min="12" max="14" width="12.19921875" style="1" hidden="1" customWidth="1" outlineLevel="1"/>
    <col min="15" max="17" width="11" style="1" hidden="1" customWidth="1" outlineLevel="1"/>
    <col min="18" max="31" width="9.59765625" style="1" hidden="1" customWidth="1" outlineLevel="1"/>
    <col min="32" max="32" width="2.8984375" style="1" customWidth="1" collapsed="1"/>
    <col min="33" max="33" width="18.5" style="1" customWidth="1"/>
    <col min="34" max="35" width="12.3984375" style="1" customWidth="1"/>
    <col min="36" max="36" width="19.3984375" style="1" customWidth="1"/>
    <col min="37" max="37" width="2.8984375" style="1" customWidth="1"/>
    <col min="38" max="38" width="16.3984375" style="1" customWidth="1"/>
    <col min="39" max="39" width="2.8984375" style="1" customWidth="1"/>
    <col min="40" max="40" width="16.3984375" style="1" customWidth="1"/>
    <col min="41" max="41" width="18" style="1" customWidth="1"/>
    <col min="42" max="42" width="9.59765625" style="1" customWidth="1"/>
    <col min="43" max="43" width="37.8984375" customWidth="1"/>
    <col min="44" max="44" width="2.8984375" customWidth="1"/>
    <col min="45" max="45" width="15.8984375" style="1" customWidth="1"/>
    <col min="46" max="46" width="18" style="1" customWidth="1"/>
    <col min="47" max="47" width="9.59765625" style="1" customWidth="1"/>
    <col min="48" max="48" width="2.8984375" customWidth="1"/>
    <col min="49" max="50" width="14.69921875" style="1" customWidth="1"/>
    <col min="51" max="51" width="92.8984375" style="1" customWidth="1"/>
    <col min="52" max="52" width="9" style="1"/>
    <col min="53" max="53" width="11.3984375" style="1" customWidth="1"/>
    <col min="54" max="16372" width="9" style="1"/>
  </cols>
  <sheetData>
    <row r="1" spans="1:67 16373:16383" s="65" customFormat="1" ht="20.399999999999999">
      <c r="B1" s="61" t="s">
        <v>219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XES1"/>
      <c r="XET1"/>
      <c r="XEU1"/>
      <c r="XEV1"/>
      <c r="XEW1"/>
      <c r="XEX1"/>
      <c r="XEY1"/>
      <c r="XEZ1"/>
      <c r="XFA1"/>
      <c r="XFB1"/>
      <c r="XFC1"/>
    </row>
    <row r="2" spans="1:67 16373:16383">
      <c r="F2" s="1"/>
    </row>
    <row r="3" spans="1:67 16373:16383">
      <c r="B3" s="1" t="s">
        <v>265</v>
      </c>
      <c r="F3" s="1"/>
    </row>
    <row r="4" spans="1:67 16373:16383" s="256" customFormat="1" ht="13.2">
      <c r="B4" s="1" t="s">
        <v>274</v>
      </c>
      <c r="D4" s="26"/>
      <c r="E4" s="26"/>
      <c r="F4" s="163"/>
      <c r="G4" s="30"/>
      <c r="H4" s="30"/>
      <c r="I4" s="141"/>
      <c r="J4" s="141"/>
      <c r="K4" s="141"/>
      <c r="L4" s="141"/>
      <c r="M4" s="141"/>
      <c r="N4" s="141"/>
      <c r="O4" s="141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</row>
    <row r="5" spans="1:67 16373:16383">
      <c r="F5" s="1"/>
    </row>
    <row r="6" spans="1:67 16373:16383" s="89" customFormat="1" ht="14.4">
      <c r="B6" s="88" t="s">
        <v>248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XET6"/>
      <c r="XEU6"/>
      <c r="XEV6"/>
      <c r="XEW6"/>
      <c r="XEX6"/>
      <c r="XEY6"/>
      <c r="XEZ6"/>
      <c r="XFA6"/>
      <c r="XFB6"/>
      <c r="XFC6"/>
    </row>
    <row r="7" spans="1:67 16373:16383" ht="14.4" thickBo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67 16373:16383">
      <c r="B8" s="119" t="s">
        <v>230</v>
      </c>
      <c r="C8" s="120"/>
      <c r="D8" s="121"/>
      <c r="E8" s="30"/>
      <c r="F8" s="163"/>
      <c r="G8" s="163"/>
      <c r="H8" s="163"/>
      <c r="I8" s="163"/>
      <c r="J8" s="30"/>
    </row>
    <row r="9" spans="1:67 16373:16383">
      <c r="B9" s="73" t="s">
        <v>125</v>
      </c>
      <c r="C9" s="143">
        <f>'Summary and control'!C59</f>
        <v>0.35</v>
      </c>
      <c r="D9" s="213"/>
      <c r="F9" s="1"/>
      <c r="H9" s="30"/>
      <c r="J9" s="30"/>
    </row>
    <row r="10" spans="1:67 16373:16383">
      <c r="B10" s="73" t="s">
        <v>122</v>
      </c>
      <c r="C10" s="143">
        <f>'Summary and control'!C60</f>
        <v>0.63</v>
      </c>
      <c r="D10" s="213"/>
      <c r="F10" s="1"/>
      <c r="H10" s="30"/>
    </row>
    <row r="11" spans="1:67 16373:16383">
      <c r="B11" s="73" t="s">
        <v>124</v>
      </c>
      <c r="C11" s="294" t="str">
        <f>'Summary and control'!C61</f>
        <v>Company Specific</v>
      </c>
      <c r="D11" s="295"/>
      <c r="F11" s="1"/>
    </row>
    <row r="12" spans="1:67 16373:16383" ht="14.4" thickBot="1">
      <c r="B12" s="74" t="s">
        <v>121</v>
      </c>
      <c r="C12" s="214" t="str">
        <f>IF(C11="Company Specific","-",IF(C11="Median",MEDIAN(AH20:AH37),IF(C11="Average",AVERAGE(AH20:AH37),0)))</f>
        <v>-</v>
      </c>
      <c r="D12" s="215" t="str">
        <f>C12</f>
        <v>-</v>
      </c>
      <c r="F12" s="1"/>
      <c r="AQ12" s="1"/>
      <c r="AV12" s="1"/>
    </row>
    <row r="13" spans="1:67 16373:16383" ht="13.5" customHeight="1">
      <c r="B13" s="33"/>
      <c r="C13" s="142" t="s">
        <v>119</v>
      </c>
      <c r="D13" s="142" t="s">
        <v>118</v>
      </c>
      <c r="F13" s="1"/>
      <c r="AQ13" s="1"/>
      <c r="AV13" s="1"/>
    </row>
    <row r="14" spans="1:67 16373:16383" ht="13.5" customHeight="1">
      <c r="B14" s="33"/>
      <c r="C14" s="142"/>
      <c r="D14" s="142"/>
      <c r="F14" s="1"/>
      <c r="AQ14" s="1"/>
      <c r="AV14" s="1"/>
    </row>
    <row r="15" spans="1:67 16373:16383" s="89" customFormat="1" ht="14.4">
      <c r="B15" s="88" t="s">
        <v>249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XET15"/>
      <c r="XEU15"/>
      <c r="XEV15"/>
      <c r="XEW15"/>
      <c r="XEX15"/>
      <c r="XEY15"/>
      <c r="XEZ15"/>
      <c r="XFA15"/>
      <c r="XFB15"/>
      <c r="XFC15"/>
    </row>
    <row r="16" spans="1:67 16373:16383" ht="13.5" customHeight="1" thickBot="1">
      <c r="B16" s="33"/>
      <c r="C16" s="142"/>
      <c r="D16" s="142"/>
      <c r="AQ16" s="1"/>
      <c r="AV16" s="1"/>
    </row>
    <row r="17" spans="2:57 16373:16383" ht="14.4" thickBot="1">
      <c r="B17" s="12"/>
      <c r="C17" s="36"/>
      <c r="D17" s="36"/>
      <c r="E17" s="36"/>
      <c r="G17" s="36"/>
      <c r="H17" s="36"/>
      <c r="L17" s="208" t="s">
        <v>120</v>
      </c>
      <c r="M17" s="209"/>
      <c r="N17" s="152"/>
      <c r="O17" s="153"/>
      <c r="P17" s="153"/>
      <c r="Q17" s="153"/>
      <c r="R17" s="153"/>
      <c r="S17" s="153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3"/>
      <c r="AF17" s="31"/>
      <c r="AG17" s="31"/>
      <c r="AK17" s="31"/>
      <c r="AL17" s="59"/>
      <c r="AM17" s="59"/>
      <c r="AW17" s="37"/>
      <c r="AX17" s="37"/>
    </row>
    <row r="18" spans="2:57 16373:16383" ht="38.25" customHeight="1" thickBot="1">
      <c r="B18" s="119"/>
      <c r="C18" s="278" t="s">
        <v>228</v>
      </c>
      <c r="D18" s="271"/>
      <c r="E18" s="272"/>
      <c r="G18" s="263" t="s">
        <v>226</v>
      </c>
      <c r="H18" s="38"/>
      <c r="I18" s="24"/>
      <c r="L18" s="273" t="s">
        <v>222</v>
      </c>
      <c r="M18" s="274"/>
      <c r="N18" s="120"/>
      <c r="O18" s="120"/>
      <c r="P18" s="120"/>
      <c r="Q18" s="120"/>
      <c r="R18" s="120"/>
      <c r="S18" s="120"/>
      <c r="T18" s="120">
        <v>1</v>
      </c>
      <c r="U18" s="120">
        <v>2</v>
      </c>
      <c r="V18" s="120">
        <v>3</v>
      </c>
      <c r="W18" s="120">
        <v>4</v>
      </c>
      <c r="X18" s="120">
        <v>5</v>
      </c>
      <c r="Y18" s="120">
        <v>6</v>
      </c>
      <c r="Z18" s="120">
        <v>1</v>
      </c>
      <c r="AA18" s="120">
        <v>2</v>
      </c>
      <c r="AB18" s="120">
        <v>3</v>
      </c>
      <c r="AC18" s="120">
        <v>4</v>
      </c>
      <c r="AD18" s="120">
        <v>5</v>
      </c>
      <c r="AE18" s="121"/>
      <c r="AF18" s="24"/>
      <c r="AG18" s="279" t="s">
        <v>115</v>
      </c>
      <c r="AH18" s="271"/>
      <c r="AI18" s="271"/>
      <c r="AJ18" s="280"/>
      <c r="AK18" s="24"/>
      <c r="AL18" s="24"/>
      <c r="AM18" s="24"/>
      <c r="AN18" s="118" t="s">
        <v>117</v>
      </c>
      <c r="AO18" s="100"/>
      <c r="AP18" s="101"/>
      <c r="AS18" s="279" t="s">
        <v>116</v>
      </c>
      <c r="AT18" s="271"/>
      <c r="AU18" s="272"/>
      <c r="AW18" s="119" t="s">
        <v>237</v>
      </c>
      <c r="AX18" s="121" t="s">
        <v>238</v>
      </c>
      <c r="BA18" s="328"/>
      <c r="BB18" s="328"/>
      <c r="BC18" s="328"/>
    </row>
    <row r="19" spans="2:57 16373:16383" ht="53.4" thickBot="1">
      <c r="B19" s="273"/>
      <c r="C19" s="274">
        <v>2011</v>
      </c>
      <c r="D19" s="274">
        <v>2012</v>
      </c>
      <c r="E19" s="275">
        <v>2013</v>
      </c>
      <c r="G19" s="297" t="s">
        <v>227</v>
      </c>
      <c r="H19" s="23"/>
      <c r="I19" s="263" t="s">
        <v>62</v>
      </c>
      <c r="J19" s="75" t="s">
        <v>114</v>
      </c>
      <c r="L19" s="273" t="s">
        <v>113</v>
      </c>
      <c r="M19" s="274" t="s">
        <v>126</v>
      </c>
      <c r="N19" s="274" t="s">
        <v>111</v>
      </c>
      <c r="O19" s="274" t="s">
        <v>110</v>
      </c>
      <c r="P19" s="274" t="s">
        <v>109</v>
      </c>
      <c r="Q19" s="274" t="s">
        <v>108</v>
      </c>
      <c r="R19" s="274" t="s">
        <v>107</v>
      </c>
      <c r="S19" s="274" t="s">
        <v>106</v>
      </c>
      <c r="T19" s="274" t="s">
        <v>61</v>
      </c>
      <c r="U19" s="274" t="s">
        <v>60</v>
      </c>
      <c r="V19" s="274" t="s">
        <v>59</v>
      </c>
      <c r="W19" s="274" t="s">
        <v>58</v>
      </c>
      <c r="X19" s="274" t="s">
        <v>57</v>
      </c>
      <c r="Y19" s="274" t="s">
        <v>56</v>
      </c>
      <c r="Z19" s="274" t="s">
        <v>55</v>
      </c>
      <c r="AA19" s="274" t="s">
        <v>54</v>
      </c>
      <c r="AB19" s="274" t="s">
        <v>53</v>
      </c>
      <c r="AC19" s="274" t="s">
        <v>52</v>
      </c>
      <c r="AD19" s="274" t="s">
        <v>51</v>
      </c>
      <c r="AE19" s="275" t="s">
        <v>50</v>
      </c>
      <c r="AF19" s="23"/>
      <c r="AG19" s="273" t="s">
        <v>100</v>
      </c>
      <c r="AH19" s="274" t="s">
        <v>68</v>
      </c>
      <c r="AI19" s="274" t="s">
        <v>67</v>
      </c>
      <c r="AJ19" s="275" t="s">
        <v>98</v>
      </c>
      <c r="AK19" s="23"/>
      <c r="AL19" s="263" t="s">
        <v>233</v>
      </c>
      <c r="AM19" s="24"/>
      <c r="AN19" s="273" t="s">
        <v>235</v>
      </c>
      <c r="AO19" s="274" t="s">
        <v>234</v>
      </c>
      <c r="AP19" s="274" t="s">
        <v>102</v>
      </c>
      <c r="AQ19" s="121" t="s">
        <v>101</v>
      </c>
      <c r="AS19" s="273" t="s">
        <v>236</v>
      </c>
      <c r="AT19" s="274" t="s">
        <v>234</v>
      </c>
      <c r="AU19" s="275" t="s">
        <v>102</v>
      </c>
      <c r="AW19" s="273" t="s">
        <v>95</v>
      </c>
      <c r="AX19" s="274" t="s">
        <v>95</v>
      </c>
      <c r="AY19" s="121" t="s">
        <v>101</v>
      </c>
      <c r="AZ19" s="29"/>
      <c r="BA19" s="39"/>
      <c r="BB19" s="39"/>
      <c r="BC19" s="39"/>
    </row>
    <row r="20" spans="2:57 16373:16383">
      <c r="B20" s="73" t="s">
        <v>21</v>
      </c>
      <c r="C20" s="146">
        <f>Data!C83</f>
        <v>24</v>
      </c>
      <c r="D20" s="146">
        <f>Data!D83</f>
        <v>13.8</v>
      </c>
      <c r="E20" s="179">
        <f>Data!E83</f>
        <v>19.8</v>
      </c>
      <c r="G20" s="172">
        <f t="shared" ref="G20:G37" si="0">RANK(I20,$I$20:$I$37,1)</f>
        <v>12</v>
      </c>
      <c r="H20" s="40"/>
      <c r="I20" s="222">
        <f t="shared" ref="I20:I29" si="1">AVERAGE(C20:E20)</f>
        <v>19.2</v>
      </c>
      <c r="J20" s="220">
        <f t="shared" ref="J20:J37" si="2">(I20-MIN($I$20:$I$37))/(LARGE($I$20:$I$37,1)-MIN($I$20:$I$37))</f>
        <v>0.42110655737704905</v>
      </c>
      <c r="K20" s="48"/>
      <c r="L20" s="182">
        <f t="shared" ref="L20:L37" si="3">IF(I20 &lt;= $I$46, 0, I20-$I$46)</f>
        <v>6.8999999999999986</v>
      </c>
      <c r="M20" s="92">
        <f t="shared" ref="M20:M37" si="4">IF(G20 = 1,I20,0)</f>
        <v>0</v>
      </c>
      <c r="N20" s="92">
        <f t="shared" ref="N20:N37" si="5">IF(G20 = 18,I20 - ($C$9) * L20,0)</f>
        <v>0</v>
      </c>
      <c r="O20" s="92">
        <f t="shared" ref="O20:O37" si="6">J20 * ($N$45 - $M$45) + $M$45</f>
        <v>14.852074795081963</v>
      </c>
      <c r="P20" s="92">
        <f t="shared" ref="P20:P37" si="7">IF(G20 = 18,I20 - ($C$10) * L20,0)</f>
        <v>0</v>
      </c>
      <c r="Q20" s="92">
        <f t="shared" ref="Q20:Q37" si="8">J20 * ($P$45 - $M$45) + $M$45</f>
        <v>11.373734631147538</v>
      </c>
      <c r="R20" s="92">
        <f t="shared" ref="R20:R37" si="9">IFERROR((O20/I20)^(1/(2019-2013))-1,"")</f>
        <v>-4.1892330818274148E-2</v>
      </c>
      <c r="S20" s="92">
        <f t="shared" ref="S20:S37" si="10">IFERROR((Q20/O20)^(1/(2024-2019))-1,"")</f>
        <v>-5.1967572396811157E-2</v>
      </c>
      <c r="T20" s="92">
        <f t="shared" ref="T20:Y29" si="11">$I20 * (1 + $R20) ^ (T$18)</f>
        <v>18.395667248289136</v>
      </c>
      <c r="U20" s="92">
        <f t="shared" si="11"/>
        <v>17.625029870300917</v>
      </c>
      <c r="V20" s="92">
        <f t="shared" si="11"/>
        <v>16.886676288292307</v>
      </c>
      <c r="W20" s="92">
        <f t="shared" si="11"/>
        <v>16.179254058802059</v>
      </c>
      <c r="X20" s="92">
        <f t="shared" si="11"/>
        <v>15.501467395377819</v>
      </c>
      <c r="Y20" s="92">
        <f t="shared" si="11"/>
        <v>14.852074795081961</v>
      </c>
      <c r="Z20" s="92">
        <f t="shared" ref="Z20:AD29" si="12">$Y20 * (1 + $S20) ^ (Z$18)</f>
        <v>14.080248522925686</v>
      </c>
      <c r="AA20" s="92">
        <f t="shared" si="12"/>
        <v>13.34853218844545</v>
      </c>
      <c r="AB20" s="92">
        <f t="shared" si="12"/>
        <v>12.654841375551248</v>
      </c>
      <c r="AC20" s="92">
        <f t="shared" si="12"/>
        <v>11.997199990197126</v>
      </c>
      <c r="AD20" s="92">
        <f t="shared" si="12"/>
        <v>11.373734631147535</v>
      </c>
      <c r="AE20" s="93">
        <f t="shared" ref="AE20:AE37" si="13">AVERAGE(X20:AD20)</f>
        <v>13.401156985532404</v>
      </c>
      <c r="AF20" s="41"/>
      <c r="AG20" s="145">
        <f>Data!C110</f>
        <v>1.5</v>
      </c>
      <c r="AH20" s="146">
        <f>Data!D110</f>
        <v>5.7080000000000002</v>
      </c>
      <c r="AI20" s="146">
        <f>Data!E110</f>
        <v>2.8359999999999999</v>
      </c>
      <c r="AJ20" s="164" t="str">
        <f>Data!F110</f>
        <v>£m/min/total
props/year</v>
      </c>
      <c r="AK20" s="41"/>
      <c r="AL20" s="298">
        <f>'Summary and control'!C64</f>
        <v>0</v>
      </c>
      <c r="AM20" s="41"/>
      <c r="AN20" s="111">
        <f t="shared" ref="AN20:AN37" si="14">$I$46 * IF(AL20=0,1,AL20)</f>
        <v>12.3</v>
      </c>
      <c r="AO20" s="103">
        <f t="shared" ref="AO20:AO37" si="15">$X$83 * IF(AL20=0,1,AL20)</f>
        <v>12.200000000000001</v>
      </c>
      <c r="AP20" s="103">
        <f>IF(OR(I20&lt;AN20,AQ20="Enhanced"),0,AO20-AN20)</f>
        <v>-9.9999999999999645E-2</v>
      </c>
      <c r="AQ20" s="268"/>
      <c r="AS20" s="111">
        <f t="shared" ref="AS20:AS37" si="16">$Z$47 * IF(AL20=0,1,AL20)</f>
        <v>9.7769339139344265</v>
      </c>
      <c r="AT20" s="103">
        <f t="shared" ref="AT20:AT37" si="17">$Z$83 * IF(AL20=0,1,AL20)</f>
        <v>9.7033811475409859</v>
      </c>
      <c r="AU20" s="112">
        <f>IF(I20&lt;AS20,0,AT20-AS20)</f>
        <v>-7.355276639344055E-2</v>
      </c>
      <c r="AW20" s="316">
        <f t="shared" ref="AW20:AW37" si="18">IF($C$11="Company Specific",IF(AP20&gt;-1000000000,AH20*MIN(AP20,AG20),0),IF(AP20&gt;0,C$12*MIN(AP20,AG20),0))</f>
        <v>-0.57079999999999798</v>
      </c>
      <c r="AX20" s="319">
        <f t="shared" ref="AX20:AX37" si="19">IF($C$11="Company Specific",IF(AU20&gt;-10000000,AH20*MIN(AU20,AG20),0),IF(AU20&gt;0,D$12*MIN(AU20,AG20),0))</f>
        <v>-0.41983919057375868</v>
      </c>
      <c r="AY20" s="268"/>
      <c r="AZ20" s="14"/>
    </row>
    <row r="21" spans="2:57 16373:16383">
      <c r="B21" s="73" t="s">
        <v>18</v>
      </c>
      <c r="C21" s="146">
        <f>Data!C84</f>
        <v>24</v>
      </c>
      <c r="D21" s="146">
        <f>Data!D84</f>
        <v>51</v>
      </c>
      <c r="E21" s="179">
        <f>Data!E84</f>
        <v>50.4</v>
      </c>
      <c r="G21" s="172">
        <f t="shared" si="0"/>
        <v>18</v>
      </c>
      <c r="H21" s="40"/>
      <c r="I21" s="222">
        <f t="shared" si="1"/>
        <v>41.800000000000004</v>
      </c>
      <c r="J21" s="220">
        <f t="shared" si="2"/>
        <v>1</v>
      </c>
      <c r="K21" s="48"/>
      <c r="L21" s="182">
        <f t="shared" si="3"/>
        <v>29.500000000000004</v>
      </c>
      <c r="M21" s="92">
        <f t="shared" si="4"/>
        <v>0</v>
      </c>
      <c r="N21" s="92">
        <f t="shared" si="5"/>
        <v>31.475000000000001</v>
      </c>
      <c r="O21" s="92">
        <f t="shared" si="6"/>
        <v>31.475000000000001</v>
      </c>
      <c r="P21" s="92">
        <f t="shared" si="7"/>
        <v>23.215000000000003</v>
      </c>
      <c r="Q21" s="92">
        <f t="shared" si="8"/>
        <v>23.215000000000003</v>
      </c>
      <c r="R21" s="92">
        <f t="shared" si="9"/>
        <v>-4.6183327572118071E-2</v>
      </c>
      <c r="S21" s="92">
        <f t="shared" si="10"/>
        <v>-5.9062905906820284E-2</v>
      </c>
      <c r="T21" s="92">
        <f t="shared" si="11"/>
        <v>39.869536907485468</v>
      </c>
      <c r="U21" s="92">
        <f t="shared" si="11"/>
        <v>38.028229024338415</v>
      </c>
      <c r="V21" s="92">
        <f t="shared" si="11"/>
        <v>36.271958866319864</v>
      </c>
      <c r="W21" s="92">
        <f t="shared" si="11"/>
        <v>34.596799108314222</v>
      </c>
      <c r="X21" s="92">
        <f t="shared" si="11"/>
        <v>32.999003802148188</v>
      </c>
      <c r="Y21" s="92">
        <f t="shared" si="11"/>
        <v>31.475000000000009</v>
      </c>
      <c r="Z21" s="92">
        <f t="shared" si="12"/>
        <v>29.615995036582838</v>
      </c>
      <c r="AA21" s="92">
        <f t="shared" si="12"/>
        <v>27.866788308400292</v>
      </c>
      <c r="AB21" s="92">
        <f t="shared" si="12"/>
        <v>26.220894812615963</v>
      </c>
      <c r="AC21" s="92">
        <f t="shared" si="12"/>
        <v>24.672212569505799</v>
      </c>
      <c r="AD21" s="92">
        <f t="shared" si="12"/>
        <v>23.215000000000007</v>
      </c>
      <c r="AE21" s="93">
        <f t="shared" si="13"/>
        <v>28.009270647036153</v>
      </c>
      <c r="AF21" s="41"/>
      <c r="AG21" s="145">
        <f>Data!C111</f>
        <v>20</v>
      </c>
      <c r="AH21" s="146">
        <f>Data!D111</f>
        <v>0.19500000000000001</v>
      </c>
      <c r="AI21" s="146">
        <f>Data!E111</f>
        <v>0.19500000000000001</v>
      </c>
      <c r="AJ21" s="164" t="str">
        <f>Data!F111</f>
        <v>£m/min/total
props/year</v>
      </c>
      <c r="AK21" s="41"/>
      <c r="AL21" s="175">
        <f>'Summary and control'!C65</f>
        <v>0</v>
      </c>
      <c r="AM21" s="41"/>
      <c r="AN21" s="111">
        <f t="shared" si="14"/>
        <v>12.3</v>
      </c>
      <c r="AO21" s="103">
        <f t="shared" si="15"/>
        <v>12.200000000000001</v>
      </c>
      <c r="AP21" s="103">
        <f>IF(OR(I21&lt;AN21,AQ21="Enhanced"),0,AO21-AN21)</f>
        <v>-9.9999999999999645E-2</v>
      </c>
      <c r="AQ21" s="268"/>
      <c r="AS21" s="111">
        <f t="shared" si="16"/>
        <v>9.7769339139344265</v>
      </c>
      <c r="AT21" s="103">
        <f t="shared" si="17"/>
        <v>9.7033811475409859</v>
      </c>
      <c r="AU21" s="112">
        <f t="shared" ref="AU21:AU37" si="20">IF(I21&lt;AS21,0,AT21-AS21)</f>
        <v>-7.355276639344055E-2</v>
      </c>
      <c r="AW21" s="316">
        <f t="shared" si="18"/>
        <v>-1.9499999999999931E-2</v>
      </c>
      <c r="AX21" s="319">
        <f t="shared" si="19"/>
        <v>-1.4342789446720908E-2</v>
      </c>
      <c r="AY21" s="268"/>
      <c r="AZ21" s="20"/>
      <c r="BA21" s="19"/>
      <c r="BB21" s="19"/>
      <c r="BC21" s="19"/>
      <c r="BE21" s="18"/>
    </row>
    <row r="22" spans="2:57 16373:16383">
      <c r="B22" s="73" t="s">
        <v>17</v>
      </c>
      <c r="C22" s="146">
        <f>Data!C85</f>
        <v>9.6</v>
      </c>
      <c r="D22" s="146">
        <f>Data!D85</f>
        <v>7.2</v>
      </c>
      <c r="E22" s="179">
        <f>Data!E85</f>
        <v>4.5599999999999996</v>
      </c>
      <c r="G22" s="172">
        <f t="shared" si="0"/>
        <v>3</v>
      </c>
      <c r="H22" s="40"/>
      <c r="I22" s="222">
        <f t="shared" si="1"/>
        <v>7.12</v>
      </c>
      <c r="J22" s="220">
        <f t="shared" si="2"/>
        <v>0.11168032786885243</v>
      </c>
      <c r="K22" s="48"/>
      <c r="L22" s="182">
        <f t="shared" si="3"/>
        <v>0</v>
      </c>
      <c r="M22" s="92">
        <f t="shared" si="4"/>
        <v>0</v>
      </c>
      <c r="N22" s="92">
        <f t="shared" si="5"/>
        <v>0</v>
      </c>
      <c r="O22" s="92">
        <f t="shared" si="6"/>
        <v>5.9669006147540973</v>
      </c>
      <c r="P22" s="92">
        <f t="shared" si="7"/>
        <v>0</v>
      </c>
      <c r="Q22" s="92">
        <f t="shared" si="8"/>
        <v>5.044421106557377</v>
      </c>
      <c r="R22" s="92">
        <f t="shared" si="9"/>
        <v>-2.9017353021658976E-2</v>
      </c>
      <c r="S22" s="92">
        <f t="shared" si="10"/>
        <v>-3.3031100868541774E-2</v>
      </c>
      <c r="T22" s="92">
        <f t="shared" si="11"/>
        <v>6.9133964464857884</v>
      </c>
      <c r="U22" s="92">
        <f t="shared" si="11"/>
        <v>6.7127879812194271</v>
      </c>
      <c r="V22" s="92">
        <f t="shared" si="11"/>
        <v>6.5180006426088344</v>
      </c>
      <c r="W22" s="92">
        <f t="shared" si="11"/>
        <v>6.3288655169668528</v>
      </c>
      <c r="X22" s="92">
        <f t="shared" si="11"/>
        <v>6.1452185920344213</v>
      </c>
      <c r="Y22" s="92">
        <f t="shared" si="11"/>
        <v>5.9669006147540964</v>
      </c>
      <c r="Z22" s="92">
        <f t="shared" si="12"/>
        <v>5.76980731867559</v>
      </c>
      <c r="AA22" s="92">
        <f t="shared" si="12"/>
        <v>5.5792242311403664</v>
      </c>
      <c r="AB22" s="92">
        <f t="shared" si="12"/>
        <v>5.3949363127933569</v>
      </c>
      <c r="AC22" s="92">
        <f t="shared" si="12"/>
        <v>5.2167356272661207</v>
      </c>
      <c r="AD22" s="92">
        <f t="shared" si="12"/>
        <v>5.0444211065573779</v>
      </c>
      <c r="AE22" s="93">
        <f t="shared" si="13"/>
        <v>5.5881776861744754</v>
      </c>
      <c r="AF22" s="41"/>
      <c r="AG22" s="145">
        <f>Data!C112</f>
        <v>0.5</v>
      </c>
      <c r="AH22" s="146">
        <f>Data!D112</f>
        <v>9</v>
      </c>
      <c r="AI22" s="146">
        <f>Data!E112</f>
        <v>1.0799999999999998</v>
      </c>
      <c r="AJ22" s="164" t="str">
        <f>Data!F112</f>
        <v>£m/min/total
props/year</v>
      </c>
      <c r="AK22" s="41"/>
      <c r="AL22" s="175">
        <f>'Summary and control'!C66</f>
        <v>0</v>
      </c>
      <c r="AM22" s="41"/>
      <c r="AN22" s="111">
        <f t="shared" si="14"/>
        <v>12.3</v>
      </c>
      <c r="AO22" s="103">
        <f t="shared" si="15"/>
        <v>12.200000000000001</v>
      </c>
      <c r="AP22" s="103">
        <f>IF(OR(I22&lt;AN22,AQ22="Enhanced"),0,AO22-AN22)</f>
        <v>0</v>
      </c>
      <c r="AQ22" s="268" t="s">
        <v>128</v>
      </c>
      <c r="AS22" s="111">
        <f t="shared" si="16"/>
        <v>9.7769339139344265</v>
      </c>
      <c r="AT22" s="103">
        <f t="shared" si="17"/>
        <v>9.7033811475409859</v>
      </c>
      <c r="AU22" s="112">
        <f t="shared" si="20"/>
        <v>0</v>
      </c>
      <c r="AW22" s="316">
        <f t="shared" si="18"/>
        <v>0</v>
      </c>
      <c r="AX22" s="319">
        <f t="shared" si="19"/>
        <v>0</v>
      </c>
      <c r="AY22" s="268" t="s">
        <v>129</v>
      </c>
      <c r="AZ22" s="18"/>
      <c r="BA22" s="19"/>
      <c r="BB22" s="19"/>
      <c r="BC22" s="19"/>
      <c r="BE22" s="20"/>
    </row>
    <row r="23" spans="2:57 16373:16383">
      <c r="B23" s="73" t="s">
        <v>14</v>
      </c>
      <c r="C23" s="146">
        <f>Data!C86</f>
        <v>36.6</v>
      </c>
      <c r="D23" s="146">
        <f>Data!D86</f>
        <v>28.8</v>
      </c>
      <c r="E23" s="179">
        <f>Data!E86</f>
        <v>15.600000000000001</v>
      </c>
      <c r="G23" s="172">
        <f t="shared" si="0"/>
        <v>16</v>
      </c>
      <c r="H23" s="40"/>
      <c r="I23" s="222">
        <f t="shared" si="1"/>
        <v>27</v>
      </c>
      <c r="J23" s="220">
        <f t="shared" si="2"/>
        <v>0.62090163934426212</v>
      </c>
      <c r="K23" s="48"/>
      <c r="L23" s="182">
        <f t="shared" si="3"/>
        <v>14.7</v>
      </c>
      <c r="M23" s="92">
        <f t="shared" si="4"/>
        <v>0</v>
      </c>
      <c r="N23" s="92">
        <f t="shared" si="5"/>
        <v>0</v>
      </c>
      <c r="O23" s="92">
        <f t="shared" si="6"/>
        <v>20.589190573770487</v>
      </c>
      <c r="P23" s="92">
        <f t="shared" si="7"/>
        <v>0</v>
      </c>
      <c r="Q23" s="92">
        <f t="shared" si="8"/>
        <v>15.460543032786882</v>
      </c>
      <c r="R23" s="92">
        <f t="shared" si="9"/>
        <v>-4.4173093903486005E-2</v>
      </c>
      <c r="S23" s="92">
        <f t="shared" si="10"/>
        <v>-5.5684552546204191E-2</v>
      </c>
      <c r="T23" s="92">
        <f t="shared" si="11"/>
        <v>25.807326464605879</v>
      </c>
      <c r="U23" s="92">
        <f t="shared" si="11"/>
        <v>24.667337009286921</v>
      </c>
      <c r="V23" s="92">
        <f t="shared" si="11"/>
        <v>23.577704415226755</v>
      </c>
      <c r="W23" s="92">
        <f t="shared" si="11"/>
        <v>22.53620426406431</v>
      </c>
      <c r="X23" s="92">
        <f t="shared" si="11"/>
        <v>21.540710396879653</v>
      </c>
      <c r="Y23" s="92">
        <f t="shared" si="11"/>
        <v>20.589190573770491</v>
      </c>
      <c r="Z23" s="92">
        <f t="shared" si="12"/>
        <v>19.442690709381555</v>
      </c>
      <c r="AA23" s="92">
        <f t="shared" si="12"/>
        <v>18.360033176935403</v>
      </c>
      <c r="AB23" s="92">
        <f t="shared" si="12"/>
        <v>17.337662944744292</v>
      </c>
      <c r="AC23" s="92">
        <f t="shared" si="12"/>
        <v>16.3722229414693</v>
      </c>
      <c r="AD23" s="92">
        <f t="shared" si="12"/>
        <v>15.460543032786882</v>
      </c>
      <c r="AE23" s="93">
        <f t="shared" si="13"/>
        <v>18.443293396566794</v>
      </c>
      <c r="AF23" s="41"/>
      <c r="AG23" s="145" t="str">
        <f>Data!C113</f>
        <v>No limit</v>
      </c>
      <c r="AH23" s="146">
        <f>Data!D113</f>
        <v>1.1000000000000001</v>
      </c>
      <c r="AI23" s="146">
        <f>Data!E113</f>
        <v>1.1000000000000001</v>
      </c>
      <c r="AJ23" s="164" t="str">
        <f>Data!F113</f>
        <v>£m/min/total
props/year</v>
      </c>
      <c r="AK23" s="41"/>
      <c r="AL23" s="175">
        <f>'Summary and control'!C67</f>
        <v>0</v>
      </c>
      <c r="AM23" s="41"/>
      <c r="AN23" s="111">
        <f t="shared" si="14"/>
        <v>12.3</v>
      </c>
      <c r="AO23" s="103">
        <f t="shared" si="15"/>
        <v>12.200000000000001</v>
      </c>
      <c r="AP23" s="103">
        <v>0</v>
      </c>
      <c r="AQ23" s="268" t="s">
        <v>130</v>
      </c>
      <c r="AS23" s="111">
        <f t="shared" si="16"/>
        <v>9.7769339139344265</v>
      </c>
      <c r="AT23" s="103">
        <f t="shared" si="17"/>
        <v>9.7033811475409859</v>
      </c>
      <c r="AU23" s="112">
        <f t="shared" si="20"/>
        <v>-7.355276639344055E-2</v>
      </c>
      <c r="AW23" s="316">
        <f t="shared" si="18"/>
        <v>0</v>
      </c>
      <c r="AX23" s="319">
        <f t="shared" si="19"/>
        <v>-8.0908043032784607E-2</v>
      </c>
      <c r="AY23" s="268"/>
      <c r="AZ23" s="18"/>
      <c r="BA23" s="19"/>
      <c r="BB23" s="19"/>
      <c r="BC23" s="19"/>
      <c r="BE23" s="18"/>
    </row>
    <row r="24" spans="2:57 16373:16383">
      <c r="B24" s="73" t="s">
        <v>11</v>
      </c>
      <c r="C24" s="146">
        <f>Data!C87</f>
        <v>37.200000000000003</v>
      </c>
      <c r="D24" s="146">
        <f>Data!D87</f>
        <v>16.2</v>
      </c>
      <c r="E24" s="179">
        <f>Data!E87</f>
        <v>15</v>
      </c>
      <c r="G24" s="172">
        <f t="shared" si="0"/>
        <v>15</v>
      </c>
      <c r="H24" s="40"/>
      <c r="I24" s="222">
        <f t="shared" si="1"/>
        <v>22.8</v>
      </c>
      <c r="J24" s="220">
        <f t="shared" si="2"/>
        <v>0.51331967213114749</v>
      </c>
      <c r="K24" s="48"/>
      <c r="L24" s="182">
        <f t="shared" si="3"/>
        <v>10.5</v>
      </c>
      <c r="M24" s="92">
        <f t="shared" si="4"/>
        <v>0</v>
      </c>
      <c r="N24" s="92">
        <f t="shared" si="5"/>
        <v>0</v>
      </c>
      <c r="O24" s="92">
        <f t="shared" si="6"/>
        <v>17.499974385245899</v>
      </c>
      <c r="P24" s="92">
        <f t="shared" si="7"/>
        <v>0</v>
      </c>
      <c r="Q24" s="92">
        <f t="shared" si="8"/>
        <v>13.259953893442622</v>
      </c>
      <c r="R24" s="92">
        <f t="shared" si="9"/>
        <v>-4.3135532474251281E-2</v>
      </c>
      <c r="S24" s="92">
        <f t="shared" si="10"/>
        <v>-5.397868826080876E-2</v>
      </c>
      <c r="T24" s="92">
        <f t="shared" si="11"/>
        <v>21.816509859587072</v>
      </c>
      <c r="U24" s="92">
        <f t="shared" si="11"/>
        <v>20.875443090064032</v>
      </c>
      <c r="V24" s="92">
        <f t="shared" si="11"/>
        <v>19.974969736738188</v>
      </c>
      <c r="W24" s="92">
        <f t="shared" si="11"/>
        <v>19.113338780986933</v>
      </c>
      <c r="X24" s="92">
        <f t="shared" si="11"/>
        <v>18.288874735308305</v>
      </c>
      <c r="Y24" s="92">
        <f t="shared" si="11"/>
        <v>17.499974385245899</v>
      </c>
      <c r="Z24" s="92">
        <f t="shared" si="12"/>
        <v>16.555348723332571</v>
      </c>
      <c r="AA24" s="92">
        <f t="shared" si="12"/>
        <v>15.661712715546825</v>
      </c>
      <c r="AB24" s="92">
        <f t="shared" si="12"/>
        <v>14.81631400724398</v>
      </c>
      <c r="AC24" s="92">
        <f t="shared" si="12"/>
        <v>14.016548812272703</v>
      </c>
      <c r="AD24" s="92">
        <f t="shared" si="12"/>
        <v>13.259953893442626</v>
      </c>
      <c r="AE24" s="93">
        <f t="shared" si="13"/>
        <v>15.728389610341845</v>
      </c>
      <c r="AF24" s="41"/>
      <c r="AG24" s="145">
        <f>Data!C114</f>
        <v>0</v>
      </c>
      <c r="AH24" s="146">
        <f>Data!D114</f>
        <v>9.2549999999999993E-2</v>
      </c>
      <c r="AI24" s="146">
        <f>Data!E114</f>
        <v>0.10838333333333333</v>
      </c>
      <c r="AJ24" s="164" t="str">
        <f>Data!F114</f>
        <v>£m/min/total
props/year</v>
      </c>
      <c r="AK24" s="41"/>
      <c r="AL24" s="175">
        <f>'Summary and control'!C68</f>
        <v>0</v>
      </c>
      <c r="AM24" s="41"/>
      <c r="AN24" s="111">
        <f t="shared" si="14"/>
        <v>12.3</v>
      </c>
      <c r="AO24" s="103">
        <f t="shared" si="15"/>
        <v>12.200000000000001</v>
      </c>
      <c r="AP24" s="103">
        <f>IF(OR(I24&lt;AN24,AQ24="Enhanced"),0,AO24-AN24)</f>
        <v>0</v>
      </c>
      <c r="AQ24" s="268" t="s">
        <v>83</v>
      </c>
      <c r="AS24" s="111">
        <f t="shared" si="16"/>
        <v>9.7769339139344265</v>
      </c>
      <c r="AT24" s="103">
        <f t="shared" si="17"/>
        <v>9.7033811475409859</v>
      </c>
      <c r="AU24" s="112">
        <f t="shared" si="20"/>
        <v>-7.355276639344055E-2</v>
      </c>
      <c r="AW24" s="316">
        <f t="shared" si="18"/>
        <v>0</v>
      </c>
      <c r="AX24" s="319">
        <f t="shared" si="19"/>
        <v>-6.8073085297129226E-3</v>
      </c>
      <c r="AY24" s="268"/>
      <c r="AZ24" s="18"/>
      <c r="BA24" s="19"/>
      <c r="BB24" s="19"/>
      <c r="BC24" s="19"/>
      <c r="BE24" s="20"/>
    </row>
    <row r="25" spans="2:57 16373:16383">
      <c r="B25" s="73" t="s">
        <v>10</v>
      </c>
      <c r="C25" s="146">
        <f>Data!C88</f>
        <v>24.18</v>
      </c>
      <c r="D25" s="146">
        <f>Data!D88</f>
        <v>18</v>
      </c>
      <c r="E25" s="179">
        <f>Data!E88</f>
        <v>10.799999999999999</v>
      </c>
      <c r="G25" s="172">
        <f t="shared" si="0"/>
        <v>10</v>
      </c>
      <c r="H25" s="40"/>
      <c r="I25" s="222">
        <f t="shared" si="1"/>
        <v>17.66</v>
      </c>
      <c r="J25" s="220">
        <f t="shared" si="2"/>
        <v>0.38165983606557374</v>
      </c>
      <c r="K25" s="48"/>
      <c r="L25" s="182">
        <f t="shared" si="3"/>
        <v>5.3599999999999994</v>
      </c>
      <c r="M25" s="92">
        <f t="shared" si="4"/>
        <v>0</v>
      </c>
      <c r="N25" s="92">
        <f t="shared" si="5"/>
        <v>0</v>
      </c>
      <c r="O25" s="92">
        <f t="shared" si="6"/>
        <v>13.719362192622949</v>
      </c>
      <c r="P25" s="92">
        <f t="shared" si="7"/>
        <v>0</v>
      </c>
      <c r="Q25" s="92">
        <f t="shared" si="8"/>
        <v>10.566851946721313</v>
      </c>
      <c r="R25" s="92">
        <f t="shared" si="9"/>
        <v>-4.1209172930808169E-2</v>
      </c>
      <c r="S25" s="92">
        <f t="shared" si="10"/>
        <v>-5.0877344355575227E-2</v>
      </c>
      <c r="T25" s="92">
        <f t="shared" si="11"/>
        <v>16.932246006041929</v>
      </c>
      <c r="U25" s="92">
        <f t="shared" si="11"/>
        <v>16.234482152271962</v>
      </c>
      <c r="V25" s="92">
        <f t="shared" si="11"/>
        <v>15.565472569816867</v>
      </c>
      <c r="W25" s="92">
        <f t="shared" si="11"/>
        <v>14.924032318937533</v>
      </c>
      <c r="X25" s="92">
        <f t="shared" si="11"/>
        <v>14.309025290281467</v>
      </c>
      <c r="Y25" s="92">
        <f t="shared" si="11"/>
        <v>13.719362192622951</v>
      </c>
      <c r="Z25" s="92">
        <f t="shared" si="12"/>
        <v>13.021357478010014</v>
      </c>
      <c r="AA25" s="92">
        <f t="shared" si="12"/>
        <v>12.358865389624253</v>
      </c>
      <c r="AB25" s="92">
        <f t="shared" si="12"/>
        <v>11.730079139352139</v>
      </c>
      <c r="AC25" s="92">
        <f t="shared" si="12"/>
        <v>11.13328386366117</v>
      </c>
      <c r="AD25" s="92">
        <f t="shared" si="12"/>
        <v>10.566851946721311</v>
      </c>
      <c r="AE25" s="93">
        <f t="shared" si="13"/>
        <v>12.405546471467616</v>
      </c>
      <c r="AF25" s="41"/>
      <c r="AG25" s="145">
        <f>Data!C115</f>
        <v>10</v>
      </c>
      <c r="AH25" s="146">
        <f>Data!D115</f>
        <v>5.7403000000000003E-2</v>
      </c>
      <c r="AI25" s="146">
        <f>Data!E115</f>
        <v>0</v>
      </c>
      <c r="AJ25" s="164" t="str">
        <f>Data!F115</f>
        <v>£m/min/total
props/year</v>
      </c>
      <c r="AK25" s="41"/>
      <c r="AL25" s="175">
        <f>'Summary and control'!C69</f>
        <v>0</v>
      </c>
      <c r="AM25" s="41"/>
      <c r="AN25" s="111">
        <f t="shared" si="14"/>
        <v>12.3</v>
      </c>
      <c r="AO25" s="103">
        <f t="shared" si="15"/>
        <v>12.200000000000001</v>
      </c>
      <c r="AP25" s="103">
        <v>0</v>
      </c>
      <c r="AQ25" s="268" t="s">
        <v>131</v>
      </c>
      <c r="AS25" s="111">
        <f t="shared" si="16"/>
        <v>9.7769339139344265</v>
      </c>
      <c r="AT25" s="103">
        <f t="shared" si="17"/>
        <v>9.7033811475409859</v>
      </c>
      <c r="AU25" s="112">
        <f t="shared" si="20"/>
        <v>-7.355276639344055E-2</v>
      </c>
      <c r="AW25" s="316">
        <f t="shared" si="18"/>
        <v>0</v>
      </c>
      <c r="AX25" s="319">
        <f t="shared" si="19"/>
        <v>-4.2221494492826681E-3</v>
      </c>
      <c r="AY25" s="268"/>
      <c r="AZ25" s="18"/>
      <c r="BE25" s="20"/>
    </row>
    <row r="26" spans="2:57 16373:16383">
      <c r="B26" s="73" t="s">
        <v>8</v>
      </c>
      <c r="C26" s="146">
        <f>Data!C89</f>
        <v>12.6</v>
      </c>
      <c r="D26" s="146">
        <f>Data!D89</f>
        <v>13.2</v>
      </c>
      <c r="E26" s="179">
        <f>Data!E89</f>
        <v>12</v>
      </c>
      <c r="G26" s="172">
        <f t="shared" si="0"/>
        <v>6</v>
      </c>
      <c r="H26" s="40"/>
      <c r="I26" s="222">
        <f t="shared" si="1"/>
        <v>12.6</v>
      </c>
      <c r="J26" s="220">
        <f t="shared" si="2"/>
        <v>0.25204918032786883</v>
      </c>
      <c r="K26" s="48"/>
      <c r="L26" s="182">
        <f t="shared" si="3"/>
        <v>0.29999999999999893</v>
      </c>
      <c r="M26" s="92">
        <f t="shared" si="4"/>
        <v>0</v>
      </c>
      <c r="N26" s="92">
        <f t="shared" si="5"/>
        <v>0</v>
      </c>
      <c r="O26" s="92">
        <f t="shared" si="6"/>
        <v>9.9975922131147534</v>
      </c>
      <c r="P26" s="92">
        <f t="shared" si="7"/>
        <v>0</v>
      </c>
      <c r="Q26" s="92">
        <f t="shared" si="8"/>
        <v>7.9156659836065568</v>
      </c>
      <c r="R26" s="92">
        <f t="shared" si="9"/>
        <v>-3.7824829305651786E-2</v>
      </c>
      <c r="S26" s="92">
        <f t="shared" si="10"/>
        <v>-4.5626419825514186E-2</v>
      </c>
      <c r="T26" s="92">
        <f t="shared" si="11"/>
        <v>12.123407150748788</v>
      </c>
      <c r="U26" s="92">
        <f t="shared" si="11"/>
        <v>11.664841344668796</v>
      </c>
      <c r="V26" s="92">
        <f t="shared" si="11"/>
        <v>11.223620711929188</v>
      </c>
      <c r="W26" s="92">
        <f t="shared" si="11"/>
        <v>10.799089174309088</v>
      </c>
      <c r="X26" s="92">
        <f t="shared" si="11"/>
        <v>10.390615469634335</v>
      </c>
      <c r="Y26" s="92">
        <f t="shared" si="11"/>
        <v>9.9975922131147499</v>
      </c>
      <c r="Z26" s="92">
        <f t="shared" si="12"/>
        <v>9.5414378735548855</v>
      </c>
      <c r="AA26" s="92">
        <f t="shared" si="12"/>
        <v>9.1060962233970084</v>
      </c>
      <c r="AB26" s="92">
        <f t="shared" si="12"/>
        <v>8.6906176541367675</v>
      </c>
      <c r="AC26" s="92">
        <f t="shared" si="12"/>
        <v>8.294095884506099</v>
      </c>
      <c r="AD26" s="92">
        <f t="shared" si="12"/>
        <v>7.9156659836065542</v>
      </c>
      <c r="AE26" s="93">
        <f t="shared" si="13"/>
        <v>9.1337316145643417</v>
      </c>
      <c r="AF26" s="41"/>
      <c r="AG26" s="145">
        <f>Data!C116</f>
        <v>1.9500000000000003E-2</v>
      </c>
      <c r="AH26" s="146">
        <f>Data!D116</f>
        <v>533.5</v>
      </c>
      <c r="AI26" s="146">
        <f>Data!E116</f>
        <v>312.5</v>
      </c>
      <c r="AJ26" s="164" t="str">
        <f>Data!F116</f>
        <v>£m/hour/property/year</v>
      </c>
      <c r="AK26" s="41"/>
      <c r="AL26" s="175">
        <f>'Summary and control'!C70</f>
        <v>1.0833333333333334E-2</v>
      </c>
      <c r="AM26" s="41"/>
      <c r="AN26" s="111">
        <f t="shared" si="14"/>
        <v>0.13325000000000001</v>
      </c>
      <c r="AO26" s="103">
        <f t="shared" si="15"/>
        <v>0.13216666666666668</v>
      </c>
      <c r="AP26" s="103">
        <f t="shared" ref="AP26:AP35" si="21">IF(OR(I26&lt;AN26,AQ26="Enhanced"),0,AO26-AN26)</f>
        <v>-1.083333333333325E-3</v>
      </c>
      <c r="AQ26" s="268"/>
      <c r="AS26" s="111">
        <f t="shared" si="16"/>
        <v>0.10591678406762296</v>
      </c>
      <c r="AT26" s="103">
        <f t="shared" si="17"/>
        <v>0.10511996243169401</v>
      </c>
      <c r="AU26" s="112">
        <f t="shared" si="20"/>
        <v>-7.968216359289515E-4</v>
      </c>
      <c r="AW26" s="316">
        <f t="shared" si="18"/>
        <v>-0.57795833333332891</v>
      </c>
      <c r="AX26" s="319">
        <f t="shared" si="19"/>
        <v>-0.42510434276809561</v>
      </c>
      <c r="AY26" s="268" t="s">
        <v>132</v>
      </c>
      <c r="AZ26" s="20"/>
      <c r="BA26" s="19"/>
      <c r="BB26" s="19"/>
      <c r="BC26" s="19"/>
      <c r="BE26" s="18"/>
    </row>
    <row r="27" spans="2:57 16373:16383">
      <c r="B27" s="73" t="s">
        <v>7</v>
      </c>
      <c r="C27" s="146">
        <f>Data!C90</f>
        <v>25.2</v>
      </c>
      <c r="D27" s="146">
        <f>Data!D90</f>
        <v>18</v>
      </c>
      <c r="E27" s="179">
        <f>Data!E90</f>
        <v>10.200000000000001</v>
      </c>
      <c r="G27" s="172">
        <f t="shared" si="0"/>
        <v>11</v>
      </c>
      <c r="H27" s="40"/>
      <c r="I27" s="222">
        <f t="shared" si="1"/>
        <v>17.8</v>
      </c>
      <c r="J27" s="220">
        <f t="shared" si="2"/>
        <v>0.38524590163934425</v>
      </c>
      <c r="K27" s="48"/>
      <c r="L27" s="182">
        <f t="shared" si="3"/>
        <v>5.5</v>
      </c>
      <c r="M27" s="92">
        <f t="shared" si="4"/>
        <v>0</v>
      </c>
      <c r="N27" s="92">
        <f t="shared" si="5"/>
        <v>0</v>
      </c>
      <c r="O27" s="92">
        <f t="shared" si="6"/>
        <v>13.82233606557377</v>
      </c>
      <c r="P27" s="92">
        <f t="shared" si="7"/>
        <v>0</v>
      </c>
      <c r="Q27" s="92">
        <f t="shared" si="8"/>
        <v>10.640204918032788</v>
      </c>
      <c r="R27" s="92">
        <f t="shared" si="9"/>
        <v>-4.1276055323650085E-2</v>
      </c>
      <c r="S27" s="92">
        <f t="shared" si="10"/>
        <v>-5.0983619053386886E-2</v>
      </c>
      <c r="T27" s="92">
        <f t="shared" si="11"/>
        <v>17.065286215239031</v>
      </c>
      <c r="U27" s="92">
        <f t="shared" si="11"/>
        <v>16.3608985173049</v>
      </c>
      <c r="V27" s="92">
        <f t="shared" si="11"/>
        <v>15.685585164959997</v>
      </c>
      <c r="W27" s="92">
        <f t="shared" si="11"/>
        <v>15.038146083907284</v>
      </c>
      <c r="X27" s="92">
        <f t="shared" si="11"/>
        <v>14.417430734182796</v>
      </c>
      <c r="Y27" s="92">
        <f t="shared" si="11"/>
        <v>13.822336065573772</v>
      </c>
      <c r="Z27" s="92">
        <f t="shared" si="12"/>
        <v>13.117623349178668</v>
      </c>
      <c r="AA27" s="92">
        <f t="shared" si="12"/>
        <v>12.44883943745833</v>
      </c>
      <c r="AB27" s="92">
        <f t="shared" si="12"/>
        <v>11.814152549922175</v>
      </c>
      <c r="AC27" s="92">
        <f t="shared" si="12"/>
        <v>11.211824296878344</v>
      </c>
      <c r="AD27" s="92">
        <f t="shared" si="12"/>
        <v>10.640204918032792</v>
      </c>
      <c r="AE27" s="93">
        <f t="shared" si="13"/>
        <v>12.496058764460983</v>
      </c>
      <c r="AF27" s="41"/>
      <c r="AG27" s="145">
        <f>Data!C117</f>
        <v>2</v>
      </c>
      <c r="AH27" s="146">
        <f>Data!D117</f>
        <v>5.1840000000000002</v>
      </c>
      <c r="AI27" s="146">
        <f>Data!E117</f>
        <v>3.9780000000000002</v>
      </c>
      <c r="AJ27" s="164" t="str">
        <f>Data!F117</f>
        <v>£m/min/total
props/year</v>
      </c>
      <c r="AK27" s="41"/>
      <c r="AL27" s="175">
        <f>'Summary and control'!C71</f>
        <v>0</v>
      </c>
      <c r="AM27" s="41"/>
      <c r="AN27" s="111">
        <f t="shared" si="14"/>
        <v>12.3</v>
      </c>
      <c r="AO27" s="103">
        <f t="shared" si="15"/>
        <v>12.200000000000001</v>
      </c>
      <c r="AP27" s="103">
        <f t="shared" si="21"/>
        <v>-9.9999999999999645E-2</v>
      </c>
      <c r="AQ27" s="268"/>
      <c r="AS27" s="111">
        <f t="shared" si="16"/>
        <v>9.7769339139344265</v>
      </c>
      <c r="AT27" s="103">
        <f t="shared" si="17"/>
        <v>9.7033811475409859</v>
      </c>
      <c r="AU27" s="112">
        <f t="shared" si="20"/>
        <v>-7.355276639344055E-2</v>
      </c>
      <c r="AW27" s="316">
        <f t="shared" si="18"/>
        <v>-0.5183999999999982</v>
      </c>
      <c r="AX27" s="319">
        <f t="shared" si="19"/>
        <v>-0.38129754098359581</v>
      </c>
      <c r="AY27" s="268"/>
      <c r="AZ27" s="18"/>
      <c r="BA27" s="19"/>
      <c r="BB27" s="19"/>
      <c r="BC27" s="19"/>
      <c r="BE27" s="18"/>
    </row>
    <row r="28" spans="2:57 16373:16383">
      <c r="B28" s="73" t="s">
        <v>6</v>
      </c>
      <c r="C28" s="146">
        <f>Data!C91</f>
        <v>36</v>
      </c>
      <c r="D28" s="146">
        <f>Data!D91</f>
        <v>24</v>
      </c>
      <c r="E28" s="179">
        <f>Data!E91</f>
        <v>24</v>
      </c>
      <c r="G28" s="172">
        <f t="shared" si="0"/>
        <v>17</v>
      </c>
      <c r="H28" s="40"/>
      <c r="I28" s="222">
        <f t="shared" si="1"/>
        <v>28</v>
      </c>
      <c r="J28" s="220">
        <f t="shared" si="2"/>
        <v>0.64651639344262279</v>
      </c>
      <c r="K28" s="48"/>
      <c r="L28" s="182">
        <f t="shared" si="3"/>
        <v>15.7</v>
      </c>
      <c r="M28" s="92">
        <f t="shared" si="4"/>
        <v>0</v>
      </c>
      <c r="N28" s="92">
        <f t="shared" si="5"/>
        <v>0</v>
      </c>
      <c r="O28" s="92">
        <f t="shared" si="6"/>
        <v>21.324718237704914</v>
      </c>
      <c r="P28" s="92">
        <f t="shared" si="7"/>
        <v>0</v>
      </c>
      <c r="Q28" s="92">
        <f t="shared" si="8"/>
        <v>15.98449282786885</v>
      </c>
      <c r="R28" s="92">
        <f t="shared" si="9"/>
        <v>-4.4374906963643768E-2</v>
      </c>
      <c r="S28" s="92">
        <f t="shared" si="10"/>
        <v>-5.6019306931068491E-2</v>
      </c>
      <c r="T28" s="92">
        <f t="shared" si="11"/>
        <v>26.757502605017976</v>
      </c>
      <c r="U28" s="92">
        <f t="shared" si="11"/>
        <v>25.570140916340847</v>
      </c>
      <c r="V28" s="92">
        <f t="shared" si="11"/>
        <v>24.435468292130963</v>
      </c>
      <c r="W28" s="92">
        <f t="shared" si="11"/>
        <v>23.351146660054585</v>
      </c>
      <c r="X28" s="92">
        <f t="shared" si="11"/>
        <v>22.314941699520261</v>
      </c>
      <c r="Y28" s="92">
        <f t="shared" si="11"/>
        <v>21.324718237704914</v>
      </c>
      <c r="Z28" s="92">
        <f t="shared" si="12"/>
        <v>20.13012230152837</v>
      </c>
      <c r="AA28" s="92">
        <f t="shared" si="12"/>
        <v>19.002446801759103</v>
      </c>
      <c r="AB28" s="92">
        <f t="shared" si="12"/>
        <v>17.937942901930061</v>
      </c>
      <c r="AC28" s="92">
        <f t="shared" si="12"/>
        <v>16.933071772794857</v>
      </c>
      <c r="AD28" s="92">
        <f t="shared" si="12"/>
        <v>15.984492827868849</v>
      </c>
      <c r="AE28" s="93">
        <f t="shared" si="13"/>
        <v>19.089676649015207</v>
      </c>
      <c r="AF28" s="41"/>
      <c r="AG28" s="145">
        <f>Data!C118</f>
        <v>20</v>
      </c>
      <c r="AH28" s="146">
        <f>Data!D118</f>
        <v>4.19E-2</v>
      </c>
      <c r="AI28" s="146">
        <f>Data!E118</f>
        <v>6.4000000000000003E-3</v>
      </c>
      <c r="AJ28" s="164" t="str">
        <f>Data!F118</f>
        <v>£m/min/totalprops/year</v>
      </c>
      <c r="AK28" s="41"/>
      <c r="AL28" s="175">
        <f>'Summary and control'!C72</f>
        <v>0</v>
      </c>
      <c r="AM28" s="41"/>
      <c r="AN28" s="111">
        <f t="shared" si="14"/>
        <v>12.3</v>
      </c>
      <c r="AO28" s="103">
        <f t="shared" si="15"/>
        <v>12.200000000000001</v>
      </c>
      <c r="AP28" s="103">
        <f t="shared" si="21"/>
        <v>-9.9999999999999645E-2</v>
      </c>
      <c r="AQ28" s="268"/>
      <c r="AS28" s="111">
        <f t="shared" si="16"/>
        <v>9.7769339139344265</v>
      </c>
      <c r="AT28" s="103">
        <f t="shared" si="17"/>
        <v>9.7033811475409859</v>
      </c>
      <c r="AU28" s="112">
        <f t="shared" si="20"/>
        <v>-7.355276639344055E-2</v>
      </c>
      <c r="AW28" s="316">
        <f t="shared" si="18"/>
        <v>-4.1899999999999854E-3</v>
      </c>
      <c r="AX28" s="319">
        <f t="shared" si="19"/>
        <v>-3.081860911885159E-3</v>
      </c>
      <c r="AY28" s="268"/>
      <c r="AZ28" s="18"/>
      <c r="BA28" s="19"/>
      <c r="BB28" s="19"/>
      <c r="BC28" s="19"/>
      <c r="BE28" s="20"/>
    </row>
    <row r="29" spans="2:57 16373:16383">
      <c r="B29" s="73" t="s">
        <v>5</v>
      </c>
      <c r="C29" s="146">
        <f>Data!C92</f>
        <v>19.2</v>
      </c>
      <c r="D29" s="146">
        <f>Data!D92</f>
        <v>10.199999999999999</v>
      </c>
      <c r="E29" s="179">
        <f>Data!E92</f>
        <v>10.200000000000001</v>
      </c>
      <c r="G29" s="172">
        <f t="shared" si="0"/>
        <v>8</v>
      </c>
      <c r="H29" s="40"/>
      <c r="I29" s="222">
        <f t="shared" si="1"/>
        <v>13.200000000000001</v>
      </c>
      <c r="J29" s="220">
        <f t="shared" si="2"/>
        <v>0.26741803278688525</v>
      </c>
      <c r="K29" s="48"/>
      <c r="L29" s="182">
        <f t="shared" si="3"/>
        <v>0.90000000000000036</v>
      </c>
      <c r="M29" s="92">
        <f t="shared" si="4"/>
        <v>0</v>
      </c>
      <c r="N29" s="92">
        <f t="shared" si="5"/>
        <v>0</v>
      </c>
      <c r="O29" s="92">
        <f t="shared" si="6"/>
        <v>10.438908811475411</v>
      </c>
      <c r="P29" s="92">
        <f t="shared" si="7"/>
        <v>0</v>
      </c>
      <c r="Q29" s="92">
        <f t="shared" si="8"/>
        <v>8.2300358606557378</v>
      </c>
      <c r="R29" s="92">
        <f t="shared" si="9"/>
        <v>-3.8357765819614587E-2</v>
      </c>
      <c r="S29" s="92">
        <f t="shared" si="10"/>
        <v>-4.6437146130199558E-2</v>
      </c>
      <c r="T29" s="92">
        <f t="shared" si="11"/>
        <v>12.693677491181088</v>
      </c>
      <c r="U29" s="92">
        <f t="shared" si="11"/>
        <v>12.206776382584652</v>
      </c>
      <c r="V29" s="92">
        <f t="shared" si="11"/>
        <v>11.738551712689068</v>
      </c>
      <c r="W29" s="92">
        <f t="shared" si="11"/>
        <v>11.288287095032304</v>
      </c>
      <c r="X29" s="92">
        <f t="shared" si="11"/>
        <v>10.855293622136477</v>
      </c>
      <c r="Y29" s="92">
        <f t="shared" si="11"/>
        <v>10.438908811475411</v>
      </c>
      <c r="Z29" s="92">
        <f t="shared" si="12"/>
        <v>9.9541556775571003</v>
      </c>
      <c r="AA29" s="92">
        <f t="shared" si="12"/>
        <v>9.4919130957556259</v>
      </c>
      <c r="AB29" s="92">
        <f t="shared" si="12"/>
        <v>9.0511357402728656</v>
      </c>
      <c r="AC29" s="92">
        <f t="shared" si="12"/>
        <v>8.6308268272575432</v>
      </c>
      <c r="AD29" s="92">
        <f t="shared" si="12"/>
        <v>8.2300358606557378</v>
      </c>
      <c r="AE29" s="93">
        <f t="shared" si="13"/>
        <v>9.5217528050158222</v>
      </c>
      <c r="AF29" s="41"/>
      <c r="AG29" s="145">
        <f>Data!C119</f>
        <v>4</v>
      </c>
      <c r="AH29" s="146">
        <f>Data!D119</f>
        <v>2.6088819999999999</v>
      </c>
      <c r="AI29" s="146">
        <f>Data!E119</f>
        <v>2.6088819999999999</v>
      </c>
      <c r="AJ29" s="164" t="str">
        <f>Data!F119</f>
        <v>£m/min/total
props/year</v>
      </c>
      <c r="AK29" s="41"/>
      <c r="AL29" s="175">
        <f>'Summary and control'!C73</f>
        <v>0</v>
      </c>
      <c r="AM29" s="41"/>
      <c r="AN29" s="111">
        <f t="shared" si="14"/>
        <v>12.3</v>
      </c>
      <c r="AO29" s="103">
        <f t="shared" si="15"/>
        <v>12.200000000000001</v>
      </c>
      <c r="AP29" s="103">
        <f t="shared" si="21"/>
        <v>-9.9999999999999645E-2</v>
      </c>
      <c r="AQ29" s="268"/>
      <c r="AS29" s="111">
        <f t="shared" si="16"/>
        <v>9.7769339139344265</v>
      </c>
      <c r="AT29" s="103">
        <f t="shared" si="17"/>
        <v>9.7033811475409859</v>
      </c>
      <c r="AU29" s="112">
        <f t="shared" si="20"/>
        <v>-7.355276639344055E-2</v>
      </c>
      <c r="AW29" s="316">
        <f t="shared" si="18"/>
        <v>-0.26088819999999907</v>
      </c>
      <c r="AX29" s="319">
        <f t="shared" si="19"/>
        <v>-0.19189048829405198</v>
      </c>
      <c r="AY29" s="268"/>
      <c r="AZ29" s="18"/>
      <c r="BA29" s="19"/>
      <c r="BB29" s="19"/>
      <c r="BC29" s="19"/>
      <c r="BE29" s="20"/>
    </row>
    <row r="30" spans="2:57 16373:16383">
      <c r="B30" s="73" t="s">
        <v>22</v>
      </c>
      <c r="C30" s="146">
        <f>Data!C93</f>
        <v>18.260976194869908</v>
      </c>
      <c r="D30" s="146">
        <f>Data!D93</f>
        <v>20.061192101863814</v>
      </c>
      <c r="E30" s="179">
        <f>Data!E93</f>
        <v>22.8</v>
      </c>
      <c r="G30" s="172">
        <f t="shared" si="0"/>
        <v>13</v>
      </c>
      <c r="H30" s="40"/>
      <c r="I30" s="222">
        <f>AVERAGE(C39:D39,E30)</f>
        <v>20.8</v>
      </c>
      <c r="J30" s="220">
        <f t="shared" si="2"/>
        <v>0.46209016393442615</v>
      </c>
      <c r="K30" s="48"/>
      <c r="L30" s="182">
        <f t="shared" si="3"/>
        <v>8.5</v>
      </c>
      <c r="M30" s="92">
        <f t="shared" si="4"/>
        <v>0</v>
      </c>
      <c r="N30" s="92">
        <f t="shared" si="5"/>
        <v>0</v>
      </c>
      <c r="O30" s="92">
        <f t="shared" si="6"/>
        <v>16.028919057377049</v>
      </c>
      <c r="P30" s="92">
        <f t="shared" si="7"/>
        <v>0</v>
      </c>
      <c r="Q30" s="92">
        <f t="shared" si="8"/>
        <v>12.212054303278688</v>
      </c>
      <c r="R30" s="92">
        <f t="shared" si="9"/>
        <v>-4.2496985030983425E-2</v>
      </c>
      <c r="S30" s="92">
        <f t="shared" si="10"/>
        <v>-5.2941299581297452E-2</v>
      </c>
      <c r="T30" s="92">
        <f t="shared" ref="T30:Y37" si="22">$I30 * (1 + $R30) ^ (T$18)</f>
        <v>19.916062711355547</v>
      </c>
      <c r="U30" s="92">
        <f t="shared" si="22"/>
        <v>19.069690092434943</v>
      </c>
      <c r="V30" s="92">
        <f t="shared" si="22"/>
        <v>18.25928575803124</v>
      </c>
      <c r="W30" s="92">
        <f t="shared" si="22"/>
        <v>17.483321164495738</v>
      </c>
      <c r="X30" s="92">
        <f t="shared" si="22"/>
        <v>16.740332726676286</v>
      </c>
      <c r="Y30" s="92">
        <f t="shared" si="22"/>
        <v>16.028919057377045</v>
      </c>
      <c r="Z30" s="92">
        <f t="shared" ref="Z30:AD37" si="23">$Y30 * (1 + $S30) ^ (Z$18)</f>
        <v>15.180327251596079</v>
      </c>
      <c r="AA30" s="92">
        <f t="shared" si="23"/>
        <v>14.376660998827198</v>
      </c>
      <c r="AB30" s="92">
        <f t="shared" si="23"/>
        <v>13.615541881909531</v>
      </c>
      <c r="AC30" s="92">
        <f t="shared" si="23"/>
        <v>12.894717400177656</v>
      </c>
      <c r="AD30" s="92">
        <f t="shared" si="23"/>
        <v>12.212054303278682</v>
      </c>
      <c r="AE30" s="93">
        <f t="shared" si="13"/>
        <v>14.435507659977494</v>
      </c>
      <c r="AF30" s="41"/>
      <c r="AG30" s="145">
        <f>Data!C120</f>
        <v>0</v>
      </c>
      <c r="AH30" s="146">
        <f>Data!D120</f>
        <v>0</v>
      </c>
      <c r="AI30" s="146">
        <f>Data!E120</f>
        <v>0</v>
      </c>
      <c r="AJ30" s="164">
        <f>Data!F120</f>
        <v>0</v>
      </c>
      <c r="AK30" s="41"/>
      <c r="AL30" s="175">
        <f>'Summary and control'!C74</f>
        <v>0</v>
      </c>
      <c r="AM30" s="41"/>
      <c r="AN30" s="111">
        <f t="shared" si="14"/>
        <v>12.3</v>
      </c>
      <c r="AO30" s="103">
        <f t="shared" si="15"/>
        <v>12.200000000000001</v>
      </c>
      <c r="AP30" s="103">
        <f t="shared" si="21"/>
        <v>0</v>
      </c>
      <c r="AQ30" s="268" t="s">
        <v>83</v>
      </c>
      <c r="AS30" s="111">
        <f t="shared" si="16"/>
        <v>9.7769339139344265</v>
      </c>
      <c r="AT30" s="103">
        <f t="shared" si="17"/>
        <v>9.7033811475409859</v>
      </c>
      <c r="AU30" s="112">
        <f t="shared" si="20"/>
        <v>-7.355276639344055E-2</v>
      </c>
      <c r="AW30" s="316">
        <f t="shared" si="18"/>
        <v>0</v>
      </c>
      <c r="AX30" s="319">
        <f t="shared" si="19"/>
        <v>0</v>
      </c>
      <c r="AY30" s="268" t="s">
        <v>134</v>
      </c>
      <c r="AZ30" s="18"/>
      <c r="BE30" s="20"/>
    </row>
    <row r="31" spans="2:57 16373:16383">
      <c r="B31" s="73" t="s">
        <v>20</v>
      </c>
      <c r="C31" s="146">
        <f>Data!C94</f>
        <v>21.18</v>
      </c>
      <c r="D31" s="146">
        <f>Data!D94</f>
        <v>23.58</v>
      </c>
      <c r="E31" s="179">
        <f>Data!E94</f>
        <v>23.46</v>
      </c>
      <c r="G31" s="172">
        <f t="shared" si="0"/>
        <v>14</v>
      </c>
      <c r="H31" s="40"/>
      <c r="I31" s="222">
        <f>AVERAGE(C31:E31)</f>
        <v>22.74</v>
      </c>
      <c r="J31" s="220">
        <f t="shared" si="2"/>
        <v>0.5117827868852457</v>
      </c>
      <c r="K31" s="48"/>
      <c r="L31" s="182">
        <f t="shared" si="3"/>
        <v>10.439999999999998</v>
      </c>
      <c r="M31" s="92">
        <f t="shared" si="4"/>
        <v>0</v>
      </c>
      <c r="N31" s="92">
        <f t="shared" si="5"/>
        <v>0</v>
      </c>
      <c r="O31" s="92">
        <f t="shared" si="6"/>
        <v>17.455842725409831</v>
      </c>
      <c r="P31" s="92">
        <f t="shared" si="7"/>
        <v>0</v>
      </c>
      <c r="Q31" s="92">
        <f t="shared" si="8"/>
        <v>13.228516905737701</v>
      </c>
      <c r="R31" s="92">
        <f t="shared" si="9"/>
        <v>-4.3117981874044586E-2</v>
      </c>
      <c r="S31" s="92">
        <f t="shared" si="10"/>
        <v>-5.3950049622948582E-2</v>
      </c>
      <c r="T31" s="92">
        <f t="shared" si="22"/>
        <v>21.759497092184226</v>
      </c>
      <c r="U31" s="92">
        <f t="shared" si="22"/>
        <v>20.8212714909751</v>
      </c>
      <c r="V31" s="92">
        <f t="shared" si="22"/>
        <v>19.923500284232674</v>
      </c>
      <c r="W31" s="92">
        <f t="shared" si="22"/>
        <v>19.064439160109604</v>
      </c>
      <c r="X31" s="92">
        <f t="shared" si="22"/>
        <v>18.242419017965172</v>
      </c>
      <c r="Y31" s="92">
        <f t="shared" si="22"/>
        <v>17.455842725409823</v>
      </c>
      <c r="Z31" s="92">
        <f t="shared" si="23"/>
        <v>16.514099144163577</v>
      </c>
      <c r="AA31" s="92">
        <f t="shared" si="23"/>
        <v>15.62316267585766</v>
      </c>
      <c r="AB31" s="92">
        <f t="shared" si="23"/>
        <v>14.78029227422774</v>
      </c>
      <c r="AC31" s="92">
        <f t="shared" si="23"/>
        <v>13.98289477259147</v>
      </c>
      <c r="AD31" s="92">
        <f t="shared" si="23"/>
        <v>13.228516905737692</v>
      </c>
      <c r="AE31" s="93">
        <f t="shared" si="13"/>
        <v>15.689603930850449</v>
      </c>
      <c r="AF31" s="41"/>
      <c r="AG31" s="145">
        <f>Data!C121</f>
        <v>1.0741687200000001</v>
      </c>
      <c r="AH31" s="146">
        <f>Data!D121</f>
        <v>0.71089999999999998</v>
      </c>
      <c r="AI31" s="146">
        <f>Data!E121</f>
        <v>0.4587</v>
      </c>
      <c r="AJ31" s="164" t="str">
        <f>Data!F121</f>
        <v>£m/min/total
props/year</v>
      </c>
      <c r="AK31" s="41"/>
      <c r="AL31" s="175">
        <f>'Summary and control'!C75</f>
        <v>0.59676039999999997</v>
      </c>
      <c r="AM31" s="41"/>
      <c r="AN31" s="111">
        <f t="shared" si="14"/>
        <v>7.3401529200000004</v>
      </c>
      <c r="AO31" s="103">
        <f t="shared" si="15"/>
        <v>7.2804768800000002</v>
      </c>
      <c r="AP31" s="103">
        <f t="shared" si="21"/>
        <v>-5.9676040000000263E-2</v>
      </c>
      <c r="AQ31" s="268"/>
      <c r="AS31" s="111">
        <f t="shared" si="16"/>
        <v>5.8344869932530736</v>
      </c>
      <c r="AT31" s="103">
        <f t="shared" si="17"/>
        <v>5.7905936149590174</v>
      </c>
      <c r="AU31" s="112">
        <f t="shared" si="20"/>
        <v>-4.3893378294056262E-2</v>
      </c>
      <c r="AW31" s="316">
        <f t="shared" si="18"/>
        <v>-4.2423696836000183E-2</v>
      </c>
      <c r="AX31" s="319">
        <f t="shared" si="19"/>
        <v>-3.1203802629244597E-2</v>
      </c>
      <c r="AY31" s="268" t="s">
        <v>132</v>
      </c>
      <c r="AZ31" s="20"/>
      <c r="BA31" s="19"/>
      <c r="BB31" s="19"/>
      <c r="BC31" s="19"/>
      <c r="BE31" s="20"/>
    </row>
    <row r="32" spans="2:57 16373:16383" s="42" customFormat="1">
      <c r="B32" s="73" t="s">
        <v>19</v>
      </c>
      <c r="C32" s="146">
        <f>Data!C95</f>
        <v>12</v>
      </c>
      <c r="D32" s="146">
        <f>Data!D95</f>
        <v>15.6</v>
      </c>
      <c r="E32" s="179">
        <f>Data!E95</f>
        <v>9</v>
      </c>
      <c r="F32"/>
      <c r="G32" s="172">
        <f t="shared" si="0"/>
        <v>5</v>
      </c>
      <c r="H32" s="40"/>
      <c r="I32" s="222">
        <f>AVERAGE(C32:E32)</f>
        <v>12.200000000000001</v>
      </c>
      <c r="J32" s="220">
        <f t="shared" si="2"/>
        <v>0.24180327868852458</v>
      </c>
      <c r="K32" s="48"/>
      <c r="L32" s="182">
        <f t="shared" si="3"/>
        <v>0</v>
      </c>
      <c r="M32" s="92">
        <f t="shared" si="4"/>
        <v>0</v>
      </c>
      <c r="N32" s="92">
        <f t="shared" si="5"/>
        <v>0</v>
      </c>
      <c r="O32" s="92">
        <f t="shared" si="6"/>
        <v>9.7033811475409841</v>
      </c>
      <c r="P32" s="92">
        <f t="shared" si="7"/>
        <v>0</v>
      </c>
      <c r="Q32" s="92">
        <f t="shared" si="8"/>
        <v>7.7060860655737713</v>
      </c>
      <c r="R32" s="92">
        <f t="shared" si="9"/>
        <v>-3.7441330329333611E-2</v>
      </c>
      <c r="S32" s="92">
        <f t="shared" si="10"/>
        <v>-4.5046658133799933E-2</v>
      </c>
      <c r="T32" s="92">
        <f t="shared" si="22"/>
        <v>11.743215769982131</v>
      </c>
      <c r="U32" s="92">
        <f t="shared" si="22"/>
        <v>11.30353414920959</v>
      </c>
      <c r="V32" s="92">
        <f t="shared" si="22"/>
        <v>10.880314793240132</v>
      </c>
      <c r="W32" s="92">
        <f t="shared" si="22"/>
        <v>10.472941332979293</v>
      </c>
      <c r="X32" s="92">
        <f t="shared" si="22"/>
        <v>10.080820477011482</v>
      </c>
      <c r="Y32" s="92">
        <f t="shared" si="22"/>
        <v>9.7033811475409859</v>
      </c>
      <c r="Z32" s="92">
        <f t="shared" si="23"/>
        <v>9.2662762542457475</v>
      </c>
      <c r="AA32" s="92">
        <f t="shared" si="23"/>
        <v>8.8488614756473911</v>
      </c>
      <c r="AB32" s="92">
        <f t="shared" si="23"/>
        <v>8.4502498378805502</v>
      </c>
      <c r="AC32" s="92">
        <f t="shared" si="23"/>
        <v>8.0695943222883457</v>
      </c>
      <c r="AD32" s="92">
        <f t="shared" si="23"/>
        <v>7.7060860655737704</v>
      </c>
      <c r="AE32" s="93">
        <f t="shared" si="13"/>
        <v>8.8750385114554664</v>
      </c>
      <c r="AF32" s="41"/>
      <c r="AG32" s="145">
        <f>Data!C122</f>
        <v>10</v>
      </c>
      <c r="AH32" s="146">
        <f>Data!D122</f>
        <v>0.69639333333333298</v>
      </c>
      <c r="AI32" s="146">
        <f>Data!E122</f>
        <v>0.34783999999999998</v>
      </c>
      <c r="AJ32" s="164" t="str">
        <f>Data!F122</f>
        <v>£m/hour/year</v>
      </c>
      <c r="AK32" s="41"/>
      <c r="AL32" s="175">
        <f>'Summary and control'!C76</f>
        <v>0</v>
      </c>
      <c r="AM32" s="41"/>
      <c r="AN32" s="111">
        <f t="shared" si="14"/>
        <v>12.3</v>
      </c>
      <c r="AO32" s="103">
        <f t="shared" si="15"/>
        <v>12.200000000000001</v>
      </c>
      <c r="AP32" s="103">
        <f t="shared" si="21"/>
        <v>0</v>
      </c>
      <c r="AQ32" s="268"/>
      <c r="AR32"/>
      <c r="AS32" s="111">
        <f t="shared" si="16"/>
        <v>9.7769339139344265</v>
      </c>
      <c r="AT32" s="103">
        <f t="shared" si="17"/>
        <v>9.7033811475409859</v>
      </c>
      <c r="AU32" s="112">
        <f t="shared" si="20"/>
        <v>-7.355276639344055E-2</v>
      </c>
      <c r="AW32" s="316">
        <f t="shared" si="18"/>
        <v>0</v>
      </c>
      <c r="AX32" s="319">
        <f t="shared" si="19"/>
        <v>-5.122165616461602E-2</v>
      </c>
      <c r="AY32" s="268"/>
      <c r="AZ32" s="43"/>
      <c r="BA32" s="44"/>
      <c r="BB32" s="44"/>
      <c r="BC32" s="44"/>
      <c r="BE32" s="43"/>
      <c r="XES32"/>
      <c r="XET32"/>
      <c r="XEU32"/>
      <c r="XEV32"/>
      <c r="XEW32"/>
      <c r="XEX32"/>
      <c r="XEY32"/>
      <c r="XEZ32"/>
      <c r="XFA32"/>
      <c r="XFB32"/>
      <c r="XFC32"/>
    </row>
    <row r="33" spans="2:57 16373:16383">
      <c r="B33" s="73" t="s">
        <v>16</v>
      </c>
      <c r="C33" s="146">
        <f>Data!C96</f>
        <v>4.8</v>
      </c>
      <c r="D33" s="146">
        <f>Data!D96</f>
        <v>4.0199999999999996</v>
      </c>
      <c r="E33" s="179">
        <f>Data!E96</f>
        <v>5.1599999999999993</v>
      </c>
      <c r="G33" s="172">
        <f t="shared" si="0"/>
        <v>2</v>
      </c>
      <c r="H33" s="40"/>
      <c r="I33" s="222">
        <f>AVERAGE(C33:E33)</f>
        <v>4.66</v>
      </c>
      <c r="J33" s="220">
        <f t="shared" si="2"/>
        <v>4.8668032786885237E-2</v>
      </c>
      <c r="K33" s="48"/>
      <c r="L33" s="182">
        <f t="shared" si="3"/>
        <v>0</v>
      </c>
      <c r="M33" s="92">
        <f t="shared" si="4"/>
        <v>0</v>
      </c>
      <c r="N33" s="92">
        <f t="shared" si="5"/>
        <v>0</v>
      </c>
      <c r="O33" s="92">
        <f t="shared" si="6"/>
        <v>4.1575025614754093</v>
      </c>
      <c r="P33" s="92">
        <f t="shared" si="7"/>
        <v>0</v>
      </c>
      <c r="Q33" s="92">
        <f t="shared" si="8"/>
        <v>3.7555046106557377</v>
      </c>
      <c r="R33" s="92">
        <f t="shared" si="9"/>
        <v>-1.8837137775452262E-2</v>
      </c>
      <c r="S33" s="92">
        <f t="shared" si="10"/>
        <v>-2.0132947925418976E-2</v>
      </c>
      <c r="T33" s="92">
        <f t="shared" si="22"/>
        <v>4.5722189379663929</v>
      </c>
      <c r="U33" s="92">
        <f t="shared" si="22"/>
        <v>4.4860914198923876</v>
      </c>
      <c r="V33" s="92">
        <f t="shared" si="22"/>
        <v>4.4015862977426004</v>
      </c>
      <c r="W33" s="92">
        <f t="shared" si="22"/>
        <v>4.3186730102214801</v>
      </c>
      <c r="X33" s="92">
        <f t="shared" si="22"/>
        <v>4.2373215717208108</v>
      </c>
      <c r="Y33" s="92">
        <f t="shared" si="22"/>
        <v>4.1575025614754102</v>
      </c>
      <c r="Z33" s="92">
        <f t="shared" si="23"/>
        <v>4.0737997789054301</v>
      </c>
      <c r="AA33" s="92">
        <f t="shared" si="23"/>
        <v>3.9917821800981432</v>
      </c>
      <c r="AB33" s="92">
        <f t="shared" si="23"/>
        <v>3.9114158373366119</v>
      </c>
      <c r="AC33" s="92">
        <f t="shared" si="23"/>
        <v>3.8326675059688546</v>
      </c>
      <c r="AD33" s="92">
        <f t="shared" si="23"/>
        <v>3.7555046106557382</v>
      </c>
      <c r="AE33" s="93">
        <f t="shared" si="13"/>
        <v>3.9942848637372852</v>
      </c>
      <c r="AF33" s="41"/>
      <c r="AG33" s="145">
        <f>Data!C123</f>
        <v>2</v>
      </c>
      <c r="AH33" s="146">
        <f>Data!D123</f>
        <v>0.41865999999999998</v>
      </c>
      <c r="AI33" s="146">
        <f>Data!E123</f>
        <v>6.0435000000000003E-2</v>
      </c>
      <c r="AJ33" s="164" t="str">
        <f>Data!F123</f>
        <v>£m/min/total
props/year</v>
      </c>
      <c r="AK33" s="41"/>
      <c r="AL33" s="175">
        <f>'Summary and control'!C77</f>
        <v>0</v>
      </c>
      <c r="AM33" s="41"/>
      <c r="AN33" s="111">
        <f t="shared" si="14"/>
        <v>12.3</v>
      </c>
      <c r="AO33" s="103">
        <f t="shared" si="15"/>
        <v>12.200000000000001</v>
      </c>
      <c r="AP33" s="103">
        <f t="shared" si="21"/>
        <v>0</v>
      </c>
      <c r="AQ33" s="268" t="s">
        <v>135</v>
      </c>
      <c r="AS33" s="111">
        <f t="shared" si="16"/>
        <v>9.7769339139344265</v>
      </c>
      <c r="AT33" s="103">
        <f t="shared" si="17"/>
        <v>9.7033811475409859</v>
      </c>
      <c r="AU33" s="112">
        <f t="shared" si="20"/>
        <v>0</v>
      </c>
      <c r="AW33" s="316">
        <f t="shared" si="18"/>
        <v>0</v>
      </c>
      <c r="AX33" s="319">
        <f t="shared" si="19"/>
        <v>0</v>
      </c>
      <c r="AY33" s="268"/>
      <c r="AZ33" s="20"/>
      <c r="BC33" s="45"/>
      <c r="BE33" s="20"/>
    </row>
    <row r="34" spans="2:57 16373:16383">
      <c r="B34" s="73" t="s">
        <v>15</v>
      </c>
      <c r="C34" s="146">
        <f>Data!C97</f>
        <v>2.2799999999999998</v>
      </c>
      <c r="D34" s="146">
        <f>Data!D97</f>
        <v>4.2</v>
      </c>
      <c r="E34" s="179">
        <f>Data!E97</f>
        <v>1.7999999999999998</v>
      </c>
      <c r="G34" s="172">
        <f t="shared" si="0"/>
        <v>1</v>
      </c>
      <c r="H34" s="40"/>
      <c r="I34" s="222">
        <f>AVERAGE(C34:E34)</f>
        <v>2.7600000000000002</v>
      </c>
      <c r="J34" s="220">
        <f t="shared" si="2"/>
        <v>0</v>
      </c>
      <c r="K34" s="48"/>
      <c r="L34" s="182">
        <f t="shared" si="3"/>
        <v>0</v>
      </c>
      <c r="M34" s="92">
        <f t="shared" si="4"/>
        <v>2.7600000000000002</v>
      </c>
      <c r="N34" s="92">
        <f t="shared" si="5"/>
        <v>0</v>
      </c>
      <c r="O34" s="92">
        <f t="shared" si="6"/>
        <v>2.7600000000000002</v>
      </c>
      <c r="P34" s="92">
        <f t="shared" si="7"/>
        <v>0</v>
      </c>
      <c r="Q34" s="92">
        <f t="shared" si="8"/>
        <v>2.7600000000000002</v>
      </c>
      <c r="R34" s="92">
        <f t="shared" si="9"/>
        <v>0</v>
      </c>
      <c r="S34" s="92">
        <f t="shared" si="10"/>
        <v>0</v>
      </c>
      <c r="T34" s="92">
        <f t="shared" si="22"/>
        <v>2.7600000000000002</v>
      </c>
      <c r="U34" s="92">
        <f t="shared" si="22"/>
        <v>2.7600000000000002</v>
      </c>
      <c r="V34" s="92">
        <f t="shared" si="22"/>
        <v>2.7600000000000002</v>
      </c>
      <c r="W34" s="92">
        <f t="shared" si="22"/>
        <v>2.7600000000000002</v>
      </c>
      <c r="X34" s="92">
        <f t="shared" si="22"/>
        <v>2.7600000000000002</v>
      </c>
      <c r="Y34" s="92">
        <f t="shared" si="22"/>
        <v>2.7600000000000002</v>
      </c>
      <c r="Z34" s="92">
        <f t="shared" si="23"/>
        <v>2.7600000000000002</v>
      </c>
      <c r="AA34" s="92">
        <f t="shared" si="23"/>
        <v>2.7600000000000002</v>
      </c>
      <c r="AB34" s="92">
        <f t="shared" si="23"/>
        <v>2.7600000000000002</v>
      </c>
      <c r="AC34" s="92">
        <f t="shared" si="23"/>
        <v>2.7600000000000002</v>
      </c>
      <c r="AD34" s="92">
        <f t="shared" si="23"/>
        <v>2.7600000000000002</v>
      </c>
      <c r="AE34" s="93">
        <f t="shared" si="13"/>
        <v>2.7600000000000007</v>
      </c>
      <c r="AF34" s="41"/>
      <c r="AG34" s="145">
        <f>Data!C124</f>
        <v>3.9000000000000004</v>
      </c>
      <c r="AH34" s="146">
        <f>Data!D124</f>
        <v>7.4999999999999997E-2</v>
      </c>
      <c r="AI34" s="146">
        <f>Data!E124</f>
        <v>0</v>
      </c>
      <c r="AJ34" s="164" t="str">
        <f>Data!F124</f>
        <v>£m/min/total
props/year</v>
      </c>
      <c r="AK34" s="41"/>
      <c r="AL34" s="175">
        <f>'Summary and control'!C78</f>
        <v>0</v>
      </c>
      <c r="AM34" s="41"/>
      <c r="AN34" s="111">
        <f t="shared" si="14"/>
        <v>12.3</v>
      </c>
      <c r="AO34" s="103">
        <f t="shared" si="15"/>
        <v>12.200000000000001</v>
      </c>
      <c r="AP34" s="103">
        <f t="shared" si="21"/>
        <v>0</v>
      </c>
      <c r="AQ34" s="268" t="s">
        <v>136</v>
      </c>
      <c r="AS34" s="111">
        <f t="shared" si="16"/>
        <v>9.7769339139344265</v>
      </c>
      <c r="AT34" s="103">
        <f t="shared" si="17"/>
        <v>9.7033811475409859</v>
      </c>
      <c r="AU34" s="112">
        <f t="shared" si="20"/>
        <v>0</v>
      </c>
      <c r="AW34" s="316">
        <f t="shared" si="18"/>
        <v>0</v>
      </c>
      <c r="AX34" s="319">
        <f t="shared" si="19"/>
        <v>0</v>
      </c>
      <c r="AY34" s="268"/>
      <c r="AZ34" s="18"/>
      <c r="BA34" s="19"/>
      <c r="BB34" s="19"/>
      <c r="BC34" s="19"/>
      <c r="BE34" s="18"/>
    </row>
    <row r="35" spans="2:57 16373:16383">
      <c r="B35" s="73" t="s">
        <v>13</v>
      </c>
      <c r="C35" s="146">
        <f>Data!C98</f>
        <v>21.599999999999998</v>
      </c>
      <c r="D35" s="146">
        <f>Data!D98</f>
        <v>13.2</v>
      </c>
      <c r="E35" s="179">
        <f>Data!E98</f>
        <v>16.200000000000003</v>
      </c>
      <c r="G35" s="172">
        <f t="shared" si="0"/>
        <v>9</v>
      </c>
      <c r="H35" s="40"/>
      <c r="I35" s="222">
        <f>AVERAGE(C35:E35)</f>
        <v>17</v>
      </c>
      <c r="J35" s="220">
        <f t="shared" si="2"/>
        <v>0.3647540983606557</v>
      </c>
      <c r="K35" s="48"/>
      <c r="L35" s="182">
        <f t="shared" si="3"/>
        <v>4.6999999999999993</v>
      </c>
      <c r="M35" s="92">
        <f t="shared" si="4"/>
        <v>0</v>
      </c>
      <c r="N35" s="92">
        <f t="shared" si="5"/>
        <v>0</v>
      </c>
      <c r="O35" s="92">
        <f t="shared" si="6"/>
        <v>13.233913934426228</v>
      </c>
      <c r="P35" s="92">
        <f t="shared" si="7"/>
        <v>0</v>
      </c>
      <c r="Q35" s="92">
        <f t="shared" si="8"/>
        <v>10.221045081967214</v>
      </c>
      <c r="R35" s="92">
        <f t="shared" si="9"/>
        <v>-4.087937375185291E-2</v>
      </c>
      <c r="S35" s="92">
        <f t="shared" si="10"/>
        <v>-5.0354751566467071E-2</v>
      </c>
      <c r="T35" s="92">
        <f t="shared" si="22"/>
        <v>16.305050646218501</v>
      </c>
      <c r="U35" s="92">
        <f t="shared" si="22"/>
        <v>15.638510386808845</v>
      </c>
      <c r="V35" s="92">
        <f t="shared" si="22"/>
        <v>14.999217875784252</v>
      </c>
      <c r="W35" s="92">
        <f t="shared" si="22"/>
        <v>14.386059242254595</v>
      </c>
      <c r="X35" s="92">
        <f t="shared" si="22"/>
        <v>13.797966149674172</v>
      </c>
      <c r="Y35" s="92">
        <f t="shared" si="22"/>
        <v>13.233913934426226</v>
      </c>
      <c r="Z35" s="92">
        <f t="shared" si="23"/>
        <v>12.567523486006188</v>
      </c>
      <c r="AA35" s="92">
        <f t="shared" si="23"/>
        <v>11.934688963062605</v>
      </c>
      <c r="AB35" s="92">
        <f t="shared" si="23"/>
        <v>11.333720665304531</v>
      </c>
      <c r="AC35" s="92">
        <f t="shared" si="23"/>
        <v>10.763013976879387</v>
      </c>
      <c r="AD35" s="92">
        <f t="shared" si="23"/>
        <v>10.221045081967214</v>
      </c>
      <c r="AE35" s="93">
        <f t="shared" si="13"/>
        <v>11.978838893902905</v>
      </c>
      <c r="AF35" s="41"/>
      <c r="AG35" s="145">
        <f>Data!C125</f>
        <v>10</v>
      </c>
      <c r="AH35" s="146">
        <f>Data!D125</f>
        <v>0.13300000000000001</v>
      </c>
      <c r="AI35" s="146">
        <f>Data!E125</f>
        <v>0.13300000000000001</v>
      </c>
      <c r="AJ35" s="164" t="str">
        <f>Data!F125</f>
        <v>£m/min/total
props/year</v>
      </c>
      <c r="AK35" s="41"/>
      <c r="AL35" s="175">
        <f>'Summary and control'!C79</f>
        <v>0</v>
      </c>
      <c r="AM35" s="41"/>
      <c r="AN35" s="111">
        <f t="shared" si="14"/>
        <v>12.3</v>
      </c>
      <c r="AO35" s="103">
        <f t="shared" si="15"/>
        <v>12.200000000000001</v>
      </c>
      <c r="AP35" s="103">
        <f t="shared" si="21"/>
        <v>-9.9999999999999645E-2</v>
      </c>
      <c r="AQ35" s="268"/>
      <c r="AS35" s="111">
        <f t="shared" si="16"/>
        <v>9.7769339139344265</v>
      </c>
      <c r="AT35" s="103">
        <f t="shared" si="17"/>
        <v>9.7033811475409859</v>
      </c>
      <c r="AU35" s="112">
        <f t="shared" si="20"/>
        <v>-7.355276639344055E-2</v>
      </c>
      <c r="AW35" s="316">
        <f t="shared" si="18"/>
        <v>-1.3299999999999954E-2</v>
      </c>
      <c r="AX35" s="319">
        <f t="shared" si="19"/>
        <v>-9.7825179303275937E-3</v>
      </c>
      <c r="AY35" s="268"/>
      <c r="AZ35" s="20"/>
      <c r="BA35" s="19"/>
      <c r="BB35" s="19"/>
      <c r="BC35" s="19"/>
      <c r="BE35" s="18"/>
    </row>
    <row r="36" spans="2:57 16373:16383">
      <c r="B36" s="73" t="s">
        <v>12</v>
      </c>
      <c r="C36" s="146">
        <f>Data!C99</f>
        <v>7.5448224018041712</v>
      </c>
      <c r="D36" s="146">
        <f>Data!D99</f>
        <v>10.229543318925014</v>
      </c>
      <c r="E36" s="179">
        <f>Data!E99</f>
        <v>9</v>
      </c>
      <c r="G36" s="172">
        <f t="shared" si="0"/>
        <v>4</v>
      </c>
      <c r="H36" s="40"/>
      <c r="I36" s="222">
        <f>AVERAGE(C38:D38,E36)</f>
        <v>7.8</v>
      </c>
      <c r="J36" s="220">
        <f t="shared" si="2"/>
        <v>0.12909836065573765</v>
      </c>
      <c r="K36" s="48"/>
      <c r="L36" s="182">
        <f t="shared" si="3"/>
        <v>0</v>
      </c>
      <c r="M36" s="92">
        <f t="shared" si="4"/>
        <v>0</v>
      </c>
      <c r="N36" s="92">
        <f t="shared" si="5"/>
        <v>0</v>
      </c>
      <c r="O36" s="92">
        <f t="shared" si="6"/>
        <v>6.4670594262295076</v>
      </c>
      <c r="P36" s="92">
        <f t="shared" si="7"/>
        <v>0</v>
      </c>
      <c r="Q36" s="92">
        <f t="shared" si="8"/>
        <v>5.4007069672131145</v>
      </c>
      <c r="R36" s="92">
        <f t="shared" si="9"/>
        <v>-3.075097046709685E-2</v>
      </c>
      <c r="S36" s="92">
        <f t="shared" si="10"/>
        <v>-3.5396679837248257E-2</v>
      </c>
      <c r="T36" s="92">
        <f t="shared" si="22"/>
        <v>7.5601424303566445</v>
      </c>
      <c r="U36" s="92">
        <f t="shared" si="22"/>
        <v>7.3276607137537022</v>
      </c>
      <c r="V36" s="92">
        <f t="shared" si="22"/>
        <v>7.1023280355521559</v>
      </c>
      <c r="W36" s="92">
        <f t="shared" si="22"/>
        <v>6.883924555883258</v>
      </c>
      <c r="X36" s="92">
        <f t="shared" si="22"/>
        <v>6.6722371951675692</v>
      </c>
      <c r="Y36" s="92">
        <f t="shared" si="22"/>
        <v>6.4670594262295058</v>
      </c>
      <c r="Z36" s="92">
        <f t="shared" si="23"/>
        <v>6.2381469942308012</v>
      </c>
      <c r="AA36" s="92">
        <f t="shared" si="23"/>
        <v>6.0173373022983219</v>
      </c>
      <c r="AB36" s="92">
        <f t="shared" si="23"/>
        <v>5.804343540336137</v>
      </c>
      <c r="AC36" s="92">
        <f t="shared" si="23"/>
        <v>5.598889050373459</v>
      </c>
      <c r="AD36" s="92">
        <f t="shared" si="23"/>
        <v>5.4007069672131145</v>
      </c>
      <c r="AE36" s="93">
        <f t="shared" si="13"/>
        <v>6.0283886394069883</v>
      </c>
      <c r="AF36" s="41"/>
      <c r="AG36" s="145">
        <f>Data!C126</f>
        <v>2</v>
      </c>
      <c r="AH36" s="146">
        <f>Data!D126</f>
        <v>0.45300000000000001</v>
      </c>
      <c r="AI36" s="146">
        <f>Data!E126</f>
        <v>0.45300000000000001</v>
      </c>
      <c r="AJ36" s="164" t="str">
        <f>Data!F126</f>
        <v>£m/min/total
props/year</v>
      </c>
      <c r="AK36" s="41"/>
      <c r="AL36" s="175">
        <f>'Summary and control'!C80</f>
        <v>0</v>
      </c>
      <c r="AM36" s="41"/>
      <c r="AN36" s="111">
        <f t="shared" si="14"/>
        <v>12.3</v>
      </c>
      <c r="AO36" s="103">
        <f t="shared" si="15"/>
        <v>12.200000000000001</v>
      </c>
      <c r="AP36" s="103">
        <v>0</v>
      </c>
      <c r="AQ36" s="268" t="s">
        <v>137</v>
      </c>
      <c r="AS36" s="111">
        <f t="shared" si="16"/>
        <v>9.7769339139344265</v>
      </c>
      <c r="AT36" s="103">
        <f t="shared" si="17"/>
        <v>9.7033811475409859</v>
      </c>
      <c r="AU36" s="112">
        <f t="shared" si="20"/>
        <v>0</v>
      </c>
      <c r="AW36" s="316">
        <f t="shared" si="18"/>
        <v>0</v>
      </c>
      <c r="AX36" s="319">
        <f t="shared" si="19"/>
        <v>0</v>
      </c>
      <c r="AY36" s="268"/>
      <c r="AZ36" s="18"/>
      <c r="BA36" s="19"/>
      <c r="BB36" s="19"/>
      <c r="BC36" s="19"/>
      <c r="BE36" s="18"/>
    </row>
    <row r="37" spans="2:57 16373:16383" ht="14.4" thickBot="1">
      <c r="B37" s="74" t="s">
        <v>9</v>
      </c>
      <c r="C37" s="149">
        <f>Data!C100</f>
        <v>9.6</v>
      </c>
      <c r="D37" s="149">
        <f>Data!D100</f>
        <v>15</v>
      </c>
      <c r="E37" s="191">
        <f>Data!E100</f>
        <v>13.44</v>
      </c>
      <c r="G37" s="173">
        <f t="shared" si="0"/>
        <v>7</v>
      </c>
      <c r="H37" s="40"/>
      <c r="I37" s="223">
        <f>AVERAGE(C37:E37)</f>
        <v>12.68</v>
      </c>
      <c r="J37" s="221">
        <f t="shared" si="2"/>
        <v>0.25409836065573765</v>
      </c>
      <c r="K37" s="48"/>
      <c r="L37" s="183">
        <f t="shared" si="3"/>
        <v>0.37999999999999901</v>
      </c>
      <c r="M37" s="185">
        <f t="shared" si="4"/>
        <v>0</v>
      </c>
      <c r="N37" s="185">
        <f t="shared" si="5"/>
        <v>0</v>
      </c>
      <c r="O37" s="185">
        <f t="shared" si="6"/>
        <v>10.056434426229506</v>
      </c>
      <c r="P37" s="185">
        <f t="shared" si="7"/>
        <v>0</v>
      </c>
      <c r="Q37" s="185">
        <f t="shared" si="8"/>
        <v>7.9575819672131143</v>
      </c>
      <c r="R37" s="185">
        <f t="shared" si="9"/>
        <v>-3.7898713393346606E-2</v>
      </c>
      <c r="S37" s="185">
        <f t="shared" si="10"/>
        <v>-4.5738463720534028E-2</v>
      </c>
      <c r="T37" s="185">
        <f t="shared" si="22"/>
        <v>12.199444314172364</v>
      </c>
      <c r="U37" s="185">
        <f t="shared" si="22"/>
        <v>11.737101070551455</v>
      </c>
      <c r="V37" s="185">
        <f t="shared" si="22"/>
        <v>11.292280041009883</v>
      </c>
      <c r="W37" s="185">
        <f t="shared" si="22"/>
        <v>10.864317156178242</v>
      </c>
      <c r="X37" s="185">
        <f t="shared" si="22"/>
        <v>10.452573514061823</v>
      </c>
      <c r="Y37" s="185">
        <f t="shared" si="22"/>
        <v>10.056434426229508</v>
      </c>
      <c r="Z37" s="185">
        <f t="shared" si="23"/>
        <v>9.5964685650674806</v>
      </c>
      <c r="AA37" s="185">
        <f t="shared" si="23"/>
        <v>9.1575408357588959</v>
      </c>
      <c r="AB37" s="185">
        <f t="shared" si="23"/>
        <v>8.73868898647323</v>
      </c>
      <c r="AC37" s="185">
        <f t="shared" si="23"/>
        <v>8.3389947773003925</v>
      </c>
      <c r="AD37" s="185">
        <f t="shared" si="23"/>
        <v>7.9575819672131161</v>
      </c>
      <c r="AE37" s="184">
        <f t="shared" si="13"/>
        <v>9.1854690103006362</v>
      </c>
      <c r="AF37" s="41"/>
      <c r="AG37" s="148">
        <f>Data!C127</f>
        <v>10</v>
      </c>
      <c r="AH37" s="149">
        <f>Data!D127</f>
        <v>3.3333333333333333E-2</v>
      </c>
      <c r="AI37" s="149">
        <f>Data!E127</f>
        <v>3.3000000000000002E-2</v>
      </c>
      <c r="AJ37" s="174" t="str">
        <f>Data!F127</f>
        <v>£m/min/total
props/year</v>
      </c>
      <c r="AK37" s="41"/>
      <c r="AL37" s="176">
        <f>'Summary and control'!C81</f>
        <v>0</v>
      </c>
      <c r="AM37" s="41"/>
      <c r="AN37" s="113">
        <f t="shared" si="14"/>
        <v>12.3</v>
      </c>
      <c r="AO37" s="114">
        <f t="shared" si="15"/>
        <v>12.200000000000001</v>
      </c>
      <c r="AP37" s="114">
        <f>IF(OR(I37&lt;AN37,AQ37="Enhanced"),0,AO37-AN37)</f>
        <v>-9.9999999999999645E-2</v>
      </c>
      <c r="AQ37" s="269"/>
      <c r="AS37" s="113">
        <f t="shared" si="16"/>
        <v>9.7769339139344265</v>
      </c>
      <c r="AT37" s="114">
        <f t="shared" si="17"/>
        <v>9.7033811475409859</v>
      </c>
      <c r="AU37" s="115">
        <f t="shared" si="20"/>
        <v>-7.355276639344055E-2</v>
      </c>
      <c r="AW37" s="317">
        <f t="shared" si="18"/>
        <v>-3.3333333333333214E-3</v>
      </c>
      <c r="AX37" s="311">
        <f t="shared" si="19"/>
        <v>-2.4517588797813516E-3</v>
      </c>
      <c r="AY37" s="269"/>
      <c r="AZ37" s="20"/>
      <c r="BA37" s="19"/>
      <c r="BB37" s="19"/>
      <c r="BC37" s="19"/>
      <c r="BE37" s="18"/>
    </row>
    <row r="38" spans="2:57 16373:16383">
      <c r="B38" s="170" t="s">
        <v>138</v>
      </c>
      <c r="C38" s="180">
        <f>Data!C101</f>
        <v>6.6</v>
      </c>
      <c r="D38" s="147">
        <f>Data!D101</f>
        <v>7.8</v>
      </c>
      <c r="E38" s="181">
        <f>Data!E101</f>
        <v>0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2:57 16373:16383">
      <c r="B39" s="169" t="s">
        <v>139</v>
      </c>
      <c r="C39" s="145">
        <f>Data!C102</f>
        <v>18.600000000000001</v>
      </c>
      <c r="D39" s="146">
        <f>Data!D102</f>
        <v>21</v>
      </c>
      <c r="E39" s="179">
        <f>Data!E102</f>
        <v>0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2:57 16373:16383">
      <c r="B40" s="169" t="s">
        <v>140</v>
      </c>
      <c r="C40" s="145">
        <f>Data!C103</f>
        <v>10.799999999999999</v>
      </c>
      <c r="D40" s="146">
        <f>Data!D103</f>
        <v>18.600000000000001</v>
      </c>
      <c r="E40" s="179">
        <f>Data!E103</f>
        <v>0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2:57 16373:16383">
      <c r="B41" s="169" t="s">
        <v>141</v>
      </c>
      <c r="C41" s="145">
        <f>Data!C104</f>
        <v>11.22</v>
      </c>
      <c r="D41" s="146">
        <f>Data!D104</f>
        <v>2.4</v>
      </c>
      <c r="E41" s="179">
        <f>Data!E104</f>
        <v>0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2:57 16373:16383" ht="14.4" thickBot="1">
      <c r="B42" s="171" t="s">
        <v>142</v>
      </c>
      <c r="C42" s="148">
        <f>Data!C105</f>
        <v>13.8</v>
      </c>
      <c r="D42" s="149">
        <f>Data!D105</f>
        <v>6</v>
      </c>
      <c r="E42" s="191">
        <f>Data!E105</f>
        <v>0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2:57 16373:16383" s="21" customFormat="1">
      <c r="B43" s="158"/>
      <c r="C43" s="159"/>
      <c r="D43" s="159"/>
      <c r="E43" s="159"/>
      <c r="F43"/>
      <c r="G43" s="160"/>
      <c r="H43" s="47"/>
      <c r="I43" s="161"/>
      <c r="J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2"/>
      <c r="AG43" s="159"/>
      <c r="AH43" s="159"/>
      <c r="AI43" s="159"/>
      <c r="AJ43" s="159"/>
      <c r="AK43" s="162"/>
      <c r="AL43" s="41"/>
      <c r="AM43" s="41"/>
      <c r="AN43" s="41"/>
      <c r="AO43" s="41"/>
      <c r="AP43" s="41"/>
      <c r="AQ43" s="41"/>
      <c r="AR43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XES43"/>
      <c r="XET43"/>
      <c r="XEU43"/>
      <c r="XEV43"/>
      <c r="XEW43"/>
      <c r="XEX43"/>
      <c r="XEY43"/>
      <c r="XEZ43"/>
      <c r="XFA43"/>
      <c r="XFB43"/>
      <c r="XFC43"/>
    </row>
    <row r="44" spans="2:57 16373:16383">
      <c r="B44" s="73" t="s">
        <v>71</v>
      </c>
      <c r="C44" s="133"/>
      <c r="D44" s="133"/>
      <c r="E44" s="133"/>
      <c r="G44" s="133"/>
      <c r="H44" s="47"/>
      <c r="I44" s="133"/>
      <c r="J44" s="133"/>
      <c r="K44" s="21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29">
        <v>3</v>
      </c>
      <c r="X44" s="129">
        <v>4</v>
      </c>
      <c r="Y44" s="129">
        <v>5</v>
      </c>
      <c r="Z44" s="129">
        <v>6</v>
      </c>
      <c r="AA44" s="129">
        <v>7</v>
      </c>
      <c r="AB44" s="129">
        <v>8</v>
      </c>
      <c r="AC44" s="129">
        <v>9</v>
      </c>
      <c r="AD44" s="129">
        <v>10</v>
      </c>
      <c r="AE44" s="133"/>
      <c r="AF44" s="162"/>
      <c r="AG44" s="133"/>
      <c r="AH44" s="133"/>
      <c r="AI44" s="133"/>
      <c r="AJ44" s="133"/>
      <c r="AK44" s="162"/>
      <c r="AL44" s="162"/>
      <c r="AM44" s="162"/>
      <c r="AN44" s="133"/>
      <c r="AO44" s="133"/>
      <c r="AP44" s="133"/>
      <c r="AQ44" s="133"/>
      <c r="AS44" s="133"/>
      <c r="AT44" s="133"/>
      <c r="AU44" s="133"/>
      <c r="AV44" s="56"/>
      <c r="AW44" s="133"/>
      <c r="AX44" s="133"/>
      <c r="AY44" s="1" t="s">
        <v>145</v>
      </c>
    </row>
    <row r="45" spans="2:57 16373:16383">
      <c r="B45" s="73" t="s">
        <v>204</v>
      </c>
      <c r="C45" s="133"/>
      <c r="D45" s="133"/>
      <c r="E45" s="133"/>
      <c r="G45" s="133"/>
      <c r="H45" s="47"/>
      <c r="I45" s="133"/>
      <c r="J45" s="133"/>
      <c r="K45" s="21"/>
      <c r="L45" s="133"/>
      <c r="M45" s="103">
        <f>SUM(M20:M42)</f>
        <v>2.7600000000000002</v>
      </c>
      <c r="N45" s="103">
        <f>SUM(N20:N42)</f>
        <v>31.475000000000001</v>
      </c>
      <c r="O45" s="133"/>
      <c r="P45" s="103">
        <f>SUM(P20:P42)</f>
        <v>23.215000000000003</v>
      </c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62"/>
      <c r="AG45" s="133"/>
      <c r="AH45" s="133"/>
      <c r="AI45" s="133"/>
      <c r="AJ45" s="133"/>
      <c r="AK45" s="162"/>
      <c r="AL45" s="162"/>
      <c r="AM45" s="162"/>
      <c r="AN45" s="133"/>
      <c r="AO45" s="133"/>
      <c r="AP45" s="133"/>
      <c r="AQ45" s="133"/>
      <c r="AS45" s="133"/>
      <c r="AT45" s="133"/>
      <c r="AU45" s="133"/>
      <c r="AV45" s="56"/>
      <c r="AW45" s="133"/>
      <c r="AX45" s="133"/>
      <c r="AZ45" s="14"/>
    </row>
    <row r="46" spans="2:57 16373:16383">
      <c r="B46" s="73" t="s">
        <v>229</v>
      </c>
      <c r="C46" s="133"/>
      <c r="D46" s="133"/>
      <c r="E46" s="133"/>
      <c r="G46" s="133"/>
      <c r="H46" s="47"/>
      <c r="I46" s="103">
        <f>_xlfn.QUARTILE.INC(I20:I39,1)</f>
        <v>12.3</v>
      </c>
      <c r="J46" s="133"/>
      <c r="K46" s="21"/>
      <c r="L46" s="133"/>
      <c r="M46" s="133"/>
      <c r="N46" s="133"/>
      <c r="O46" s="103">
        <f>_xlfn.QUARTILE.INC(O20:O39,1)</f>
        <v>9.7769339139344265</v>
      </c>
      <c r="P46" s="133"/>
      <c r="Q46" s="103">
        <f>_xlfn.QUARTILE.INC(Q20:Q39,1)</f>
        <v>7.7584810450819681</v>
      </c>
      <c r="R46" s="133"/>
      <c r="S46" s="133"/>
      <c r="T46" s="103">
        <f t="shared" ref="T46:AD46" si="24">_xlfn.QUARTILE.INC(T20:T39,1)</f>
        <v>11.838263615173794</v>
      </c>
      <c r="U46" s="103">
        <f t="shared" si="24"/>
        <v>11.393860948074391</v>
      </c>
      <c r="V46" s="103">
        <f t="shared" si="24"/>
        <v>10.966141272912395</v>
      </c>
      <c r="W46" s="103">
        <f t="shared" si="24"/>
        <v>10.554478293311742</v>
      </c>
      <c r="X46" s="103">
        <f t="shared" si="24"/>
        <v>10.158269225167196</v>
      </c>
      <c r="Y46" s="103">
        <f t="shared" si="24"/>
        <v>9.7769339139344265</v>
      </c>
      <c r="Z46" s="103">
        <f t="shared" si="24"/>
        <v>9.335066659073032</v>
      </c>
      <c r="AA46" s="103">
        <f t="shared" si="24"/>
        <v>8.9131701625847946</v>
      </c>
      <c r="AB46" s="103">
        <f t="shared" si="24"/>
        <v>8.5103417919446045</v>
      </c>
      <c r="AC46" s="103">
        <f t="shared" si="24"/>
        <v>8.125719712842784</v>
      </c>
      <c r="AD46" s="103">
        <f t="shared" si="24"/>
        <v>7.7584810450819663</v>
      </c>
      <c r="AE46" s="133"/>
      <c r="AF46" s="162"/>
      <c r="AG46" s="133"/>
      <c r="AH46" s="133"/>
      <c r="AI46" s="133"/>
      <c r="AJ46" s="133"/>
      <c r="AK46" s="162"/>
      <c r="AL46" s="162"/>
      <c r="AM46" s="162"/>
      <c r="AN46" s="133"/>
      <c r="AO46" s="133"/>
      <c r="AP46" s="133"/>
      <c r="AQ46" s="133"/>
      <c r="AS46" s="133"/>
      <c r="AT46" s="133"/>
      <c r="AU46" s="133"/>
      <c r="AV46" s="56"/>
      <c r="AW46" s="133"/>
      <c r="AX46" s="133"/>
      <c r="AZ46" s="14"/>
    </row>
    <row r="47" spans="2:57 16373:16383" ht="15" customHeight="1">
      <c r="B47" s="73" t="s">
        <v>143</v>
      </c>
      <c r="C47" s="133"/>
      <c r="D47" s="133"/>
      <c r="E47" s="133"/>
      <c r="G47" s="133"/>
      <c r="H47" s="47"/>
      <c r="I47" s="133"/>
      <c r="J47" s="133"/>
      <c r="K47" s="21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03">
        <f>$I$46</f>
        <v>12.3</v>
      </c>
      <c r="Y47" s="103">
        <f>$I$46</f>
        <v>12.3</v>
      </c>
      <c r="Z47" s="103">
        <f>$Y$46</f>
        <v>9.7769339139344265</v>
      </c>
      <c r="AA47" s="103">
        <f>$Y$46</f>
        <v>9.7769339139344265</v>
      </c>
      <c r="AB47" s="103">
        <f>$Y$46</f>
        <v>9.7769339139344265</v>
      </c>
      <c r="AC47" s="103">
        <f>$Y$46</f>
        <v>9.7769339139344265</v>
      </c>
      <c r="AD47" s="103">
        <f>$Y$46</f>
        <v>9.7769339139344265</v>
      </c>
      <c r="AE47" s="133"/>
      <c r="AF47" s="162"/>
      <c r="AG47" s="133"/>
      <c r="AH47" s="133"/>
      <c r="AI47" s="133"/>
      <c r="AJ47" s="133"/>
      <c r="AK47" s="162"/>
      <c r="AL47" s="162"/>
      <c r="AM47" s="162"/>
      <c r="AN47" s="133"/>
      <c r="AO47" s="133"/>
      <c r="AP47" s="133"/>
      <c r="AQ47" s="133"/>
      <c r="AS47" s="133"/>
      <c r="AT47" s="133"/>
      <c r="AU47" s="133"/>
      <c r="AV47" s="56"/>
      <c r="AW47" s="133"/>
      <c r="AX47" s="133"/>
      <c r="AZ47" s="14"/>
    </row>
    <row r="48" spans="2:57 16373:16383">
      <c r="B48" s="73" t="s">
        <v>74</v>
      </c>
      <c r="C48" s="133"/>
      <c r="D48" s="133"/>
      <c r="E48" s="133"/>
      <c r="G48" s="133"/>
      <c r="H48" s="47"/>
      <c r="I48" s="133"/>
      <c r="J48" s="133"/>
      <c r="K48" s="21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62"/>
      <c r="AG48" s="133"/>
      <c r="AH48" s="133"/>
      <c r="AI48" s="133"/>
      <c r="AJ48" s="133"/>
      <c r="AK48" s="162"/>
      <c r="AL48" s="162"/>
      <c r="AM48" s="162"/>
      <c r="AN48" s="133"/>
      <c r="AO48" s="133"/>
      <c r="AP48" s="133"/>
      <c r="AQ48" s="133"/>
      <c r="AS48" s="133"/>
      <c r="AT48" s="133"/>
      <c r="AU48" s="133"/>
      <c r="AV48" s="56"/>
      <c r="AW48" s="319">
        <f>SUM(AW20:AW37)</f>
        <v>-2.0107935635026575</v>
      </c>
      <c r="AX48" s="319">
        <f>SUM(AX20:AX37)</f>
        <v>-1.6221534495938581</v>
      </c>
    </row>
    <row r="49" spans="1:16383">
      <c r="B49" s="73" t="s">
        <v>70</v>
      </c>
      <c r="C49" s="133"/>
      <c r="D49" s="133"/>
      <c r="E49" s="133"/>
      <c r="G49" s="133"/>
      <c r="H49" s="47"/>
      <c r="I49" s="133"/>
      <c r="J49" s="133"/>
      <c r="K49" s="21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03">
        <f>AW48</f>
        <v>-2.0107935635026575</v>
      </c>
      <c r="X49" s="103">
        <f>W49</f>
        <v>-2.0107935635026575</v>
      </c>
      <c r="Y49" s="103">
        <f>X49</f>
        <v>-2.0107935635026575</v>
      </c>
      <c r="Z49" s="103">
        <f>AX48</f>
        <v>-1.6221534495938581</v>
      </c>
      <c r="AA49" s="103">
        <f>Z49</f>
        <v>-1.6221534495938581</v>
      </c>
      <c r="AB49" s="103">
        <f>AA49</f>
        <v>-1.6221534495938581</v>
      </c>
      <c r="AC49" s="103">
        <f>AB49</f>
        <v>-1.6221534495938581</v>
      </c>
      <c r="AD49" s="103">
        <f>AC49</f>
        <v>-1.6221534495938581</v>
      </c>
      <c r="AE49" s="133"/>
      <c r="AF49" s="162"/>
      <c r="AG49" s="133"/>
      <c r="AH49" s="133"/>
      <c r="AI49" s="133"/>
      <c r="AJ49" s="133"/>
      <c r="AK49" s="162"/>
      <c r="AL49" s="162"/>
      <c r="AM49" s="162"/>
      <c r="AN49" s="133"/>
      <c r="AO49" s="133"/>
      <c r="AP49" s="133"/>
      <c r="AQ49" s="133"/>
      <c r="AS49" s="133"/>
      <c r="AT49" s="133"/>
      <c r="AU49" s="133"/>
      <c r="AV49" s="56"/>
      <c r="AW49" s="133"/>
      <c r="AX49" s="133"/>
    </row>
    <row r="50" spans="1:16383">
      <c r="B50" s="73" t="s">
        <v>69</v>
      </c>
      <c r="C50" s="133"/>
      <c r="D50" s="133"/>
      <c r="E50" s="133"/>
      <c r="G50" s="133"/>
      <c r="H50" s="47"/>
      <c r="I50" s="133"/>
      <c r="J50" s="133"/>
      <c r="K50" s="21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03">
        <f t="shared" ref="W50:AD50" si="25">W49/(1+discount_rate)^W44</f>
        <v>-1.8136205872054312</v>
      </c>
      <c r="X50" s="103">
        <f t="shared" si="25"/>
        <v>-1.7522904224207065</v>
      </c>
      <c r="Y50" s="103">
        <f t="shared" si="25"/>
        <v>-1.6930342245610694</v>
      </c>
      <c r="Z50" s="103">
        <f t="shared" si="25"/>
        <v>-1.3196228764106472</v>
      </c>
      <c r="AA50" s="103">
        <f t="shared" si="25"/>
        <v>-1.2749979482228477</v>
      </c>
      <c r="AB50" s="103">
        <f t="shared" si="25"/>
        <v>-1.231882075577631</v>
      </c>
      <c r="AC50" s="103">
        <f t="shared" si="25"/>
        <v>-1.1902242276112378</v>
      </c>
      <c r="AD50" s="103">
        <f t="shared" si="25"/>
        <v>-1.1499750991412927</v>
      </c>
      <c r="AE50" s="133"/>
      <c r="AF50" s="162"/>
      <c r="AG50" s="133"/>
      <c r="AH50" s="133"/>
      <c r="AI50" s="133"/>
      <c r="AJ50" s="133"/>
      <c r="AK50" s="162"/>
      <c r="AL50" s="162"/>
      <c r="AM50" s="162"/>
      <c r="AN50" s="133"/>
      <c r="AO50" s="133"/>
      <c r="AP50" s="133"/>
      <c r="AQ50" s="133"/>
      <c r="AS50" s="133"/>
      <c r="AT50" s="133"/>
      <c r="AU50" s="133"/>
      <c r="AV50" s="56"/>
      <c r="AW50" s="133"/>
      <c r="AX50" s="133"/>
    </row>
    <row r="51" spans="1:16383">
      <c r="B51" s="73" t="s">
        <v>144</v>
      </c>
      <c r="C51" s="133"/>
      <c r="D51" s="133"/>
      <c r="E51" s="133"/>
      <c r="G51" s="133"/>
      <c r="H51" s="47"/>
      <c r="I51" s="133"/>
      <c r="J51" s="133"/>
      <c r="K51" s="21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62"/>
      <c r="AG51" s="133"/>
      <c r="AH51" s="133"/>
      <c r="AI51" s="133"/>
      <c r="AJ51" s="133"/>
      <c r="AK51" s="162"/>
      <c r="AL51" s="162"/>
      <c r="AM51" s="162"/>
      <c r="AN51" s="133"/>
      <c r="AO51" s="133"/>
      <c r="AP51" s="133"/>
      <c r="AQ51" s="133"/>
      <c r="AS51" s="133"/>
      <c r="AT51" s="133"/>
      <c r="AU51" s="133"/>
      <c r="AV51" s="56"/>
      <c r="AW51" s="133"/>
      <c r="AX51" s="319">
        <f>SUM(Z50:AD50)</f>
        <v>-6.1667022269636567</v>
      </c>
    </row>
    <row r="52" spans="1:16383">
      <c r="B52" s="11"/>
      <c r="C52" s="6"/>
      <c r="H52" s="47"/>
      <c r="K52" s="21"/>
      <c r="AV52" s="56"/>
      <c r="AW52" s="16"/>
    </row>
    <row r="53" spans="1:16383" s="89" customFormat="1" ht="14.4">
      <c r="B53" s="88" t="s">
        <v>251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XET53"/>
      <c r="XEU53"/>
      <c r="XEV53"/>
      <c r="XEW53"/>
      <c r="XEX53"/>
      <c r="XEY53"/>
      <c r="XEZ53"/>
      <c r="XFA53"/>
      <c r="XFB53"/>
      <c r="XFC53"/>
    </row>
    <row r="54" spans="1:16383" ht="14.4" thickBot="1">
      <c r="B54" s="11"/>
      <c r="C54" s="15"/>
      <c r="AW54" s="16"/>
    </row>
    <row r="55" spans="1:16383" ht="14.4" thickBot="1">
      <c r="B55" s="12"/>
      <c r="C55" s="36"/>
      <c r="D55" s="36"/>
      <c r="E55" s="36"/>
      <c r="G55" s="36"/>
      <c r="H55" s="36"/>
      <c r="I55" s="31"/>
      <c r="J55" s="156"/>
      <c r="K55" s="156"/>
      <c r="L55" s="208" t="s">
        <v>120</v>
      </c>
      <c r="M55" s="209"/>
      <c r="N55" s="152"/>
      <c r="O55" s="153"/>
      <c r="P55" s="153"/>
      <c r="Q55" s="153"/>
      <c r="R55" s="153"/>
      <c r="S55" s="153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3"/>
      <c r="AF55" s="31"/>
      <c r="AG55" s="31"/>
      <c r="AK55" s="31"/>
      <c r="AL55" s="59"/>
      <c r="AM55" s="59"/>
      <c r="AO55"/>
      <c r="AP55"/>
      <c r="AS55"/>
      <c r="AT55"/>
      <c r="AU55"/>
      <c r="AW55"/>
      <c r="AX55"/>
      <c r="AY55"/>
      <c r="AZ55"/>
    </row>
    <row r="56" spans="1:16383" ht="38.25" customHeight="1" thickBot="1">
      <c r="B56" s="119"/>
      <c r="C56" s="278" t="s">
        <v>228</v>
      </c>
      <c r="D56" s="271"/>
      <c r="E56" s="272"/>
      <c r="G56" s="263" t="s">
        <v>226</v>
      </c>
      <c r="H56" s="38"/>
      <c r="I56" s="24"/>
      <c r="J56" s="156"/>
      <c r="K56" s="157"/>
      <c r="L56" s="273"/>
      <c r="M56" s="274"/>
      <c r="N56" s="120"/>
      <c r="O56" s="120"/>
      <c r="P56" s="120"/>
      <c r="Q56" s="120"/>
      <c r="R56" s="120"/>
      <c r="S56" s="120"/>
      <c r="T56" s="120">
        <v>1</v>
      </c>
      <c r="U56" s="120">
        <v>2</v>
      </c>
      <c r="V56" s="120">
        <v>3</v>
      </c>
      <c r="W56" s="120">
        <v>4</v>
      </c>
      <c r="X56" s="120">
        <v>5</v>
      </c>
      <c r="Y56" s="120">
        <v>6</v>
      </c>
      <c r="Z56" s="120">
        <v>1</v>
      </c>
      <c r="AA56" s="120">
        <v>2</v>
      </c>
      <c r="AB56" s="120">
        <v>3</v>
      </c>
      <c r="AC56" s="120">
        <v>4</v>
      </c>
      <c r="AD56" s="120">
        <v>5</v>
      </c>
      <c r="AE56" s="121"/>
      <c r="AO56"/>
      <c r="AP56"/>
      <c r="AS56"/>
      <c r="AT56"/>
      <c r="AU56"/>
      <c r="AW56"/>
      <c r="AX56"/>
      <c r="AY56"/>
      <c r="AZ56"/>
      <c r="BA56" s="328"/>
      <c r="BB56" s="328"/>
      <c r="BC56" s="328"/>
    </row>
    <row r="57" spans="1:16383" ht="27" thickBot="1">
      <c r="B57" s="273"/>
      <c r="C57" s="274">
        <v>2011</v>
      </c>
      <c r="D57" s="274">
        <v>2012</v>
      </c>
      <c r="E57" s="275">
        <v>2013</v>
      </c>
      <c r="G57" s="297" t="s">
        <v>227</v>
      </c>
      <c r="H57" s="38"/>
      <c r="I57" s="263" t="s">
        <v>62</v>
      </c>
      <c r="J57" s="94" t="s">
        <v>114</v>
      </c>
      <c r="K57" s="23"/>
      <c r="L57" s="273"/>
      <c r="M57" s="274"/>
      <c r="N57" s="274"/>
      <c r="O57" s="274"/>
      <c r="P57" s="274"/>
      <c r="Q57" s="274"/>
      <c r="R57" s="274"/>
      <c r="S57" s="274"/>
      <c r="T57" s="274" t="s">
        <v>61</v>
      </c>
      <c r="U57" s="274" t="s">
        <v>60</v>
      </c>
      <c r="V57" s="274" t="s">
        <v>59</v>
      </c>
      <c r="W57" s="274" t="s">
        <v>58</v>
      </c>
      <c r="X57" s="274" t="s">
        <v>57</v>
      </c>
      <c r="Y57" s="274" t="s">
        <v>56</v>
      </c>
      <c r="Z57" s="274" t="s">
        <v>55</v>
      </c>
      <c r="AA57" s="274" t="s">
        <v>54</v>
      </c>
      <c r="AB57" s="274" t="s">
        <v>53</v>
      </c>
      <c r="AC57" s="274" t="s">
        <v>52</v>
      </c>
      <c r="AD57" s="274" t="s">
        <v>51</v>
      </c>
      <c r="AE57" s="275" t="s">
        <v>50</v>
      </c>
      <c r="AO57"/>
      <c r="AP57"/>
      <c r="AS57"/>
      <c r="AT57"/>
      <c r="AU57"/>
      <c r="AW57"/>
      <c r="AX57"/>
      <c r="AY57"/>
      <c r="AZ57"/>
      <c r="BA57" s="39"/>
      <c r="BB57" s="39"/>
      <c r="BC57" s="39"/>
    </row>
    <row r="58" spans="1:16383">
      <c r="B58" s="73" t="str">
        <f>B20</f>
        <v>ANH</v>
      </c>
      <c r="C58" s="165">
        <f>C20</f>
        <v>24</v>
      </c>
      <c r="D58" s="165">
        <f>D20</f>
        <v>13.8</v>
      </c>
      <c r="E58" s="168">
        <f>E20</f>
        <v>19.8</v>
      </c>
      <c r="G58" s="172">
        <f>RANK(I58,$I$58:$I$80,1)</f>
        <v>12</v>
      </c>
      <c r="H58" s="38"/>
      <c r="I58" s="224">
        <f>AVERAGE(C58:E58)</f>
        <v>19.2</v>
      </c>
      <c r="J58" s="226">
        <f>(I58-MIN($I$58:$I$80))/(LARGE($I$58:$I$80,1)-MIN($I$58:$I$80))</f>
        <v>0.65134706814580023</v>
      </c>
      <c r="K58" s="20"/>
      <c r="L58" s="182"/>
      <c r="M58" s="92"/>
      <c r="N58" s="92"/>
      <c r="O58" s="92"/>
      <c r="P58" s="92"/>
      <c r="Q58" s="92"/>
      <c r="R58" s="92"/>
      <c r="S58" s="92"/>
      <c r="T58" s="92">
        <f t="shared" ref="T58:AD58" si="26">T20</f>
        <v>18.395667248289136</v>
      </c>
      <c r="U58" s="92">
        <f t="shared" si="26"/>
        <v>17.625029870300917</v>
      </c>
      <c r="V58" s="92">
        <f t="shared" si="26"/>
        <v>16.886676288292307</v>
      </c>
      <c r="W58" s="92">
        <f t="shared" si="26"/>
        <v>16.179254058802059</v>
      </c>
      <c r="X58" s="92">
        <f t="shared" si="26"/>
        <v>15.501467395377819</v>
      </c>
      <c r="Y58" s="92">
        <f t="shared" si="26"/>
        <v>14.852074795081961</v>
      </c>
      <c r="Z58" s="92">
        <f t="shared" si="26"/>
        <v>14.080248522925686</v>
      </c>
      <c r="AA58" s="92">
        <f t="shared" si="26"/>
        <v>13.34853218844545</v>
      </c>
      <c r="AB58" s="92">
        <f t="shared" si="26"/>
        <v>12.654841375551248</v>
      </c>
      <c r="AC58" s="92">
        <f t="shared" si="26"/>
        <v>11.997199990197126</v>
      </c>
      <c r="AD58" s="92">
        <f t="shared" si="26"/>
        <v>11.373734631147535</v>
      </c>
      <c r="AE58" s="93">
        <f>AVERAGE(X58:AD58)</f>
        <v>13.401156985532404</v>
      </c>
      <c r="AO58"/>
      <c r="AP58"/>
      <c r="AS58"/>
      <c r="AT58"/>
      <c r="AU58"/>
      <c r="AW58"/>
      <c r="AX58"/>
      <c r="AY58"/>
      <c r="AZ58"/>
    </row>
    <row r="59" spans="1:16383" s="22" customFormat="1">
      <c r="A59" s="1"/>
      <c r="B59" s="134" t="str">
        <f t="shared" ref="B59:B80" si="27">B21</f>
        <v>WSH</v>
      </c>
      <c r="C59" s="177"/>
      <c r="D59" s="177"/>
      <c r="E59" s="218"/>
      <c r="F59"/>
      <c r="G59" s="219"/>
      <c r="H59" s="178"/>
      <c r="I59" s="228"/>
      <c r="J59" s="227"/>
      <c r="K59" s="137"/>
      <c r="L59" s="18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3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1"/>
      <c r="XES59"/>
      <c r="XET59"/>
      <c r="XEU59"/>
      <c r="XEV59"/>
      <c r="XEW59"/>
      <c r="XEX59"/>
      <c r="XEY59"/>
      <c r="XEZ59"/>
      <c r="XFA59"/>
      <c r="XFB59"/>
      <c r="XFC59"/>
    </row>
    <row r="60" spans="1:16383">
      <c r="B60" s="73" t="str">
        <f t="shared" si="27"/>
        <v>NES</v>
      </c>
      <c r="C60" s="165">
        <f t="shared" ref="C60:E80" si="28">C22</f>
        <v>9.6</v>
      </c>
      <c r="D60" s="165">
        <f t="shared" si="28"/>
        <v>7.2</v>
      </c>
      <c r="E60" s="168">
        <f t="shared" si="28"/>
        <v>4.5599999999999996</v>
      </c>
      <c r="G60" s="172">
        <f t="shared" ref="G60:G75" si="29">RANK(I60,$I$58:$I$80,1)</f>
        <v>3</v>
      </c>
      <c r="H60" s="40"/>
      <c r="I60" s="224">
        <f>AVERAGE(C60:E60)</f>
        <v>7.12</v>
      </c>
      <c r="J60" s="226">
        <f t="shared" ref="J60:J75" si="30">(I60-MIN($I$58:$I$80))/(LARGE($I$58:$I$80,1)-MIN($I$58:$I$80))</f>
        <v>0.17274167987321709</v>
      </c>
      <c r="K60" s="20"/>
      <c r="L60" s="182"/>
      <c r="M60" s="92"/>
      <c r="N60" s="92"/>
      <c r="O60" s="92"/>
      <c r="P60" s="92"/>
      <c r="Q60" s="92"/>
      <c r="R60" s="92"/>
      <c r="S60" s="92"/>
      <c r="T60" s="92">
        <f t="shared" ref="T60:AD60" si="31">T22</f>
        <v>6.9133964464857884</v>
      </c>
      <c r="U60" s="92">
        <f t="shared" si="31"/>
        <v>6.7127879812194271</v>
      </c>
      <c r="V60" s="92">
        <f t="shared" si="31"/>
        <v>6.5180006426088344</v>
      </c>
      <c r="W60" s="92">
        <f t="shared" si="31"/>
        <v>6.3288655169668528</v>
      </c>
      <c r="X60" s="92">
        <f t="shared" si="31"/>
        <v>6.1452185920344213</v>
      </c>
      <c r="Y60" s="92">
        <f t="shared" si="31"/>
        <v>5.9669006147540964</v>
      </c>
      <c r="Z60" s="92">
        <f t="shared" si="31"/>
        <v>5.76980731867559</v>
      </c>
      <c r="AA60" s="92">
        <f t="shared" si="31"/>
        <v>5.5792242311403664</v>
      </c>
      <c r="AB60" s="92">
        <f t="shared" si="31"/>
        <v>5.3949363127933569</v>
      </c>
      <c r="AC60" s="92">
        <f t="shared" si="31"/>
        <v>5.2167356272661207</v>
      </c>
      <c r="AD60" s="92">
        <f t="shared" si="31"/>
        <v>5.0444211065573779</v>
      </c>
      <c r="AE60" s="93">
        <f>AVERAGE(X60:AD60)</f>
        <v>5.5881776861744754</v>
      </c>
      <c r="AO60"/>
      <c r="AP60"/>
      <c r="AS60"/>
      <c r="AT60"/>
      <c r="AU60"/>
      <c r="AW60"/>
      <c r="AX60"/>
      <c r="AY60"/>
      <c r="AZ60"/>
      <c r="BA60" s="39"/>
      <c r="BB60" s="39"/>
      <c r="BC60" s="19"/>
      <c r="BE60" s="20"/>
    </row>
    <row r="61" spans="1:16383">
      <c r="B61" s="73" t="str">
        <f t="shared" si="27"/>
        <v>SVT</v>
      </c>
      <c r="C61" s="165">
        <f t="shared" si="28"/>
        <v>36.6</v>
      </c>
      <c r="D61" s="165">
        <f t="shared" si="28"/>
        <v>28.8</v>
      </c>
      <c r="E61" s="168">
        <f t="shared" si="28"/>
        <v>15.600000000000001</v>
      </c>
      <c r="G61" s="172">
        <f t="shared" si="29"/>
        <v>16</v>
      </c>
      <c r="H61" s="40"/>
      <c r="I61" s="224">
        <f>AVERAGE(C61:E61)</f>
        <v>27</v>
      </c>
      <c r="J61" s="226">
        <f t="shared" si="30"/>
        <v>0.96038034865293187</v>
      </c>
      <c r="K61" s="20"/>
      <c r="L61" s="182"/>
      <c r="M61" s="92"/>
      <c r="N61" s="92"/>
      <c r="O61" s="92"/>
      <c r="P61" s="92"/>
      <c r="Q61" s="92"/>
      <c r="R61" s="92"/>
      <c r="S61" s="92"/>
      <c r="T61" s="92">
        <f t="shared" ref="T61:AD61" si="32">T23</f>
        <v>25.807326464605879</v>
      </c>
      <c r="U61" s="92">
        <f t="shared" si="32"/>
        <v>24.667337009286921</v>
      </c>
      <c r="V61" s="92">
        <f t="shared" si="32"/>
        <v>23.577704415226755</v>
      </c>
      <c r="W61" s="92">
        <f t="shared" si="32"/>
        <v>22.53620426406431</v>
      </c>
      <c r="X61" s="92">
        <f t="shared" si="32"/>
        <v>21.540710396879653</v>
      </c>
      <c r="Y61" s="92">
        <f t="shared" si="32"/>
        <v>20.589190573770491</v>
      </c>
      <c r="Z61" s="92">
        <f t="shared" si="32"/>
        <v>19.442690709381555</v>
      </c>
      <c r="AA61" s="92">
        <f t="shared" si="32"/>
        <v>18.360033176935403</v>
      </c>
      <c r="AB61" s="92">
        <f t="shared" si="32"/>
        <v>17.337662944744292</v>
      </c>
      <c r="AC61" s="92">
        <f t="shared" si="32"/>
        <v>16.3722229414693</v>
      </c>
      <c r="AD61" s="92">
        <f t="shared" si="32"/>
        <v>15.460543032786882</v>
      </c>
      <c r="AE61" s="93">
        <f>AVERAGE(X61:AD61)</f>
        <v>18.443293396566794</v>
      </c>
      <c r="AO61"/>
      <c r="AP61"/>
      <c r="AS61"/>
      <c r="AT61"/>
      <c r="AU61"/>
      <c r="AW61"/>
      <c r="AX61"/>
      <c r="AY61"/>
      <c r="AZ61"/>
      <c r="BA61" s="39"/>
      <c r="BB61" s="39"/>
      <c r="BC61" s="19"/>
      <c r="BE61" s="18"/>
    </row>
    <row r="62" spans="1:16383">
      <c r="B62" s="73" t="str">
        <f t="shared" si="27"/>
        <v>SWT</v>
      </c>
      <c r="C62" s="165">
        <f t="shared" si="28"/>
        <v>37.200000000000003</v>
      </c>
      <c r="D62" s="165">
        <f t="shared" si="28"/>
        <v>16.2</v>
      </c>
      <c r="E62" s="168">
        <f t="shared" si="28"/>
        <v>15</v>
      </c>
      <c r="G62" s="172">
        <f t="shared" si="29"/>
        <v>15</v>
      </c>
      <c r="H62" s="40"/>
      <c r="I62" s="224">
        <f t="shared" ref="I62:I73" si="33">AVERAGE(C62:E62)</f>
        <v>22.8</v>
      </c>
      <c r="J62" s="226">
        <f t="shared" si="30"/>
        <v>0.79397781299524561</v>
      </c>
      <c r="K62" s="20"/>
      <c r="L62" s="182"/>
      <c r="M62" s="92"/>
      <c r="N62" s="92"/>
      <c r="O62" s="92"/>
      <c r="P62" s="92"/>
      <c r="Q62" s="92"/>
      <c r="R62" s="92"/>
      <c r="S62" s="92"/>
      <c r="T62" s="92">
        <f t="shared" ref="T62:AD62" si="34">T24</f>
        <v>21.816509859587072</v>
      </c>
      <c r="U62" s="92">
        <f t="shared" si="34"/>
        <v>20.875443090064032</v>
      </c>
      <c r="V62" s="92">
        <f t="shared" si="34"/>
        <v>19.974969736738188</v>
      </c>
      <c r="W62" s="92">
        <f t="shared" si="34"/>
        <v>19.113338780986933</v>
      </c>
      <c r="X62" s="92">
        <f t="shared" si="34"/>
        <v>18.288874735308305</v>
      </c>
      <c r="Y62" s="92">
        <f t="shared" si="34"/>
        <v>17.499974385245899</v>
      </c>
      <c r="Z62" s="92">
        <f t="shared" si="34"/>
        <v>16.555348723332571</v>
      </c>
      <c r="AA62" s="92">
        <f t="shared" si="34"/>
        <v>15.661712715546825</v>
      </c>
      <c r="AB62" s="92">
        <f t="shared" si="34"/>
        <v>14.81631400724398</v>
      </c>
      <c r="AC62" s="92">
        <f t="shared" si="34"/>
        <v>14.016548812272703</v>
      </c>
      <c r="AD62" s="92">
        <f t="shared" si="34"/>
        <v>13.259953893442626</v>
      </c>
      <c r="AE62" s="93">
        <f t="shared" ref="AE62:AE72" si="35">AVERAGE(X62:AD62)</f>
        <v>15.728389610341845</v>
      </c>
      <c r="AO62"/>
      <c r="AP62"/>
      <c r="AS62"/>
      <c r="AT62"/>
      <c r="AU62"/>
      <c r="AW62"/>
      <c r="AX62"/>
      <c r="AY62"/>
      <c r="AZ62"/>
      <c r="BA62" s="39"/>
      <c r="BB62" s="39"/>
      <c r="BC62" s="19"/>
      <c r="BE62" s="20"/>
    </row>
    <row r="63" spans="1:16383">
      <c r="B63" s="73" t="str">
        <f t="shared" si="27"/>
        <v>SRN</v>
      </c>
      <c r="C63" s="165">
        <f t="shared" si="28"/>
        <v>24.18</v>
      </c>
      <c r="D63" s="165">
        <f t="shared" si="28"/>
        <v>18</v>
      </c>
      <c r="E63" s="168">
        <f t="shared" si="28"/>
        <v>10.799999999999999</v>
      </c>
      <c r="G63" s="172">
        <f t="shared" si="29"/>
        <v>10</v>
      </c>
      <c r="H63" s="40"/>
      <c r="I63" s="224">
        <f t="shared" si="33"/>
        <v>17.66</v>
      </c>
      <c r="J63" s="226">
        <f t="shared" si="30"/>
        <v>0.59033280507131547</v>
      </c>
      <c r="K63" s="20"/>
      <c r="L63" s="182"/>
      <c r="M63" s="92"/>
      <c r="N63" s="92"/>
      <c r="O63" s="92"/>
      <c r="P63" s="92"/>
      <c r="Q63" s="92"/>
      <c r="R63" s="92"/>
      <c r="S63" s="92"/>
      <c r="T63" s="92">
        <f t="shared" ref="T63:AD63" si="36">T25</f>
        <v>16.932246006041929</v>
      </c>
      <c r="U63" s="92">
        <f t="shared" si="36"/>
        <v>16.234482152271962</v>
      </c>
      <c r="V63" s="92">
        <f t="shared" si="36"/>
        <v>15.565472569816867</v>
      </c>
      <c r="W63" s="92">
        <f t="shared" si="36"/>
        <v>14.924032318937533</v>
      </c>
      <c r="X63" s="92">
        <f t="shared" si="36"/>
        <v>14.309025290281467</v>
      </c>
      <c r="Y63" s="92">
        <f t="shared" si="36"/>
        <v>13.719362192622951</v>
      </c>
      <c r="Z63" s="92">
        <f t="shared" si="36"/>
        <v>13.021357478010014</v>
      </c>
      <c r="AA63" s="92">
        <f t="shared" si="36"/>
        <v>12.358865389624253</v>
      </c>
      <c r="AB63" s="92">
        <f t="shared" si="36"/>
        <v>11.730079139352139</v>
      </c>
      <c r="AC63" s="92">
        <f t="shared" si="36"/>
        <v>11.13328386366117</v>
      </c>
      <c r="AD63" s="92">
        <f t="shared" si="36"/>
        <v>10.566851946721311</v>
      </c>
      <c r="AE63" s="93">
        <f t="shared" si="35"/>
        <v>12.405546471467616</v>
      </c>
      <c r="AO63"/>
      <c r="AP63"/>
      <c r="AS63"/>
      <c r="AT63"/>
      <c r="AU63"/>
      <c r="AW63"/>
      <c r="AX63"/>
      <c r="AY63"/>
      <c r="AZ63"/>
      <c r="BA63" s="39"/>
      <c r="BB63" s="39"/>
      <c r="BE63" s="20"/>
    </row>
    <row r="64" spans="1:16383">
      <c r="B64" s="73" t="str">
        <f t="shared" si="27"/>
        <v>TMS</v>
      </c>
      <c r="C64" s="165">
        <f t="shared" si="28"/>
        <v>12.6</v>
      </c>
      <c r="D64" s="165">
        <f t="shared" si="28"/>
        <v>13.2</v>
      </c>
      <c r="E64" s="168">
        <f t="shared" si="28"/>
        <v>12</v>
      </c>
      <c r="G64" s="172">
        <f t="shared" si="29"/>
        <v>6</v>
      </c>
      <c r="H64" s="40"/>
      <c r="I64" s="224">
        <f t="shared" si="33"/>
        <v>12.6</v>
      </c>
      <c r="J64" s="226">
        <f t="shared" si="30"/>
        <v>0.38985736925515058</v>
      </c>
      <c r="K64" s="20"/>
      <c r="L64" s="182"/>
      <c r="M64" s="92"/>
      <c r="N64" s="92"/>
      <c r="O64" s="92"/>
      <c r="P64" s="92"/>
      <c r="Q64" s="92"/>
      <c r="R64" s="92"/>
      <c r="S64" s="92"/>
      <c r="T64" s="92">
        <f t="shared" ref="T64:AD64" si="37">T26</f>
        <v>12.123407150748788</v>
      </c>
      <c r="U64" s="92">
        <f t="shared" si="37"/>
        <v>11.664841344668796</v>
      </c>
      <c r="V64" s="92">
        <f t="shared" si="37"/>
        <v>11.223620711929188</v>
      </c>
      <c r="W64" s="92">
        <f t="shared" si="37"/>
        <v>10.799089174309088</v>
      </c>
      <c r="X64" s="92">
        <f t="shared" si="37"/>
        <v>10.390615469634335</v>
      </c>
      <c r="Y64" s="92">
        <f t="shared" si="37"/>
        <v>9.9975922131147499</v>
      </c>
      <c r="Z64" s="92">
        <f t="shared" si="37"/>
        <v>9.5414378735548855</v>
      </c>
      <c r="AA64" s="92">
        <f t="shared" si="37"/>
        <v>9.1060962233970084</v>
      </c>
      <c r="AB64" s="92">
        <f t="shared" si="37"/>
        <v>8.6906176541367675</v>
      </c>
      <c r="AC64" s="92">
        <f t="shared" si="37"/>
        <v>8.294095884506099</v>
      </c>
      <c r="AD64" s="92">
        <f t="shared" si="37"/>
        <v>7.9156659836065542</v>
      </c>
      <c r="AE64" s="93">
        <f t="shared" si="35"/>
        <v>9.1337316145643417</v>
      </c>
      <c r="AO64"/>
      <c r="AP64"/>
      <c r="AS64"/>
      <c r="AT64"/>
      <c r="AU64"/>
      <c r="AW64"/>
      <c r="AX64"/>
      <c r="AY64"/>
      <c r="AZ64"/>
      <c r="BA64" s="39"/>
      <c r="BB64" s="39"/>
      <c r="BC64" s="19"/>
      <c r="BE64" s="18"/>
    </row>
    <row r="65" spans="2:57 16373:16383">
      <c r="B65" s="73" t="str">
        <f t="shared" si="27"/>
        <v>UU</v>
      </c>
      <c r="C65" s="165">
        <f t="shared" si="28"/>
        <v>25.2</v>
      </c>
      <c r="D65" s="165">
        <f t="shared" si="28"/>
        <v>18</v>
      </c>
      <c r="E65" s="168">
        <f t="shared" si="28"/>
        <v>10.200000000000001</v>
      </c>
      <c r="G65" s="172">
        <f t="shared" si="29"/>
        <v>11</v>
      </c>
      <c r="H65" s="40"/>
      <c r="I65" s="224">
        <f t="shared" si="33"/>
        <v>17.8</v>
      </c>
      <c r="J65" s="226">
        <f t="shared" si="30"/>
        <v>0.59587955625990496</v>
      </c>
      <c r="K65" s="20"/>
      <c r="L65" s="182"/>
      <c r="M65" s="92"/>
      <c r="N65" s="92"/>
      <c r="O65" s="92"/>
      <c r="P65" s="92"/>
      <c r="Q65" s="92"/>
      <c r="R65" s="92"/>
      <c r="S65" s="92"/>
      <c r="T65" s="92">
        <f t="shared" ref="T65:AD65" si="38">T27</f>
        <v>17.065286215239031</v>
      </c>
      <c r="U65" s="92">
        <f t="shared" si="38"/>
        <v>16.3608985173049</v>
      </c>
      <c r="V65" s="92">
        <f t="shared" si="38"/>
        <v>15.685585164959997</v>
      </c>
      <c r="W65" s="92">
        <f t="shared" si="38"/>
        <v>15.038146083907284</v>
      </c>
      <c r="X65" s="92">
        <f t="shared" si="38"/>
        <v>14.417430734182796</v>
      </c>
      <c r="Y65" s="92">
        <f t="shared" si="38"/>
        <v>13.822336065573772</v>
      </c>
      <c r="Z65" s="92">
        <f t="shared" si="38"/>
        <v>13.117623349178668</v>
      </c>
      <c r="AA65" s="92">
        <f t="shared" si="38"/>
        <v>12.44883943745833</v>
      </c>
      <c r="AB65" s="92">
        <f t="shared" si="38"/>
        <v>11.814152549922175</v>
      </c>
      <c r="AC65" s="92">
        <f t="shared" si="38"/>
        <v>11.211824296878344</v>
      </c>
      <c r="AD65" s="92">
        <f t="shared" si="38"/>
        <v>10.640204918032792</v>
      </c>
      <c r="AE65" s="93">
        <f t="shared" si="35"/>
        <v>12.496058764460983</v>
      </c>
      <c r="AO65"/>
      <c r="AP65"/>
      <c r="AS65"/>
      <c r="AT65"/>
      <c r="AU65"/>
      <c r="AW65"/>
      <c r="AX65"/>
      <c r="AY65"/>
      <c r="AZ65"/>
      <c r="BA65" s="39"/>
      <c r="BB65" s="39"/>
      <c r="BC65" s="19"/>
      <c r="BE65" s="18"/>
    </row>
    <row r="66" spans="2:57 16373:16383">
      <c r="B66" s="73" t="str">
        <f t="shared" si="27"/>
        <v>WSX</v>
      </c>
      <c r="C66" s="165">
        <f t="shared" si="28"/>
        <v>36</v>
      </c>
      <c r="D66" s="165">
        <f t="shared" si="28"/>
        <v>24</v>
      </c>
      <c r="E66" s="168">
        <f t="shared" si="28"/>
        <v>24</v>
      </c>
      <c r="G66" s="172">
        <f t="shared" si="29"/>
        <v>17</v>
      </c>
      <c r="H66" s="40"/>
      <c r="I66" s="224">
        <f t="shared" si="33"/>
        <v>28</v>
      </c>
      <c r="J66" s="226">
        <f t="shared" si="30"/>
        <v>1</v>
      </c>
      <c r="K66" s="20"/>
      <c r="L66" s="182"/>
      <c r="M66" s="92"/>
      <c r="N66" s="92"/>
      <c r="O66" s="92"/>
      <c r="P66" s="92"/>
      <c r="Q66" s="92"/>
      <c r="R66" s="92"/>
      <c r="S66" s="92"/>
      <c r="T66" s="92">
        <f t="shared" ref="T66:AD66" si="39">T28</f>
        <v>26.757502605017976</v>
      </c>
      <c r="U66" s="92">
        <f t="shared" si="39"/>
        <v>25.570140916340847</v>
      </c>
      <c r="V66" s="92">
        <f t="shared" si="39"/>
        <v>24.435468292130963</v>
      </c>
      <c r="W66" s="92">
        <f t="shared" si="39"/>
        <v>23.351146660054585</v>
      </c>
      <c r="X66" s="92">
        <f t="shared" si="39"/>
        <v>22.314941699520261</v>
      </c>
      <c r="Y66" s="92">
        <f t="shared" si="39"/>
        <v>21.324718237704914</v>
      </c>
      <c r="Z66" s="92">
        <f t="shared" si="39"/>
        <v>20.13012230152837</v>
      </c>
      <c r="AA66" s="92">
        <f t="shared" si="39"/>
        <v>19.002446801759103</v>
      </c>
      <c r="AB66" s="92">
        <f t="shared" si="39"/>
        <v>17.937942901930061</v>
      </c>
      <c r="AC66" s="92">
        <f t="shared" si="39"/>
        <v>16.933071772794857</v>
      </c>
      <c r="AD66" s="92">
        <f t="shared" si="39"/>
        <v>15.984492827868849</v>
      </c>
      <c r="AE66" s="93">
        <f t="shared" si="35"/>
        <v>19.089676649015207</v>
      </c>
      <c r="AO66"/>
      <c r="AP66"/>
      <c r="AS66"/>
      <c r="AT66"/>
      <c r="AU66"/>
      <c r="AW66"/>
      <c r="AX66"/>
      <c r="AY66"/>
      <c r="AZ66"/>
      <c r="BA66" s="39"/>
      <c r="BB66" s="39"/>
      <c r="BC66" s="19"/>
      <c r="BE66" s="20"/>
    </row>
    <row r="67" spans="2:57 16373:16383">
      <c r="B67" s="73" t="str">
        <f t="shared" si="27"/>
        <v>YKY</v>
      </c>
      <c r="C67" s="165">
        <f t="shared" si="28"/>
        <v>19.2</v>
      </c>
      <c r="D67" s="165">
        <f t="shared" si="28"/>
        <v>10.199999999999999</v>
      </c>
      <c r="E67" s="168">
        <f t="shared" si="28"/>
        <v>10.200000000000001</v>
      </c>
      <c r="G67" s="172">
        <f t="shared" si="29"/>
        <v>8</v>
      </c>
      <c r="H67" s="40"/>
      <c r="I67" s="224">
        <f t="shared" si="33"/>
        <v>13.200000000000001</v>
      </c>
      <c r="J67" s="226">
        <f t="shared" si="30"/>
        <v>0.41362916006339151</v>
      </c>
      <c r="K67" s="20"/>
      <c r="L67" s="182"/>
      <c r="M67" s="92"/>
      <c r="N67" s="92"/>
      <c r="O67" s="92"/>
      <c r="P67" s="92"/>
      <c r="Q67" s="92"/>
      <c r="R67" s="92"/>
      <c r="S67" s="92"/>
      <c r="T67" s="92">
        <f t="shared" ref="T67:AD67" si="40">T29</f>
        <v>12.693677491181088</v>
      </c>
      <c r="U67" s="92">
        <f t="shared" si="40"/>
        <v>12.206776382584652</v>
      </c>
      <c r="V67" s="92">
        <f t="shared" si="40"/>
        <v>11.738551712689068</v>
      </c>
      <c r="W67" s="92">
        <f t="shared" si="40"/>
        <v>11.288287095032304</v>
      </c>
      <c r="X67" s="92">
        <f t="shared" si="40"/>
        <v>10.855293622136477</v>
      </c>
      <c r="Y67" s="92">
        <f t="shared" si="40"/>
        <v>10.438908811475411</v>
      </c>
      <c r="Z67" s="92">
        <f t="shared" si="40"/>
        <v>9.9541556775571003</v>
      </c>
      <c r="AA67" s="92">
        <f t="shared" si="40"/>
        <v>9.4919130957556259</v>
      </c>
      <c r="AB67" s="92">
        <f t="shared" si="40"/>
        <v>9.0511357402728656</v>
      </c>
      <c r="AC67" s="92">
        <f t="shared" si="40"/>
        <v>8.6308268272575432</v>
      </c>
      <c r="AD67" s="92">
        <f t="shared" si="40"/>
        <v>8.2300358606557378</v>
      </c>
      <c r="AE67" s="93">
        <f t="shared" si="35"/>
        <v>9.5217528050158222</v>
      </c>
      <c r="AO67"/>
      <c r="AP67"/>
      <c r="AS67"/>
      <c r="AT67"/>
      <c r="AU67"/>
      <c r="AW67"/>
      <c r="AX67"/>
      <c r="AY67"/>
      <c r="AZ67"/>
      <c r="BA67" s="39"/>
      <c r="BB67" s="39"/>
      <c r="BC67" s="19"/>
      <c r="BE67" s="20"/>
    </row>
    <row r="68" spans="2:57 16373:16383">
      <c r="B68" s="73" t="str">
        <f t="shared" si="27"/>
        <v>AFW</v>
      </c>
      <c r="C68" s="165">
        <f t="shared" si="28"/>
        <v>18.260976194869908</v>
      </c>
      <c r="D68" s="165">
        <f t="shared" si="28"/>
        <v>20.061192101863814</v>
      </c>
      <c r="E68" s="168">
        <f t="shared" si="28"/>
        <v>22.8</v>
      </c>
      <c r="G68" s="172">
        <f t="shared" si="29"/>
        <v>13</v>
      </c>
      <c r="H68" s="40"/>
      <c r="I68" s="224">
        <f t="shared" si="33"/>
        <v>20.37405609891124</v>
      </c>
      <c r="J68" s="226">
        <f t="shared" si="30"/>
        <v>0.69786276144656256</v>
      </c>
      <c r="K68" s="20"/>
      <c r="L68" s="182"/>
      <c r="M68" s="92"/>
      <c r="N68" s="92"/>
      <c r="O68" s="92"/>
      <c r="P68" s="92"/>
      <c r="Q68" s="92"/>
      <c r="R68" s="92"/>
      <c r="S68" s="92"/>
      <c r="T68" s="92">
        <f t="shared" ref="T68:AD68" si="41">T30</f>
        <v>19.916062711355547</v>
      </c>
      <c r="U68" s="92">
        <f t="shared" si="41"/>
        <v>19.069690092434943</v>
      </c>
      <c r="V68" s="92">
        <f t="shared" si="41"/>
        <v>18.25928575803124</v>
      </c>
      <c r="W68" s="92">
        <f t="shared" si="41"/>
        <v>17.483321164495738</v>
      </c>
      <c r="X68" s="92">
        <f t="shared" si="41"/>
        <v>16.740332726676286</v>
      </c>
      <c r="Y68" s="92">
        <f t="shared" si="41"/>
        <v>16.028919057377045</v>
      </c>
      <c r="Z68" s="92">
        <f t="shared" si="41"/>
        <v>15.180327251596079</v>
      </c>
      <c r="AA68" s="92">
        <f t="shared" si="41"/>
        <v>14.376660998827198</v>
      </c>
      <c r="AB68" s="92">
        <f t="shared" si="41"/>
        <v>13.615541881909531</v>
      </c>
      <c r="AC68" s="92">
        <f t="shared" si="41"/>
        <v>12.894717400177656</v>
      </c>
      <c r="AD68" s="92">
        <f t="shared" si="41"/>
        <v>12.212054303278682</v>
      </c>
      <c r="AE68" s="93">
        <f t="shared" si="35"/>
        <v>14.435507659977494</v>
      </c>
      <c r="AO68"/>
      <c r="AP68"/>
      <c r="AS68"/>
      <c r="AT68"/>
      <c r="AU68"/>
      <c r="AW68"/>
      <c r="AX68"/>
      <c r="AY68"/>
      <c r="AZ68"/>
      <c r="BA68" s="39"/>
      <c r="BB68" s="39"/>
      <c r="BE68" s="20"/>
    </row>
    <row r="69" spans="2:57 16373:16383">
      <c r="B69" s="73" t="str">
        <f t="shared" si="27"/>
        <v>BRL</v>
      </c>
      <c r="C69" s="165">
        <f t="shared" si="28"/>
        <v>21.18</v>
      </c>
      <c r="D69" s="165">
        <f t="shared" si="28"/>
        <v>23.58</v>
      </c>
      <c r="E69" s="168">
        <f t="shared" si="28"/>
        <v>23.46</v>
      </c>
      <c r="G69" s="172">
        <f t="shared" si="29"/>
        <v>14</v>
      </c>
      <c r="H69" s="40"/>
      <c r="I69" s="224">
        <f t="shared" si="33"/>
        <v>22.74</v>
      </c>
      <c r="J69" s="226">
        <f t="shared" si="30"/>
        <v>0.79160063391442148</v>
      </c>
      <c r="K69" s="20"/>
      <c r="L69" s="182"/>
      <c r="M69" s="92"/>
      <c r="N69" s="92"/>
      <c r="O69" s="92"/>
      <c r="P69" s="92"/>
      <c r="Q69" s="92"/>
      <c r="R69" s="92"/>
      <c r="S69" s="92"/>
      <c r="T69" s="92">
        <f t="shared" ref="T69:AD69" si="42">T31</f>
        <v>21.759497092184226</v>
      </c>
      <c r="U69" s="92">
        <f t="shared" si="42"/>
        <v>20.8212714909751</v>
      </c>
      <c r="V69" s="92">
        <f t="shared" si="42"/>
        <v>19.923500284232674</v>
      </c>
      <c r="W69" s="92">
        <f t="shared" si="42"/>
        <v>19.064439160109604</v>
      </c>
      <c r="X69" s="92">
        <f t="shared" si="42"/>
        <v>18.242419017965172</v>
      </c>
      <c r="Y69" s="92">
        <f t="shared" si="42"/>
        <v>17.455842725409823</v>
      </c>
      <c r="Z69" s="92">
        <f t="shared" si="42"/>
        <v>16.514099144163577</v>
      </c>
      <c r="AA69" s="92">
        <f t="shared" si="42"/>
        <v>15.62316267585766</v>
      </c>
      <c r="AB69" s="92">
        <f t="shared" si="42"/>
        <v>14.78029227422774</v>
      </c>
      <c r="AC69" s="92">
        <f t="shared" si="42"/>
        <v>13.98289477259147</v>
      </c>
      <c r="AD69" s="92">
        <f t="shared" si="42"/>
        <v>13.228516905737692</v>
      </c>
      <c r="AE69" s="93">
        <f t="shared" si="35"/>
        <v>15.689603930850449</v>
      </c>
      <c r="AO69"/>
      <c r="AP69"/>
      <c r="AS69"/>
      <c r="AT69"/>
      <c r="AU69"/>
      <c r="AW69"/>
      <c r="AX69"/>
      <c r="AY69"/>
      <c r="AZ69"/>
      <c r="BA69" s="39"/>
      <c r="BB69" s="39"/>
      <c r="BC69" s="19"/>
      <c r="BE69" s="20"/>
    </row>
    <row r="70" spans="2:57 16373:16383" s="42" customFormat="1">
      <c r="B70" s="73" t="str">
        <f t="shared" si="27"/>
        <v>DVW</v>
      </c>
      <c r="C70" s="165">
        <f t="shared" si="28"/>
        <v>12</v>
      </c>
      <c r="D70" s="165">
        <f t="shared" si="28"/>
        <v>15.6</v>
      </c>
      <c r="E70" s="168">
        <f t="shared" si="28"/>
        <v>9</v>
      </c>
      <c r="F70"/>
      <c r="G70" s="172">
        <f t="shared" si="29"/>
        <v>5</v>
      </c>
      <c r="H70" s="40"/>
      <c r="I70" s="224">
        <f t="shared" si="33"/>
        <v>12.200000000000001</v>
      </c>
      <c r="J70" s="226">
        <f t="shared" si="30"/>
        <v>0.37400950871632338</v>
      </c>
      <c r="K70" s="20"/>
      <c r="L70" s="182"/>
      <c r="M70" s="92"/>
      <c r="N70" s="92"/>
      <c r="O70" s="92"/>
      <c r="P70" s="92"/>
      <c r="Q70" s="92"/>
      <c r="R70" s="92"/>
      <c r="S70" s="92"/>
      <c r="T70" s="92">
        <f t="shared" ref="T70:AD70" si="43">T32</f>
        <v>11.743215769982131</v>
      </c>
      <c r="U70" s="92">
        <f t="shared" si="43"/>
        <v>11.30353414920959</v>
      </c>
      <c r="V70" s="92">
        <f t="shared" si="43"/>
        <v>10.880314793240132</v>
      </c>
      <c r="W70" s="92">
        <f t="shared" si="43"/>
        <v>10.472941332979293</v>
      </c>
      <c r="X70" s="92">
        <f t="shared" si="43"/>
        <v>10.080820477011482</v>
      </c>
      <c r="Y70" s="92">
        <f t="shared" si="43"/>
        <v>9.7033811475409859</v>
      </c>
      <c r="Z70" s="92">
        <f t="shared" si="43"/>
        <v>9.2662762542457475</v>
      </c>
      <c r="AA70" s="92">
        <f t="shared" si="43"/>
        <v>8.8488614756473911</v>
      </c>
      <c r="AB70" s="92">
        <f t="shared" si="43"/>
        <v>8.4502498378805502</v>
      </c>
      <c r="AC70" s="92">
        <f t="shared" si="43"/>
        <v>8.0695943222883457</v>
      </c>
      <c r="AD70" s="92">
        <f t="shared" si="43"/>
        <v>7.7060860655737704</v>
      </c>
      <c r="AE70" s="93">
        <f t="shared" si="35"/>
        <v>8.8750385114554664</v>
      </c>
      <c r="AF70" s="1"/>
      <c r="AG70" s="1"/>
      <c r="AN70" s="1"/>
      <c r="AO70"/>
      <c r="AP70"/>
      <c r="AQ70"/>
      <c r="AR70"/>
      <c r="AS70"/>
      <c r="AT70"/>
      <c r="AU70"/>
      <c r="AV70"/>
      <c r="AW70"/>
      <c r="AX70"/>
      <c r="AY70"/>
      <c r="AZ70"/>
      <c r="BA70" s="39"/>
      <c r="BB70" s="39"/>
      <c r="BC70" s="44"/>
      <c r="BE70" s="43"/>
      <c r="XES70"/>
      <c r="XET70"/>
      <c r="XEU70"/>
      <c r="XEV70"/>
      <c r="XEW70"/>
      <c r="XEX70"/>
      <c r="XEY70"/>
      <c r="XEZ70"/>
      <c r="XFA70"/>
      <c r="XFB70"/>
      <c r="XFC70"/>
    </row>
    <row r="71" spans="2:57 16373:16383">
      <c r="B71" s="73" t="str">
        <f t="shared" si="27"/>
        <v>PRT</v>
      </c>
      <c r="C71" s="165">
        <f t="shared" si="28"/>
        <v>4.8</v>
      </c>
      <c r="D71" s="165">
        <f t="shared" si="28"/>
        <v>4.0199999999999996</v>
      </c>
      <c r="E71" s="168">
        <f t="shared" si="28"/>
        <v>5.1599999999999993</v>
      </c>
      <c r="G71" s="172">
        <f t="shared" si="29"/>
        <v>2</v>
      </c>
      <c r="H71" s="40"/>
      <c r="I71" s="224">
        <f t="shared" si="33"/>
        <v>4.66</v>
      </c>
      <c r="J71" s="226">
        <f t="shared" si="30"/>
        <v>7.5277337559429475E-2</v>
      </c>
      <c r="K71" s="20"/>
      <c r="L71" s="182"/>
      <c r="M71" s="92"/>
      <c r="N71" s="92"/>
      <c r="O71" s="92"/>
      <c r="P71" s="92"/>
      <c r="Q71" s="92"/>
      <c r="R71" s="92"/>
      <c r="S71" s="92"/>
      <c r="T71" s="92">
        <f t="shared" ref="T71:AD71" si="44">T33</f>
        <v>4.5722189379663929</v>
      </c>
      <c r="U71" s="92">
        <f t="shared" si="44"/>
        <v>4.4860914198923876</v>
      </c>
      <c r="V71" s="92">
        <f t="shared" si="44"/>
        <v>4.4015862977426004</v>
      </c>
      <c r="W71" s="92">
        <f t="shared" si="44"/>
        <v>4.3186730102214801</v>
      </c>
      <c r="X71" s="92">
        <f t="shared" si="44"/>
        <v>4.2373215717208108</v>
      </c>
      <c r="Y71" s="92">
        <f t="shared" si="44"/>
        <v>4.1575025614754102</v>
      </c>
      <c r="Z71" s="92">
        <f t="shared" si="44"/>
        <v>4.0737997789054301</v>
      </c>
      <c r="AA71" s="92">
        <f t="shared" si="44"/>
        <v>3.9917821800981432</v>
      </c>
      <c r="AB71" s="92">
        <f t="shared" si="44"/>
        <v>3.9114158373366119</v>
      </c>
      <c r="AC71" s="92">
        <f t="shared" si="44"/>
        <v>3.8326675059688546</v>
      </c>
      <c r="AD71" s="92">
        <f t="shared" si="44"/>
        <v>3.7555046106557382</v>
      </c>
      <c r="AE71" s="93">
        <f t="shared" si="35"/>
        <v>3.9942848637372852</v>
      </c>
      <c r="AO71"/>
      <c r="AP71"/>
      <c r="AS71"/>
      <c r="AT71"/>
      <c r="AU71"/>
      <c r="AW71"/>
      <c r="AX71"/>
      <c r="AY71"/>
      <c r="AZ71"/>
      <c r="BA71" s="39"/>
      <c r="BB71" s="39"/>
      <c r="BC71" s="45"/>
      <c r="BE71" s="20"/>
    </row>
    <row r="72" spans="2:57 16373:16383">
      <c r="B72" s="73" t="str">
        <f t="shared" si="27"/>
        <v>SBW</v>
      </c>
      <c r="C72" s="165">
        <f t="shared" si="28"/>
        <v>2.2799999999999998</v>
      </c>
      <c r="D72" s="165">
        <f t="shared" si="28"/>
        <v>4.2</v>
      </c>
      <c r="E72" s="168">
        <f t="shared" si="28"/>
        <v>1.7999999999999998</v>
      </c>
      <c r="G72" s="172">
        <f t="shared" si="29"/>
        <v>1</v>
      </c>
      <c r="H72" s="40"/>
      <c r="I72" s="224">
        <f t="shared" si="33"/>
        <v>2.7600000000000002</v>
      </c>
      <c r="J72" s="226">
        <f t="shared" si="30"/>
        <v>0</v>
      </c>
      <c r="K72" s="20"/>
      <c r="L72" s="182"/>
      <c r="M72" s="92"/>
      <c r="N72" s="92"/>
      <c r="O72" s="92"/>
      <c r="P72" s="92"/>
      <c r="Q72" s="92"/>
      <c r="R72" s="92"/>
      <c r="S72" s="92"/>
      <c r="T72" s="92">
        <f t="shared" ref="T72:AD72" si="45">T34</f>
        <v>2.7600000000000002</v>
      </c>
      <c r="U72" s="92">
        <f t="shared" si="45"/>
        <v>2.7600000000000002</v>
      </c>
      <c r="V72" s="92">
        <f t="shared" si="45"/>
        <v>2.7600000000000002</v>
      </c>
      <c r="W72" s="92">
        <f t="shared" si="45"/>
        <v>2.7600000000000002</v>
      </c>
      <c r="X72" s="92">
        <f t="shared" si="45"/>
        <v>2.7600000000000002</v>
      </c>
      <c r="Y72" s="92">
        <f t="shared" si="45"/>
        <v>2.7600000000000002</v>
      </c>
      <c r="Z72" s="92">
        <f t="shared" si="45"/>
        <v>2.7600000000000002</v>
      </c>
      <c r="AA72" s="92">
        <f t="shared" si="45"/>
        <v>2.7600000000000002</v>
      </c>
      <c r="AB72" s="92">
        <f t="shared" si="45"/>
        <v>2.7600000000000002</v>
      </c>
      <c r="AC72" s="92">
        <f t="shared" si="45"/>
        <v>2.7600000000000002</v>
      </c>
      <c r="AD72" s="92">
        <f t="shared" si="45"/>
        <v>2.7600000000000002</v>
      </c>
      <c r="AE72" s="93">
        <f t="shared" si="35"/>
        <v>2.7600000000000007</v>
      </c>
      <c r="AO72"/>
      <c r="AP72"/>
      <c r="AS72"/>
      <c r="AT72"/>
      <c r="AU72"/>
      <c r="AW72"/>
      <c r="AX72"/>
      <c r="AY72"/>
      <c r="AZ72"/>
      <c r="BA72" s="39"/>
      <c r="BB72" s="39"/>
      <c r="BC72" s="19"/>
      <c r="BE72" s="18"/>
    </row>
    <row r="73" spans="2:57 16373:16383">
      <c r="B73" s="73" t="str">
        <f t="shared" si="27"/>
        <v>SEW</v>
      </c>
      <c r="C73" s="165">
        <f t="shared" si="28"/>
        <v>21.599999999999998</v>
      </c>
      <c r="D73" s="165">
        <f t="shared" si="28"/>
        <v>13.2</v>
      </c>
      <c r="E73" s="168">
        <f t="shared" si="28"/>
        <v>16.200000000000003</v>
      </c>
      <c r="G73" s="172">
        <f t="shared" si="29"/>
        <v>9</v>
      </c>
      <c r="H73" s="40"/>
      <c r="I73" s="224">
        <f t="shared" si="33"/>
        <v>17</v>
      </c>
      <c r="J73" s="226">
        <f t="shared" si="30"/>
        <v>0.56418383518225046</v>
      </c>
      <c r="K73" s="20"/>
      <c r="L73" s="182"/>
      <c r="M73" s="92"/>
      <c r="N73" s="92"/>
      <c r="O73" s="92"/>
      <c r="P73" s="92"/>
      <c r="Q73" s="92"/>
      <c r="R73" s="92"/>
      <c r="S73" s="92"/>
      <c r="T73" s="92">
        <f t="shared" ref="T73:AD73" si="46">T35</f>
        <v>16.305050646218501</v>
      </c>
      <c r="U73" s="92">
        <f t="shared" si="46"/>
        <v>15.638510386808845</v>
      </c>
      <c r="V73" s="92">
        <f t="shared" si="46"/>
        <v>14.999217875784252</v>
      </c>
      <c r="W73" s="92">
        <f t="shared" si="46"/>
        <v>14.386059242254595</v>
      </c>
      <c r="X73" s="92">
        <f t="shared" si="46"/>
        <v>13.797966149674172</v>
      </c>
      <c r="Y73" s="92">
        <f t="shared" si="46"/>
        <v>13.233913934426226</v>
      </c>
      <c r="Z73" s="92">
        <f t="shared" si="46"/>
        <v>12.567523486006188</v>
      </c>
      <c r="AA73" s="92">
        <f t="shared" si="46"/>
        <v>11.934688963062605</v>
      </c>
      <c r="AB73" s="92">
        <f t="shared" si="46"/>
        <v>11.333720665304531</v>
      </c>
      <c r="AC73" s="92">
        <f t="shared" si="46"/>
        <v>10.763013976879387</v>
      </c>
      <c r="AD73" s="92">
        <f t="shared" si="46"/>
        <v>10.221045081967214</v>
      </c>
      <c r="AE73" s="93">
        <f>AVERAGE(X73:AD73)</f>
        <v>11.978838893902905</v>
      </c>
      <c r="AO73"/>
      <c r="AP73"/>
      <c r="AS73"/>
      <c r="AT73"/>
      <c r="AU73"/>
      <c r="AW73"/>
      <c r="AX73"/>
      <c r="AY73"/>
      <c r="AZ73"/>
      <c r="BA73" s="39"/>
      <c r="BB73" s="39"/>
      <c r="BC73" s="19"/>
      <c r="BE73" s="18"/>
    </row>
    <row r="74" spans="2:57 16373:16383">
      <c r="B74" s="73" t="str">
        <f t="shared" si="27"/>
        <v>SSC</v>
      </c>
      <c r="C74" s="165">
        <f t="shared" si="28"/>
        <v>7.5448224018041712</v>
      </c>
      <c r="D74" s="165">
        <f t="shared" si="28"/>
        <v>10.229543318925014</v>
      </c>
      <c r="E74" s="168">
        <f t="shared" si="28"/>
        <v>9</v>
      </c>
      <c r="G74" s="172">
        <f t="shared" si="29"/>
        <v>4</v>
      </c>
      <c r="H74" s="40"/>
      <c r="I74" s="224">
        <f>AVERAGE(C76:D76,E74)</f>
        <v>7.8</v>
      </c>
      <c r="J74" s="226">
        <f t="shared" si="30"/>
        <v>0.19968304278922344</v>
      </c>
      <c r="K74" s="20"/>
      <c r="L74" s="182"/>
      <c r="M74" s="92"/>
      <c r="N74" s="92"/>
      <c r="O74" s="92"/>
      <c r="P74" s="92"/>
      <c r="Q74" s="92"/>
      <c r="R74" s="92"/>
      <c r="S74" s="92"/>
      <c r="T74" s="92">
        <f t="shared" ref="T74:AD74" si="47">T36</f>
        <v>7.5601424303566445</v>
      </c>
      <c r="U74" s="92">
        <f t="shared" si="47"/>
        <v>7.3276607137537022</v>
      </c>
      <c r="V74" s="92">
        <f t="shared" si="47"/>
        <v>7.1023280355521559</v>
      </c>
      <c r="W74" s="92">
        <f t="shared" si="47"/>
        <v>6.883924555883258</v>
      </c>
      <c r="X74" s="92">
        <f t="shared" si="47"/>
        <v>6.6722371951675692</v>
      </c>
      <c r="Y74" s="92">
        <f t="shared" si="47"/>
        <v>6.4670594262295058</v>
      </c>
      <c r="Z74" s="92">
        <f t="shared" si="47"/>
        <v>6.2381469942308012</v>
      </c>
      <c r="AA74" s="92">
        <f t="shared" si="47"/>
        <v>6.0173373022983219</v>
      </c>
      <c r="AB74" s="92">
        <f t="shared" si="47"/>
        <v>5.804343540336137</v>
      </c>
      <c r="AC74" s="92">
        <f t="shared" si="47"/>
        <v>5.598889050373459</v>
      </c>
      <c r="AD74" s="92">
        <f t="shared" si="47"/>
        <v>5.4007069672131145</v>
      </c>
      <c r="AE74" s="93">
        <f>AVERAGE(X74:AD74)</f>
        <v>6.0283886394069883</v>
      </c>
      <c r="AO74"/>
      <c r="AP74"/>
      <c r="AS74"/>
      <c r="AT74"/>
      <c r="AU74"/>
      <c r="AW74"/>
      <c r="AX74"/>
      <c r="AY74"/>
      <c r="AZ74"/>
      <c r="BA74" s="39"/>
      <c r="BB74" s="39"/>
      <c r="BC74" s="19"/>
      <c r="BE74" s="18"/>
    </row>
    <row r="75" spans="2:57 16373:16383" ht="14.4" thickBot="1">
      <c r="B75" s="74" t="str">
        <f t="shared" si="27"/>
        <v>SES</v>
      </c>
      <c r="C75" s="216">
        <f t="shared" si="28"/>
        <v>9.6</v>
      </c>
      <c r="D75" s="216">
        <f t="shared" si="28"/>
        <v>15</v>
      </c>
      <c r="E75" s="217">
        <f t="shared" si="28"/>
        <v>13.44</v>
      </c>
      <c r="G75" s="173">
        <f t="shared" si="29"/>
        <v>7</v>
      </c>
      <c r="H75" s="40"/>
      <c r="I75" s="225">
        <f>AVERAGE(C75:E75)</f>
        <v>12.68</v>
      </c>
      <c r="J75" s="226">
        <f t="shared" si="30"/>
        <v>0.39302694136291605</v>
      </c>
      <c r="K75" s="20"/>
      <c r="L75" s="183"/>
      <c r="M75" s="185"/>
      <c r="N75" s="185"/>
      <c r="O75" s="185"/>
      <c r="P75" s="185"/>
      <c r="Q75" s="185"/>
      <c r="R75" s="185"/>
      <c r="S75" s="185"/>
      <c r="T75" s="185">
        <f t="shared" ref="T75:AD75" si="48">T37</f>
        <v>12.199444314172364</v>
      </c>
      <c r="U75" s="185">
        <f t="shared" si="48"/>
        <v>11.737101070551455</v>
      </c>
      <c r="V75" s="185">
        <f t="shared" si="48"/>
        <v>11.292280041009883</v>
      </c>
      <c r="W75" s="185">
        <f t="shared" si="48"/>
        <v>10.864317156178242</v>
      </c>
      <c r="X75" s="185">
        <f t="shared" si="48"/>
        <v>10.452573514061823</v>
      </c>
      <c r="Y75" s="185">
        <f t="shared" si="48"/>
        <v>10.056434426229508</v>
      </c>
      <c r="Z75" s="185">
        <f t="shared" si="48"/>
        <v>9.5964685650674806</v>
      </c>
      <c r="AA75" s="185">
        <f t="shared" si="48"/>
        <v>9.1575408357588959</v>
      </c>
      <c r="AB75" s="185">
        <f t="shared" si="48"/>
        <v>8.73868898647323</v>
      </c>
      <c r="AC75" s="185">
        <f t="shared" si="48"/>
        <v>8.3389947773003925</v>
      </c>
      <c r="AD75" s="185">
        <f t="shared" si="48"/>
        <v>7.9575819672131161</v>
      </c>
      <c r="AE75" s="184">
        <f>AVERAGE(X75:AD75)</f>
        <v>9.1854690103006362</v>
      </c>
      <c r="AO75"/>
      <c r="AP75"/>
      <c r="AS75"/>
      <c r="AT75"/>
      <c r="AU75"/>
      <c r="AW75"/>
      <c r="AX75"/>
      <c r="AY75"/>
      <c r="AZ75"/>
      <c r="BA75" s="39"/>
      <c r="BB75" s="39"/>
      <c r="BC75" s="19"/>
      <c r="BE75" s="18"/>
    </row>
    <row r="76" spans="2:57 16373:16383">
      <c r="B76" s="85" t="str">
        <f t="shared" si="27"/>
        <v>SST</v>
      </c>
      <c r="C76" s="166">
        <f t="shared" si="28"/>
        <v>6.6</v>
      </c>
      <c r="D76" s="166">
        <f t="shared" si="28"/>
        <v>7.8</v>
      </c>
      <c r="E76" s="167">
        <f t="shared" si="28"/>
        <v>0</v>
      </c>
      <c r="AO76"/>
      <c r="AP76"/>
      <c r="AS76"/>
      <c r="AT76"/>
      <c r="AU76"/>
      <c r="AW76"/>
      <c r="AX76"/>
      <c r="AY76"/>
      <c r="AZ76"/>
      <c r="BA76" s="39"/>
      <c r="BB76" s="39"/>
      <c r="BC76" s="19"/>
      <c r="BE76" s="18"/>
    </row>
    <row r="77" spans="2:57 16373:16383">
      <c r="B77" s="73" t="str">
        <f t="shared" si="27"/>
        <v>VCE</v>
      </c>
      <c r="C77" s="165">
        <f t="shared" si="28"/>
        <v>18.600000000000001</v>
      </c>
      <c r="D77" s="165">
        <f t="shared" si="28"/>
        <v>21</v>
      </c>
      <c r="E77" s="168">
        <f t="shared" si="28"/>
        <v>0</v>
      </c>
      <c r="AO77"/>
      <c r="AP77"/>
      <c r="AS77"/>
      <c r="AT77"/>
      <c r="AU77"/>
      <c r="AW77"/>
      <c r="AX77"/>
      <c r="AY77"/>
      <c r="AZ77"/>
      <c r="BA77" s="39"/>
      <c r="BB77" s="39"/>
      <c r="BC77" s="19"/>
      <c r="BE77" s="18"/>
    </row>
    <row r="78" spans="2:57 16373:16383">
      <c r="B78" s="73" t="str">
        <f t="shared" si="27"/>
        <v>CAM</v>
      </c>
      <c r="C78" s="165">
        <f t="shared" si="28"/>
        <v>10.799999999999999</v>
      </c>
      <c r="D78" s="165">
        <f t="shared" si="28"/>
        <v>18.600000000000001</v>
      </c>
      <c r="E78" s="168">
        <f t="shared" si="28"/>
        <v>0</v>
      </c>
      <c r="AO78"/>
      <c r="AP78"/>
      <c r="AS78"/>
      <c r="AT78"/>
      <c r="AU78"/>
      <c r="AW78"/>
      <c r="AX78"/>
      <c r="AY78"/>
      <c r="AZ78"/>
      <c r="BA78" s="46"/>
      <c r="BB78" s="46"/>
      <c r="BC78" s="46"/>
      <c r="BD78" s="46"/>
      <c r="BE78" s="46"/>
    </row>
    <row r="79" spans="2:57 16373:16383">
      <c r="B79" s="73" t="str">
        <f t="shared" si="27"/>
        <v>VEA</v>
      </c>
      <c r="C79" s="165">
        <f t="shared" si="28"/>
        <v>11.22</v>
      </c>
      <c r="D79" s="165">
        <f t="shared" si="28"/>
        <v>2.4</v>
      </c>
      <c r="E79" s="168">
        <f t="shared" si="28"/>
        <v>0</v>
      </c>
      <c r="AO79"/>
      <c r="AP79"/>
      <c r="AS79"/>
      <c r="AT79"/>
      <c r="AU79"/>
      <c r="AW79"/>
      <c r="AX79"/>
      <c r="AY79"/>
      <c r="AZ79"/>
      <c r="BA79" s="46"/>
      <c r="BB79" s="46"/>
      <c r="BC79" s="46"/>
      <c r="BD79" s="46"/>
      <c r="BE79" s="46"/>
    </row>
    <row r="80" spans="2:57 16373:16383" ht="14.4" thickBot="1">
      <c r="B80" s="74" t="str">
        <f t="shared" si="27"/>
        <v>VSE</v>
      </c>
      <c r="C80" s="216">
        <f t="shared" si="28"/>
        <v>13.8</v>
      </c>
      <c r="D80" s="216">
        <f t="shared" si="28"/>
        <v>6</v>
      </c>
      <c r="E80" s="217">
        <f t="shared" si="28"/>
        <v>0</v>
      </c>
      <c r="AO80"/>
      <c r="AP80"/>
      <c r="AS80"/>
      <c r="AT80"/>
      <c r="AU80"/>
      <c r="AW80"/>
      <c r="AX80"/>
      <c r="AY80"/>
      <c r="AZ80"/>
      <c r="BA80" s="46"/>
      <c r="BB80" s="46"/>
      <c r="BC80" s="46"/>
      <c r="BD80" s="46"/>
      <c r="BE80" s="46"/>
    </row>
    <row r="81" spans="2:52">
      <c r="B81" s="17"/>
      <c r="C81" s="48"/>
      <c r="D81" s="48"/>
      <c r="E81" s="48"/>
      <c r="J81" s="21"/>
      <c r="K81" s="21"/>
      <c r="L81" s="21"/>
      <c r="M81" s="155"/>
      <c r="N81" s="155"/>
      <c r="O81" s="21"/>
      <c r="P81" s="155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O81"/>
      <c r="AP81"/>
      <c r="AS81"/>
      <c r="AT81"/>
      <c r="AU81"/>
      <c r="AW81"/>
      <c r="AX81"/>
      <c r="AY81"/>
      <c r="AZ81"/>
    </row>
    <row r="82" spans="2:52">
      <c r="B82" s="73" t="s">
        <v>23</v>
      </c>
      <c r="C82" s="133"/>
      <c r="D82" s="133"/>
      <c r="E82" s="133"/>
      <c r="G82" s="133"/>
      <c r="H82" s="47"/>
      <c r="I82" s="103">
        <f>_xlfn.QUARTILE.INC(I58:I80,1)</f>
        <v>12.200000000000001</v>
      </c>
      <c r="J82" s="133"/>
      <c r="K82" s="21"/>
      <c r="L82" s="133"/>
      <c r="M82" s="133"/>
      <c r="N82" s="133"/>
      <c r="O82" s="133"/>
      <c r="P82" s="133"/>
      <c r="Q82" s="133"/>
      <c r="R82" s="133"/>
      <c r="S82" s="133"/>
      <c r="T82" s="103">
        <f t="shared" ref="T82:AD82" si="49">_xlfn.QUARTILE.INC(T58:T80,1)</f>
        <v>11.743215769982131</v>
      </c>
      <c r="U82" s="103">
        <f t="shared" si="49"/>
        <v>11.30353414920959</v>
      </c>
      <c r="V82" s="103">
        <f t="shared" si="49"/>
        <v>10.880314793240132</v>
      </c>
      <c r="W82" s="103">
        <f t="shared" si="49"/>
        <v>10.472941332979293</v>
      </c>
      <c r="X82" s="103">
        <f t="shared" si="49"/>
        <v>10.080820477011482</v>
      </c>
      <c r="Y82" s="103">
        <f t="shared" si="49"/>
        <v>9.7033811475409859</v>
      </c>
      <c r="Z82" s="103">
        <f t="shared" si="49"/>
        <v>9.2662762542457475</v>
      </c>
      <c r="AA82" s="103">
        <f t="shared" si="49"/>
        <v>8.8488614756473911</v>
      </c>
      <c r="AB82" s="103">
        <f t="shared" si="49"/>
        <v>8.4502498378805502</v>
      </c>
      <c r="AC82" s="103">
        <f t="shared" si="49"/>
        <v>8.0695943222883457</v>
      </c>
      <c r="AD82" s="103">
        <f t="shared" si="49"/>
        <v>7.7060860655737704</v>
      </c>
      <c r="AE82" s="133"/>
      <c r="AO82"/>
      <c r="AP82"/>
      <c r="AS82"/>
      <c r="AT82"/>
      <c r="AU82"/>
      <c r="AW82"/>
      <c r="AX82"/>
      <c r="AY82"/>
      <c r="AZ82"/>
    </row>
    <row r="83" spans="2:52" ht="14.25" customHeight="1">
      <c r="B83" s="73" t="s">
        <v>146</v>
      </c>
      <c r="C83" s="133"/>
      <c r="D83" s="133"/>
      <c r="E83" s="133"/>
      <c r="G83" s="133"/>
      <c r="H83" s="47"/>
      <c r="I83" s="133"/>
      <c r="J83" s="133"/>
      <c r="K83" s="21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03">
        <f>$I$82</f>
        <v>12.200000000000001</v>
      </c>
      <c r="Y83" s="103">
        <f>$I$82</f>
        <v>12.200000000000001</v>
      </c>
      <c r="Z83" s="103">
        <f>$Y$82</f>
        <v>9.7033811475409859</v>
      </c>
      <c r="AA83" s="103">
        <f>$Y$82</f>
        <v>9.7033811475409859</v>
      </c>
      <c r="AB83" s="103">
        <f>$Y$82</f>
        <v>9.7033811475409859</v>
      </c>
      <c r="AC83" s="103">
        <f>$Y$82</f>
        <v>9.7033811475409859</v>
      </c>
      <c r="AD83" s="103">
        <f>$Y$82</f>
        <v>9.7033811475409859</v>
      </c>
      <c r="AE83" s="133"/>
      <c r="AO83"/>
      <c r="AP83"/>
      <c r="AS83"/>
      <c r="AT83"/>
      <c r="AU83"/>
      <c r="AW83"/>
      <c r="AX83"/>
      <c r="AY83"/>
      <c r="AZ83"/>
    </row>
    <row r="84" spans="2:52">
      <c r="B84" s="11"/>
      <c r="C84" s="15"/>
      <c r="AF84" s="25"/>
      <c r="AG84" s="25"/>
      <c r="AH84" s="25"/>
      <c r="AI84" s="25"/>
      <c r="AO84"/>
      <c r="AP84"/>
      <c r="AS84"/>
      <c r="AT84"/>
      <c r="AU84"/>
      <c r="AW84"/>
      <c r="AX84"/>
      <c r="AY84"/>
      <c r="AZ84"/>
    </row>
    <row r="85" spans="2:52">
      <c r="AQ85" s="1"/>
      <c r="AV85" s="1"/>
    </row>
    <row r="86" spans="2:52">
      <c r="AQ86" s="1"/>
      <c r="AV86" s="1"/>
    </row>
    <row r="87" spans="2:52">
      <c r="AQ87" s="1"/>
      <c r="AV87" s="1"/>
    </row>
    <row r="88" spans="2:52">
      <c r="AQ88" s="1"/>
      <c r="AV88" s="1"/>
    </row>
    <row r="89" spans="2:52">
      <c r="AQ89" s="1"/>
      <c r="AV89" s="1"/>
    </row>
    <row r="90" spans="2:52">
      <c r="AQ90" s="1"/>
      <c r="AV90" s="1"/>
    </row>
    <row r="91" spans="2:52">
      <c r="AQ91" s="1"/>
      <c r="AV91" s="1"/>
    </row>
    <row r="92" spans="2:52">
      <c r="AQ92" s="1"/>
      <c r="AV92" s="1"/>
    </row>
    <row r="93" spans="2:52">
      <c r="AQ93" s="1"/>
      <c r="AV93" s="1"/>
    </row>
    <row r="94" spans="2:52">
      <c r="AQ94" s="1"/>
      <c r="AV94" s="1"/>
    </row>
    <row r="95" spans="2:52">
      <c r="AQ95" s="1"/>
      <c r="AV95" s="1"/>
    </row>
    <row r="96" spans="2:52">
      <c r="AQ96" s="1"/>
      <c r="AV96" s="1"/>
    </row>
    <row r="97" spans="43:48">
      <c r="AQ97" s="1"/>
      <c r="AV97" s="1"/>
    </row>
    <row r="98" spans="43:48">
      <c r="AQ98" s="1"/>
      <c r="AV98" s="1"/>
    </row>
    <row r="99" spans="43:48">
      <c r="AQ99" s="1"/>
      <c r="AV99" s="1"/>
    </row>
    <row r="100" spans="43:48">
      <c r="AQ100" s="1"/>
      <c r="AV100" s="1"/>
    </row>
    <row r="101" spans="43:48">
      <c r="AQ101" s="1"/>
      <c r="AV101" s="1"/>
    </row>
    <row r="102" spans="43:48">
      <c r="AQ102" s="1"/>
      <c r="AV102" s="1"/>
    </row>
    <row r="103" spans="43:48">
      <c r="AQ103" s="1"/>
      <c r="AV103" s="1"/>
    </row>
    <row r="104" spans="43:48">
      <c r="AQ104" s="1"/>
      <c r="AV104" s="1"/>
    </row>
    <row r="105" spans="43:48">
      <c r="AQ105" s="1"/>
      <c r="AV105" s="1"/>
    </row>
    <row r="106" spans="43:48">
      <c r="AQ106" s="1"/>
      <c r="AV106" s="1"/>
    </row>
    <row r="107" spans="43:48">
      <c r="AQ107" s="1"/>
      <c r="AV107" s="1"/>
    </row>
    <row r="108" spans="43:48">
      <c r="AQ108" s="1"/>
      <c r="AV108" s="1"/>
    </row>
    <row r="109" spans="43:48">
      <c r="AQ109" s="1"/>
      <c r="AV109" s="1"/>
    </row>
    <row r="110" spans="43:48">
      <c r="AQ110" s="1"/>
      <c r="AV110" s="1"/>
    </row>
    <row r="111" spans="43:48">
      <c r="AQ111" s="1"/>
      <c r="AV111" s="1"/>
    </row>
    <row r="112" spans="43:48">
      <c r="AQ112" s="1"/>
      <c r="AV112" s="1"/>
    </row>
    <row r="113" spans="43:48">
      <c r="AQ113" s="1"/>
      <c r="AV113" s="1"/>
    </row>
    <row r="114" spans="43:48">
      <c r="AQ114" s="1"/>
      <c r="AV114" s="1"/>
    </row>
    <row r="115" spans="43:48">
      <c r="AQ115" s="1"/>
      <c r="AV115" s="1"/>
    </row>
    <row r="116" spans="43:48">
      <c r="AQ116" s="1"/>
      <c r="AV116" s="1"/>
    </row>
    <row r="117" spans="43:48">
      <c r="AQ117" s="1"/>
      <c r="AV117" s="1"/>
    </row>
    <row r="118" spans="43:48">
      <c r="AQ118" s="1"/>
      <c r="AV118" s="1"/>
    </row>
    <row r="119" spans="43:48">
      <c r="AQ119" s="1"/>
      <c r="AV119" s="1"/>
    </row>
    <row r="120" spans="43:48">
      <c r="AQ120" s="1"/>
      <c r="AV120" s="1"/>
    </row>
    <row r="121" spans="43:48">
      <c r="AQ121" s="1"/>
      <c r="AV121" s="1"/>
    </row>
    <row r="122" spans="43:48">
      <c r="AQ122" s="1"/>
      <c r="AV122" s="1"/>
    </row>
    <row r="123" spans="43:48">
      <c r="AQ123" s="1"/>
      <c r="AV123" s="1"/>
    </row>
  </sheetData>
  <mergeCells count="2">
    <mergeCell ref="BA56:BC56"/>
    <mergeCell ref="BA18:BC18"/>
  </mergeCells>
  <pageMargins left="0.7" right="0.7" top="0.75" bottom="0.75" header="0.3" footer="0.3"/>
  <pageSetup paperSize="8"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AA00"/>
    <pageSetUpPr fitToPage="1"/>
  </sheetPr>
  <dimension ref="A1:XFD123"/>
  <sheetViews>
    <sheetView showGridLines="0" zoomScale="78" zoomScaleNormal="78" workbookViewId="0">
      <pane xSplit="2" topLeftCell="C1" activePane="topRight" state="frozen"/>
      <selection activeCell="C1" sqref="C1"/>
      <selection pane="topRight" activeCell="C1" sqref="C1"/>
    </sheetView>
  </sheetViews>
  <sheetFormatPr defaultRowHeight="13.8" outlineLevelCol="1"/>
  <cols>
    <col min="1" max="1" width="1.3984375" style="1" customWidth="1"/>
    <col min="2" max="2" width="30.5" style="1" customWidth="1"/>
    <col min="3" max="5" width="10.5" style="1" bestFit="1" customWidth="1"/>
    <col min="6" max="6" width="2.5" customWidth="1"/>
    <col min="7" max="7" width="20.8984375" style="1" customWidth="1"/>
    <col min="8" max="8" width="2.5" style="1" customWidth="1"/>
    <col min="9" max="9" width="12.8984375" style="1" customWidth="1"/>
    <col min="10" max="10" width="12.09765625" style="1" hidden="1" customWidth="1" outlineLevel="1"/>
    <col min="11" max="11" width="1.59765625" style="1" hidden="1" customWidth="1" outlineLevel="1"/>
    <col min="12" max="14" width="12.19921875" style="1" hidden="1" customWidth="1" outlineLevel="1"/>
    <col min="15" max="17" width="11" style="1" hidden="1" customWidth="1" outlineLevel="1"/>
    <col min="18" max="31" width="9.59765625" style="1" hidden="1" customWidth="1" outlineLevel="1"/>
    <col min="32" max="32" width="2.8984375" style="1" customWidth="1" collapsed="1"/>
    <col min="33" max="33" width="18.5" style="1" customWidth="1"/>
    <col min="34" max="35" width="12.3984375" style="1" customWidth="1"/>
    <col min="36" max="36" width="19.3984375" style="1" customWidth="1"/>
    <col min="37" max="37" width="2.8984375" style="1" customWidth="1"/>
    <col min="38" max="38" width="16.3984375" style="1" customWidth="1"/>
    <col min="39" max="39" width="2.8984375" style="1" customWidth="1"/>
    <col min="40" max="40" width="16.3984375" style="1" customWidth="1"/>
    <col min="41" max="41" width="18" style="1" customWidth="1"/>
    <col min="42" max="42" width="9.59765625" style="1" customWidth="1"/>
    <col min="43" max="43" width="37.8984375" customWidth="1"/>
    <col min="44" max="44" width="2.8984375" customWidth="1"/>
    <col min="45" max="45" width="15.8984375" style="1" customWidth="1"/>
    <col min="46" max="46" width="18" style="1" customWidth="1"/>
    <col min="47" max="47" width="9.59765625" style="1" customWidth="1"/>
    <col min="48" max="48" width="2.8984375" customWidth="1"/>
    <col min="49" max="50" width="14.69921875" style="1" customWidth="1"/>
    <col min="51" max="51" width="92.8984375" style="1" customWidth="1"/>
    <col min="52" max="52" width="9" style="1"/>
    <col min="53" max="53" width="11.3984375" style="1" customWidth="1"/>
    <col min="54" max="16372" width="9" style="1"/>
  </cols>
  <sheetData>
    <row r="1" spans="1:67 16373:16384" s="65" customFormat="1" ht="20.399999999999999">
      <c r="B1" s="61" t="s">
        <v>219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67 16373:16384">
      <c r="F2" s="1"/>
    </row>
    <row r="3" spans="1:67 16373:16384">
      <c r="B3" s="1" t="s">
        <v>262</v>
      </c>
      <c r="F3" s="1"/>
    </row>
    <row r="4" spans="1:67 16373:16384" s="256" customFormat="1" ht="13.2">
      <c r="B4" s="1" t="s">
        <v>274</v>
      </c>
      <c r="D4" s="26"/>
      <c r="E4" s="26"/>
      <c r="F4" s="163"/>
      <c r="G4" s="30"/>
      <c r="H4" s="30"/>
      <c r="I4" s="141"/>
      <c r="J4" s="141"/>
      <c r="K4" s="141"/>
      <c r="L4" s="141"/>
      <c r="M4" s="141"/>
      <c r="N4" s="141"/>
      <c r="O4" s="141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</row>
    <row r="5" spans="1:67 16373:16384">
      <c r="F5" s="1"/>
    </row>
    <row r="6" spans="1:67 16373:16384" s="89" customFormat="1" ht="14.4">
      <c r="B6" s="88" t="s">
        <v>248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XET6"/>
      <c r="XEU6"/>
      <c r="XEV6"/>
      <c r="XEW6"/>
      <c r="XEX6"/>
      <c r="XEY6"/>
      <c r="XEZ6"/>
      <c r="XFA6"/>
      <c r="XFB6"/>
      <c r="XFC6"/>
    </row>
    <row r="7" spans="1:67 16373:16384" ht="14.4" thickBo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67 16373:16384">
      <c r="B8" s="119" t="s">
        <v>230</v>
      </c>
      <c r="C8" s="120"/>
      <c r="D8" s="121"/>
      <c r="E8" s="30"/>
      <c r="F8" s="163"/>
      <c r="G8" s="163"/>
      <c r="H8" s="163"/>
      <c r="I8" s="163"/>
      <c r="J8" s="30"/>
    </row>
    <row r="9" spans="1:67 16373:16384">
      <c r="B9" s="73" t="s">
        <v>125</v>
      </c>
      <c r="C9" s="143">
        <f>'Summary and control'!C59</f>
        <v>0.35</v>
      </c>
      <c r="D9" s="213"/>
      <c r="F9" s="1"/>
      <c r="H9" s="30"/>
      <c r="J9" s="30"/>
    </row>
    <row r="10" spans="1:67 16373:16384">
      <c r="B10" s="73" t="s">
        <v>122</v>
      </c>
      <c r="C10" s="143">
        <f>'Summary and control'!C60</f>
        <v>0.63</v>
      </c>
      <c r="D10" s="213"/>
      <c r="F10" s="1"/>
      <c r="H10" s="30"/>
    </row>
    <row r="11" spans="1:67 16373:16384">
      <c r="B11" s="73" t="s">
        <v>124</v>
      </c>
      <c r="C11" s="294" t="str">
        <f>'Summary and control'!C61</f>
        <v>Company Specific</v>
      </c>
      <c r="D11" s="295"/>
      <c r="F11" s="1"/>
    </row>
    <row r="12" spans="1:67 16373:16384" ht="14.4" thickBot="1">
      <c r="B12" s="74" t="s">
        <v>121</v>
      </c>
      <c r="C12" s="214" t="str">
        <f>IF(C11="Company Specific","-",IF(C11="Median",MEDIAN(AH20:AH37),IF(C11="Average",AVERAGE(AH20:AH37),0)))</f>
        <v>-</v>
      </c>
      <c r="D12" s="215" t="str">
        <f>C12</f>
        <v>-</v>
      </c>
      <c r="F12" s="1"/>
      <c r="AQ12" s="1"/>
      <c r="AV12" s="1"/>
    </row>
    <row r="13" spans="1:67 16373:16384" ht="13.5" customHeight="1">
      <c r="B13" s="33"/>
      <c r="C13" s="142" t="s">
        <v>119</v>
      </c>
      <c r="D13" s="142" t="s">
        <v>118</v>
      </c>
      <c r="F13" s="1"/>
      <c r="AQ13" s="1"/>
      <c r="AV13" s="1"/>
    </row>
    <row r="14" spans="1:67 16373:16384" ht="13.5" customHeight="1">
      <c r="B14" s="33"/>
      <c r="C14" s="142"/>
      <c r="D14" s="142"/>
      <c r="F14" s="1"/>
      <c r="AQ14" s="1"/>
      <c r="AV14" s="1"/>
    </row>
    <row r="15" spans="1:67 16373:16384" s="89" customFormat="1" ht="14.4">
      <c r="B15" s="88" t="s">
        <v>249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XET15"/>
      <c r="XEU15"/>
      <c r="XEV15"/>
      <c r="XEW15"/>
      <c r="XEX15"/>
      <c r="XEY15"/>
      <c r="XEZ15"/>
      <c r="XFA15"/>
      <c r="XFB15"/>
      <c r="XFC15"/>
    </row>
    <row r="16" spans="1:67 16373:16384" ht="13.5" customHeight="1" thickBot="1">
      <c r="B16" s="33"/>
      <c r="C16" s="142"/>
      <c r="D16" s="142"/>
      <c r="AQ16" s="1"/>
      <c r="AV16" s="1"/>
    </row>
    <row r="17" spans="2:57 16373:16383" ht="14.4" thickBot="1">
      <c r="B17" s="12"/>
      <c r="C17" s="36"/>
      <c r="D17" s="36"/>
      <c r="E17" s="36"/>
      <c r="G17" s="36"/>
      <c r="H17" s="36"/>
      <c r="L17" s="208" t="s">
        <v>120</v>
      </c>
      <c r="M17" s="209"/>
      <c r="N17" s="152"/>
      <c r="O17" s="153"/>
      <c r="P17" s="153"/>
      <c r="Q17" s="153"/>
      <c r="R17" s="153"/>
      <c r="S17" s="153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3"/>
      <c r="AF17" s="59"/>
      <c r="AG17" s="59"/>
      <c r="AK17" s="59"/>
      <c r="AL17" s="59"/>
      <c r="AM17" s="59"/>
      <c r="AW17" s="37"/>
      <c r="AX17" s="37"/>
    </row>
    <row r="18" spans="2:57 16373:16383" ht="38.25" customHeight="1" thickBot="1">
      <c r="B18" s="119"/>
      <c r="C18" s="278" t="s">
        <v>228</v>
      </c>
      <c r="D18" s="271"/>
      <c r="E18" s="272"/>
      <c r="G18" s="263" t="s">
        <v>226</v>
      </c>
      <c r="H18" s="38"/>
      <c r="I18" s="24"/>
      <c r="L18" s="273" t="s">
        <v>222</v>
      </c>
      <c r="M18" s="274"/>
      <c r="N18" s="120"/>
      <c r="O18" s="120"/>
      <c r="P18" s="120"/>
      <c r="Q18" s="120"/>
      <c r="R18" s="120"/>
      <c r="S18" s="120"/>
      <c r="T18" s="120">
        <v>1</v>
      </c>
      <c r="U18" s="120">
        <v>2</v>
      </c>
      <c r="V18" s="120">
        <v>3</v>
      </c>
      <c r="W18" s="120">
        <v>4</v>
      </c>
      <c r="X18" s="120">
        <v>5</v>
      </c>
      <c r="Y18" s="120">
        <v>6</v>
      </c>
      <c r="Z18" s="120">
        <v>1</v>
      </c>
      <c r="AA18" s="120">
        <v>2</v>
      </c>
      <c r="AB18" s="120">
        <v>3</v>
      </c>
      <c r="AC18" s="120">
        <v>4</v>
      </c>
      <c r="AD18" s="120">
        <v>5</v>
      </c>
      <c r="AE18" s="121"/>
      <c r="AF18" s="24"/>
      <c r="AG18" s="279" t="s">
        <v>115</v>
      </c>
      <c r="AH18" s="271"/>
      <c r="AI18" s="271"/>
      <c r="AJ18" s="280"/>
      <c r="AK18" s="24"/>
      <c r="AL18" s="24"/>
      <c r="AM18" s="24"/>
      <c r="AN18" s="118" t="s">
        <v>117</v>
      </c>
      <c r="AO18" s="100"/>
      <c r="AP18" s="101"/>
      <c r="AS18" s="279" t="s">
        <v>116</v>
      </c>
      <c r="AT18" s="271"/>
      <c r="AU18" s="272"/>
      <c r="AW18" s="119" t="s">
        <v>237</v>
      </c>
      <c r="AX18" s="121" t="s">
        <v>238</v>
      </c>
      <c r="BA18" s="328"/>
      <c r="BB18" s="328"/>
      <c r="BC18" s="328"/>
    </row>
    <row r="19" spans="2:57 16373:16383" ht="53.4" thickBot="1">
      <c r="B19" s="273"/>
      <c r="C19" s="274">
        <v>2011</v>
      </c>
      <c r="D19" s="274">
        <v>2012</v>
      </c>
      <c r="E19" s="275">
        <v>2013</v>
      </c>
      <c r="G19" s="297" t="s">
        <v>227</v>
      </c>
      <c r="H19" s="23"/>
      <c r="I19" s="263" t="s">
        <v>62</v>
      </c>
      <c r="J19" s="75" t="s">
        <v>114</v>
      </c>
      <c r="L19" s="273" t="s">
        <v>113</v>
      </c>
      <c r="M19" s="274" t="s">
        <v>126</v>
      </c>
      <c r="N19" s="274" t="s">
        <v>111</v>
      </c>
      <c r="O19" s="274" t="s">
        <v>110</v>
      </c>
      <c r="P19" s="274" t="s">
        <v>109</v>
      </c>
      <c r="Q19" s="274" t="s">
        <v>108</v>
      </c>
      <c r="R19" s="274" t="s">
        <v>107</v>
      </c>
      <c r="S19" s="274" t="s">
        <v>106</v>
      </c>
      <c r="T19" s="274" t="s">
        <v>61</v>
      </c>
      <c r="U19" s="274" t="s">
        <v>60</v>
      </c>
      <c r="V19" s="274" t="s">
        <v>59</v>
      </c>
      <c r="W19" s="274" t="s">
        <v>58</v>
      </c>
      <c r="X19" s="274" t="s">
        <v>57</v>
      </c>
      <c r="Y19" s="274" t="s">
        <v>56</v>
      </c>
      <c r="Z19" s="274" t="s">
        <v>55</v>
      </c>
      <c r="AA19" s="274" t="s">
        <v>54</v>
      </c>
      <c r="AB19" s="274" t="s">
        <v>53</v>
      </c>
      <c r="AC19" s="274" t="s">
        <v>52</v>
      </c>
      <c r="AD19" s="274" t="s">
        <v>51</v>
      </c>
      <c r="AE19" s="275" t="s">
        <v>50</v>
      </c>
      <c r="AF19" s="23"/>
      <c r="AG19" s="273" t="s">
        <v>100</v>
      </c>
      <c r="AH19" s="274" t="s">
        <v>68</v>
      </c>
      <c r="AI19" s="274" t="s">
        <v>67</v>
      </c>
      <c r="AJ19" s="275" t="s">
        <v>98</v>
      </c>
      <c r="AK19" s="23"/>
      <c r="AL19" s="263" t="s">
        <v>233</v>
      </c>
      <c r="AM19" s="24"/>
      <c r="AN19" s="273" t="s">
        <v>235</v>
      </c>
      <c r="AO19" s="274" t="s">
        <v>234</v>
      </c>
      <c r="AP19" s="274" t="s">
        <v>102</v>
      </c>
      <c r="AQ19" s="121" t="s">
        <v>101</v>
      </c>
      <c r="AS19" s="273" t="s">
        <v>236</v>
      </c>
      <c r="AT19" s="274" t="s">
        <v>234</v>
      </c>
      <c r="AU19" s="275" t="s">
        <v>102</v>
      </c>
      <c r="AW19" s="273" t="s">
        <v>95</v>
      </c>
      <c r="AX19" s="274" t="s">
        <v>95</v>
      </c>
      <c r="AY19" s="121" t="s">
        <v>101</v>
      </c>
      <c r="AZ19" s="29"/>
      <c r="BA19" s="39"/>
      <c r="BB19" s="39"/>
      <c r="BC19" s="39"/>
    </row>
    <row r="20" spans="2:57 16373:16383">
      <c r="B20" s="73" t="s">
        <v>21</v>
      </c>
      <c r="C20" s="146">
        <f>Data!C83</f>
        <v>24</v>
      </c>
      <c r="D20" s="146">
        <f>Data!D83</f>
        <v>13.8</v>
      </c>
      <c r="E20" s="179">
        <f>Data!E83</f>
        <v>19.8</v>
      </c>
      <c r="G20" s="172">
        <f t="shared" ref="G20:G37" si="0">RANK(I20,$I$20:$I$37,1)</f>
        <v>12</v>
      </c>
      <c r="H20" s="40"/>
      <c r="I20" s="222">
        <f t="shared" ref="I20:I29" si="1">AVERAGE(C20:E20)</f>
        <v>19.2</v>
      </c>
      <c r="J20" s="220">
        <f t="shared" ref="J20:J37" si="2">(I20-MIN($I$20:$I$37))/(LARGE($I$20:$I$37,1)-MIN($I$20:$I$37))</f>
        <v>0.42110655737704905</v>
      </c>
      <c r="K20" s="48"/>
      <c r="L20" s="182">
        <f t="shared" ref="L20:L37" si="3">IF(I20 &lt;= $I$46, 0, I20-$I$46)</f>
        <v>6.8999999999999986</v>
      </c>
      <c r="M20" s="92">
        <f t="shared" ref="M20:M37" si="4">IF(G20 = 1,I20,0)</f>
        <v>0</v>
      </c>
      <c r="N20" s="92">
        <f t="shared" ref="N20:N37" si="5">IF(G20 = 18,I20 - ($C$9) * L20,0)</f>
        <v>0</v>
      </c>
      <c r="O20" s="92">
        <f t="shared" ref="O20:O37" si="6">J20 * ($N$45 - $M$45) + $M$45</f>
        <v>14.852074795081963</v>
      </c>
      <c r="P20" s="92">
        <f t="shared" ref="P20:P37" si="7">IF(G20 = 18,I20 - ($C$10) * L20,0)</f>
        <v>0</v>
      </c>
      <c r="Q20" s="92">
        <f t="shared" ref="Q20:Q37" si="8">J20 * ($P$45 - $M$45) + $M$45</f>
        <v>11.373734631147538</v>
      </c>
      <c r="R20" s="92">
        <f t="shared" ref="R20:R37" si="9">IFERROR((O20/I20)^(1/(2019-2013))-1,"")</f>
        <v>-4.1892330818274148E-2</v>
      </c>
      <c r="S20" s="92">
        <f t="shared" ref="S20:S37" si="10">IFERROR((Q20/O20)^(1/(2024-2019))-1,"")</f>
        <v>-5.1967572396811157E-2</v>
      </c>
      <c r="T20" s="92">
        <f t="shared" ref="T20:Y35" si="11">$I20 * (1 + $R20) ^ (T$18)</f>
        <v>18.395667248289136</v>
      </c>
      <c r="U20" s="92">
        <f t="shared" si="11"/>
        <v>17.625029870300917</v>
      </c>
      <c r="V20" s="92">
        <f t="shared" si="11"/>
        <v>16.886676288292307</v>
      </c>
      <c r="W20" s="92">
        <f t="shared" si="11"/>
        <v>16.179254058802059</v>
      </c>
      <c r="X20" s="92">
        <f t="shared" si="11"/>
        <v>15.501467395377819</v>
      </c>
      <c r="Y20" s="92">
        <f t="shared" si="11"/>
        <v>14.852074795081961</v>
      </c>
      <c r="Z20" s="92">
        <f t="shared" ref="Z20:AD35" si="12">$Y20 * (1 + $S20) ^ (Z$18)</f>
        <v>14.080248522925686</v>
      </c>
      <c r="AA20" s="92">
        <f t="shared" si="12"/>
        <v>13.34853218844545</v>
      </c>
      <c r="AB20" s="92">
        <f t="shared" si="12"/>
        <v>12.654841375551248</v>
      </c>
      <c r="AC20" s="92">
        <f t="shared" si="12"/>
        <v>11.997199990197126</v>
      </c>
      <c r="AD20" s="92">
        <f t="shared" si="12"/>
        <v>11.373734631147535</v>
      </c>
      <c r="AE20" s="93">
        <f t="shared" ref="AE20:AE37" si="13">AVERAGE(X20:AD20)</f>
        <v>13.401156985532404</v>
      </c>
      <c r="AF20" s="41"/>
      <c r="AG20" s="145">
        <f>Data!C110</f>
        <v>1.5</v>
      </c>
      <c r="AH20" s="146">
        <f>Data!D110</f>
        <v>5.7080000000000002</v>
      </c>
      <c r="AI20" s="146">
        <f>Data!E110</f>
        <v>2.8359999999999999</v>
      </c>
      <c r="AJ20" s="164" t="str">
        <f>Data!F110</f>
        <v>£m/min/total
props/year</v>
      </c>
      <c r="AK20" s="41"/>
      <c r="AL20" s="298">
        <f>'Summary and control'!C64</f>
        <v>0</v>
      </c>
      <c r="AM20" s="41"/>
      <c r="AN20" s="111">
        <f t="shared" ref="AN20:AN37" si="14">$I$46 * IF(AL20=0,1,AL20)</f>
        <v>12.3</v>
      </c>
      <c r="AO20" s="103">
        <f t="shared" ref="AO20:AO37" si="15">$X$83 * IF(AL20=0,1,AL20)</f>
        <v>12.6</v>
      </c>
      <c r="AP20" s="103">
        <f>IF(OR(I20&lt;AN20,AQ20="Enhanced"),0,AO20-AN20)</f>
        <v>0.29999999999999893</v>
      </c>
      <c r="AQ20" s="268"/>
      <c r="AS20" s="111">
        <f t="shared" ref="AS20:AS37" si="16">$Z$47 * IF(AL20=0,1,AL20)</f>
        <v>9.7769339139344265</v>
      </c>
      <c r="AT20" s="103">
        <f t="shared" ref="AT20:AT37" si="17">$Z$83 * IF(AL20=0,1,AL20)</f>
        <v>9.9975922131147499</v>
      </c>
      <c r="AU20" s="112">
        <f t="shared" ref="AU20:AU37" si="18">IF(I20&lt;AS20,0,AT20-AS20)</f>
        <v>0.22065829918032343</v>
      </c>
      <c r="AW20" s="316">
        <f t="shared" ref="AW20:AW37" si="19">IF($C$11="Company Specific",IF(AP20&gt;-1000000000,AH20*MIN(AP20,AG20),0),IF(AP20&gt;0,C$12*MIN(AP20,AG20),0))</f>
        <v>1.7123999999999939</v>
      </c>
      <c r="AX20" s="319">
        <f t="shared" ref="AX20:AX37" si="20">IF($C$11="Company Specific",IF(AU20&gt;-10000000,AH20*MIN(AU20,AG20),0),IF(AU20&gt;0,D$12*MIN(AU20,AG20),0))</f>
        <v>1.2595175717212861</v>
      </c>
      <c r="AY20" s="268"/>
      <c r="AZ20" s="14"/>
    </row>
    <row r="21" spans="2:57 16373:16383">
      <c r="B21" s="73" t="s">
        <v>18</v>
      </c>
      <c r="C21" s="146">
        <f>Data!C84</f>
        <v>24</v>
      </c>
      <c r="D21" s="146">
        <f>Data!D84</f>
        <v>51</v>
      </c>
      <c r="E21" s="179">
        <f>Data!E84</f>
        <v>50.4</v>
      </c>
      <c r="G21" s="172">
        <f t="shared" si="0"/>
        <v>18</v>
      </c>
      <c r="H21" s="40"/>
      <c r="I21" s="222">
        <f t="shared" si="1"/>
        <v>41.800000000000004</v>
      </c>
      <c r="J21" s="220">
        <f t="shared" si="2"/>
        <v>1</v>
      </c>
      <c r="K21" s="48"/>
      <c r="L21" s="182">
        <f t="shared" si="3"/>
        <v>29.500000000000004</v>
      </c>
      <c r="M21" s="92">
        <f t="shared" si="4"/>
        <v>0</v>
      </c>
      <c r="N21" s="92">
        <f t="shared" si="5"/>
        <v>31.475000000000001</v>
      </c>
      <c r="O21" s="92">
        <f t="shared" si="6"/>
        <v>31.475000000000001</v>
      </c>
      <c r="P21" s="92">
        <f t="shared" si="7"/>
        <v>23.215000000000003</v>
      </c>
      <c r="Q21" s="92">
        <f t="shared" si="8"/>
        <v>23.215000000000003</v>
      </c>
      <c r="R21" s="92">
        <f t="shared" si="9"/>
        <v>-4.6183327572118071E-2</v>
      </c>
      <c r="S21" s="92">
        <f t="shared" si="10"/>
        <v>-5.9062905906820284E-2</v>
      </c>
      <c r="T21" s="92">
        <f t="shared" si="11"/>
        <v>39.869536907485468</v>
      </c>
      <c r="U21" s="92">
        <f t="shared" si="11"/>
        <v>38.028229024338415</v>
      </c>
      <c r="V21" s="92">
        <f t="shared" si="11"/>
        <v>36.271958866319864</v>
      </c>
      <c r="W21" s="92">
        <f t="shared" si="11"/>
        <v>34.596799108314222</v>
      </c>
      <c r="X21" s="92">
        <f t="shared" si="11"/>
        <v>32.999003802148188</v>
      </c>
      <c r="Y21" s="92">
        <f t="shared" si="11"/>
        <v>31.475000000000009</v>
      </c>
      <c r="Z21" s="92">
        <f t="shared" si="12"/>
        <v>29.615995036582838</v>
      </c>
      <c r="AA21" s="92">
        <f t="shared" si="12"/>
        <v>27.866788308400292</v>
      </c>
      <c r="AB21" s="92">
        <f t="shared" si="12"/>
        <v>26.220894812615963</v>
      </c>
      <c r="AC21" s="92">
        <f t="shared" si="12"/>
        <v>24.672212569505799</v>
      </c>
      <c r="AD21" s="92">
        <f t="shared" si="12"/>
        <v>23.215000000000007</v>
      </c>
      <c r="AE21" s="93">
        <f t="shared" si="13"/>
        <v>28.009270647036153</v>
      </c>
      <c r="AF21" s="41"/>
      <c r="AG21" s="145">
        <f>Data!C111</f>
        <v>20</v>
      </c>
      <c r="AH21" s="146">
        <f>Data!D111</f>
        <v>0.19500000000000001</v>
      </c>
      <c r="AI21" s="146">
        <f>Data!E111</f>
        <v>0.19500000000000001</v>
      </c>
      <c r="AJ21" s="164" t="str">
        <f>Data!F111</f>
        <v>£m/min/total
props/year</v>
      </c>
      <c r="AK21" s="41"/>
      <c r="AL21" s="175">
        <f>'Summary and control'!C65</f>
        <v>0</v>
      </c>
      <c r="AM21" s="41"/>
      <c r="AN21" s="111">
        <f t="shared" si="14"/>
        <v>12.3</v>
      </c>
      <c r="AO21" s="103">
        <f t="shared" si="15"/>
        <v>12.6</v>
      </c>
      <c r="AP21" s="103">
        <f>IF(OR(I21&lt;AN21,AQ21="Enhanced"),0,AO21-AN21)</f>
        <v>0.29999999999999893</v>
      </c>
      <c r="AQ21" s="268"/>
      <c r="AS21" s="111">
        <f t="shared" si="16"/>
        <v>9.7769339139344265</v>
      </c>
      <c r="AT21" s="103">
        <f t="shared" si="17"/>
        <v>9.9975922131147499</v>
      </c>
      <c r="AU21" s="112">
        <f t="shared" si="18"/>
        <v>0.22065829918032343</v>
      </c>
      <c r="AW21" s="316">
        <f t="shared" si="19"/>
        <v>5.8499999999999795E-2</v>
      </c>
      <c r="AX21" s="319">
        <f t="shared" si="20"/>
        <v>4.3028368340163069E-2</v>
      </c>
      <c r="AY21" s="268"/>
      <c r="AZ21" s="20"/>
      <c r="BA21" s="19"/>
      <c r="BB21" s="19"/>
      <c r="BC21" s="19"/>
      <c r="BE21" s="18"/>
    </row>
    <row r="22" spans="2:57 16373:16383">
      <c r="B22" s="73" t="s">
        <v>17</v>
      </c>
      <c r="C22" s="146">
        <f>Data!C85</f>
        <v>9.6</v>
      </c>
      <c r="D22" s="146">
        <f>Data!D85</f>
        <v>7.2</v>
      </c>
      <c r="E22" s="179">
        <f>Data!E85</f>
        <v>4.5599999999999996</v>
      </c>
      <c r="G22" s="172">
        <f t="shared" si="0"/>
        <v>3</v>
      </c>
      <c r="H22" s="40"/>
      <c r="I22" s="222">
        <f t="shared" si="1"/>
        <v>7.12</v>
      </c>
      <c r="J22" s="220">
        <f t="shared" si="2"/>
        <v>0.11168032786885243</v>
      </c>
      <c r="K22" s="48"/>
      <c r="L22" s="182">
        <f t="shared" si="3"/>
        <v>0</v>
      </c>
      <c r="M22" s="92">
        <f t="shared" si="4"/>
        <v>0</v>
      </c>
      <c r="N22" s="92">
        <f t="shared" si="5"/>
        <v>0</v>
      </c>
      <c r="O22" s="92">
        <f t="shared" si="6"/>
        <v>5.9669006147540973</v>
      </c>
      <c r="P22" s="92">
        <f t="shared" si="7"/>
        <v>0</v>
      </c>
      <c r="Q22" s="92">
        <f t="shared" si="8"/>
        <v>5.044421106557377</v>
      </c>
      <c r="R22" s="92">
        <f t="shared" si="9"/>
        <v>-2.9017353021658976E-2</v>
      </c>
      <c r="S22" s="92">
        <f t="shared" si="10"/>
        <v>-3.3031100868541774E-2</v>
      </c>
      <c r="T22" s="92">
        <f t="shared" si="11"/>
        <v>6.9133964464857884</v>
      </c>
      <c r="U22" s="92">
        <f t="shared" si="11"/>
        <v>6.7127879812194271</v>
      </c>
      <c r="V22" s="92">
        <f t="shared" si="11"/>
        <v>6.5180006426088344</v>
      </c>
      <c r="W22" s="92">
        <f t="shared" si="11"/>
        <v>6.3288655169668528</v>
      </c>
      <c r="X22" s="92">
        <f t="shared" si="11"/>
        <v>6.1452185920344213</v>
      </c>
      <c r="Y22" s="92">
        <f t="shared" si="11"/>
        <v>5.9669006147540964</v>
      </c>
      <c r="Z22" s="92">
        <f t="shared" si="12"/>
        <v>5.76980731867559</v>
      </c>
      <c r="AA22" s="92">
        <f t="shared" si="12"/>
        <v>5.5792242311403664</v>
      </c>
      <c r="AB22" s="92">
        <f t="shared" si="12"/>
        <v>5.3949363127933569</v>
      </c>
      <c r="AC22" s="92">
        <f t="shared" si="12"/>
        <v>5.2167356272661207</v>
      </c>
      <c r="AD22" s="92">
        <f t="shared" si="12"/>
        <v>5.0444211065573779</v>
      </c>
      <c r="AE22" s="93">
        <f t="shared" si="13"/>
        <v>5.5881776861744754</v>
      </c>
      <c r="AF22" s="41"/>
      <c r="AG22" s="145">
        <f>Data!C112</f>
        <v>0.5</v>
      </c>
      <c r="AH22" s="146">
        <f>Data!D112</f>
        <v>9</v>
      </c>
      <c r="AI22" s="146">
        <f>Data!E112</f>
        <v>1.0799999999999998</v>
      </c>
      <c r="AJ22" s="164" t="str">
        <f>Data!F112</f>
        <v>£m/min/total
props/year</v>
      </c>
      <c r="AK22" s="41"/>
      <c r="AL22" s="175">
        <f>'Summary and control'!C66</f>
        <v>0</v>
      </c>
      <c r="AM22" s="41"/>
      <c r="AN22" s="111">
        <f t="shared" si="14"/>
        <v>12.3</v>
      </c>
      <c r="AO22" s="103">
        <f t="shared" si="15"/>
        <v>12.6</v>
      </c>
      <c r="AP22" s="103">
        <f>IF(OR(I22&lt;AN22,AQ22="Enhanced"),0,AO22-AN22)</f>
        <v>0</v>
      </c>
      <c r="AQ22" s="268" t="s">
        <v>128</v>
      </c>
      <c r="AS22" s="111">
        <f t="shared" si="16"/>
        <v>9.7769339139344265</v>
      </c>
      <c r="AT22" s="103">
        <f t="shared" si="17"/>
        <v>9.9975922131147499</v>
      </c>
      <c r="AU22" s="112">
        <f t="shared" si="18"/>
        <v>0</v>
      </c>
      <c r="AW22" s="316">
        <f t="shared" si="19"/>
        <v>0</v>
      </c>
      <c r="AX22" s="319">
        <f t="shared" si="20"/>
        <v>0</v>
      </c>
      <c r="AY22" s="268" t="s">
        <v>129</v>
      </c>
      <c r="AZ22" s="18"/>
      <c r="BA22" s="19"/>
      <c r="BB22" s="19"/>
      <c r="BC22" s="19"/>
      <c r="BE22" s="20"/>
    </row>
    <row r="23" spans="2:57 16373:16383">
      <c r="B23" s="73" t="s">
        <v>14</v>
      </c>
      <c r="C23" s="146">
        <f>Data!C86</f>
        <v>36.6</v>
      </c>
      <c r="D23" s="146">
        <f>Data!D86</f>
        <v>28.8</v>
      </c>
      <c r="E23" s="179">
        <f>Data!E86</f>
        <v>15.600000000000001</v>
      </c>
      <c r="G23" s="172">
        <f t="shared" si="0"/>
        <v>16</v>
      </c>
      <c r="H23" s="40"/>
      <c r="I23" s="222">
        <f t="shared" si="1"/>
        <v>27</v>
      </c>
      <c r="J23" s="220">
        <f t="shared" si="2"/>
        <v>0.62090163934426212</v>
      </c>
      <c r="K23" s="48"/>
      <c r="L23" s="182">
        <f t="shared" si="3"/>
        <v>14.7</v>
      </c>
      <c r="M23" s="92">
        <f t="shared" si="4"/>
        <v>0</v>
      </c>
      <c r="N23" s="92">
        <f t="shared" si="5"/>
        <v>0</v>
      </c>
      <c r="O23" s="92">
        <f t="shared" si="6"/>
        <v>20.589190573770487</v>
      </c>
      <c r="P23" s="92">
        <f t="shared" si="7"/>
        <v>0</v>
      </c>
      <c r="Q23" s="92">
        <f t="shared" si="8"/>
        <v>15.460543032786882</v>
      </c>
      <c r="R23" s="92">
        <f t="shared" si="9"/>
        <v>-4.4173093903486005E-2</v>
      </c>
      <c r="S23" s="92">
        <f t="shared" si="10"/>
        <v>-5.5684552546204191E-2</v>
      </c>
      <c r="T23" s="92">
        <f t="shared" si="11"/>
        <v>25.807326464605879</v>
      </c>
      <c r="U23" s="92">
        <f t="shared" si="11"/>
        <v>24.667337009286921</v>
      </c>
      <c r="V23" s="92">
        <f t="shared" si="11"/>
        <v>23.577704415226755</v>
      </c>
      <c r="W23" s="92">
        <f t="shared" si="11"/>
        <v>22.53620426406431</v>
      </c>
      <c r="X23" s="92">
        <f t="shared" si="11"/>
        <v>21.540710396879653</v>
      </c>
      <c r="Y23" s="92">
        <f t="shared" si="11"/>
        <v>20.589190573770491</v>
      </c>
      <c r="Z23" s="92">
        <f t="shared" si="12"/>
        <v>19.442690709381555</v>
      </c>
      <c r="AA23" s="92">
        <f t="shared" si="12"/>
        <v>18.360033176935403</v>
      </c>
      <c r="AB23" s="92">
        <f t="shared" si="12"/>
        <v>17.337662944744292</v>
      </c>
      <c r="AC23" s="92">
        <f t="shared" si="12"/>
        <v>16.3722229414693</v>
      </c>
      <c r="AD23" s="92">
        <f t="shared" si="12"/>
        <v>15.460543032786882</v>
      </c>
      <c r="AE23" s="93">
        <f t="shared" si="13"/>
        <v>18.443293396566794</v>
      </c>
      <c r="AF23" s="41"/>
      <c r="AG23" s="145" t="str">
        <f>Data!C113</f>
        <v>No limit</v>
      </c>
      <c r="AH23" s="146">
        <f>Data!D113</f>
        <v>1.1000000000000001</v>
      </c>
      <c r="AI23" s="146">
        <f>Data!E113</f>
        <v>1.1000000000000001</v>
      </c>
      <c r="AJ23" s="164" t="str">
        <f>Data!F113</f>
        <v>£m/min/total
props/year</v>
      </c>
      <c r="AK23" s="41"/>
      <c r="AL23" s="175">
        <f>'Summary and control'!C67</f>
        <v>0</v>
      </c>
      <c r="AM23" s="41"/>
      <c r="AN23" s="111">
        <f t="shared" si="14"/>
        <v>12.3</v>
      </c>
      <c r="AO23" s="103">
        <f t="shared" si="15"/>
        <v>12.6</v>
      </c>
      <c r="AP23" s="103">
        <v>0</v>
      </c>
      <c r="AQ23" s="268" t="s">
        <v>130</v>
      </c>
      <c r="AS23" s="111">
        <f t="shared" si="16"/>
        <v>9.7769339139344265</v>
      </c>
      <c r="AT23" s="103">
        <f t="shared" si="17"/>
        <v>9.9975922131147499</v>
      </c>
      <c r="AU23" s="112">
        <f t="shared" si="18"/>
        <v>0.22065829918032343</v>
      </c>
      <c r="AW23" s="316">
        <f t="shared" si="19"/>
        <v>0</v>
      </c>
      <c r="AX23" s="319">
        <f t="shared" si="20"/>
        <v>0.24272412909835578</v>
      </c>
      <c r="AY23" s="268"/>
      <c r="AZ23" s="18"/>
      <c r="BA23" s="19"/>
      <c r="BB23" s="19"/>
      <c r="BC23" s="19"/>
      <c r="BE23" s="18"/>
    </row>
    <row r="24" spans="2:57 16373:16383">
      <c r="B24" s="73" t="s">
        <v>11</v>
      </c>
      <c r="C24" s="146">
        <f>Data!C87</f>
        <v>37.200000000000003</v>
      </c>
      <c r="D24" s="146">
        <f>Data!D87</f>
        <v>16.2</v>
      </c>
      <c r="E24" s="179">
        <f>Data!E87</f>
        <v>15</v>
      </c>
      <c r="G24" s="172">
        <f t="shared" si="0"/>
        <v>15</v>
      </c>
      <c r="H24" s="40"/>
      <c r="I24" s="222">
        <f t="shared" si="1"/>
        <v>22.8</v>
      </c>
      <c r="J24" s="220">
        <f t="shared" si="2"/>
        <v>0.51331967213114749</v>
      </c>
      <c r="K24" s="48"/>
      <c r="L24" s="182">
        <f t="shared" si="3"/>
        <v>10.5</v>
      </c>
      <c r="M24" s="92">
        <f t="shared" si="4"/>
        <v>0</v>
      </c>
      <c r="N24" s="92">
        <f t="shared" si="5"/>
        <v>0</v>
      </c>
      <c r="O24" s="92">
        <f t="shared" si="6"/>
        <v>17.499974385245899</v>
      </c>
      <c r="P24" s="92">
        <f t="shared" si="7"/>
        <v>0</v>
      </c>
      <c r="Q24" s="92">
        <f t="shared" si="8"/>
        <v>13.259953893442622</v>
      </c>
      <c r="R24" s="92">
        <f t="shared" si="9"/>
        <v>-4.3135532474251281E-2</v>
      </c>
      <c r="S24" s="92">
        <f t="shared" si="10"/>
        <v>-5.397868826080876E-2</v>
      </c>
      <c r="T24" s="92">
        <f t="shared" si="11"/>
        <v>21.816509859587072</v>
      </c>
      <c r="U24" s="92">
        <f t="shared" si="11"/>
        <v>20.875443090064032</v>
      </c>
      <c r="V24" s="92">
        <f t="shared" si="11"/>
        <v>19.974969736738188</v>
      </c>
      <c r="W24" s="92">
        <f t="shared" si="11"/>
        <v>19.113338780986933</v>
      </c>
      <c r="X24" s="92">
        <f t="shared" si="11"/>
        <v>18.288874735308305</v>
      </c>
      <c r="Y24" s="92">
        <f t="shared" si="11"/>
        <v>17.499974385245899</v>
      </c>
      <c r="Z24" s="92">
        <f t="shared" si="12"/>
        <v>16.555348723332571</v>
      </c>
      <c r="AA24" s="92">
        <f t="shared" si="12"/>
        <v>15.661712715546825</v>
      </c>
      <c r="AB24" s="92">
        <f t="shared" si="12"/>
        <v>14.81631400724398</v>
      </c>
      <c r="AC24" s="92">
        <f t="shared" si="12"/>
        <v>14.016548812272703</v>
      </c>
      <c r="AD24" s="92">
        <f t="shared" si="12"/>
        <v>13.259953893442626</v>
      </c>
      <c r="AE24" s="93">
        <f t="shared" si="13"/>
        <v>15.728389610341845</v>
      </c>
      <c r="AF24" s="41"/>
      <c r="AG24" s="145">
        <f>Data!C114</f>
        <v>0</v>
      </c>
      <c r="AH24" s="146">
        <f>Data!D114</f>
        <v>9.2549999999999993E-2</v>
      </c>
      <c r="AI24" s="146">
        <f>Data!E114</f>
        <v>0.10838333333333333</v>
      </c>
      <c r="AJ24" s="164" t="str">
        <f>Data!F114</f>
        <v>£m/min/total
props/year</v>
      </c>
      <c r="AK24" s="41"/>
      <c r="AL24" s="175">
        <f>'Summary and control'!C68</f>
        <v>0</v>
      </c>
      <c r="AM24" s="41"/>
      <c r="AN24" s="111">
        <f t="shared" si="14"/>
        <v>12.3</v>
      </c>
      <c r="AO24" s="103">
        <f t="shared" si="15"/>
        <v>12.6</v>
      </c>
      <c r="AP24" s="103">
        <f>IF(OR(I24&lt;AN24,AQ24="Enhanced"),0,AO24-AN24)</f>
        <v>0</v>
      </c>
      <c r="AQ24" s="268" t="s">
        <v>83</v>
      </c>
      <c r="AS24" s="111">
        <f t="shared" si="16"/>
        <v>9.7769339139344265</v>
      </c>
      <c r="AT24" s="103">
        <f t="shared" si="17"/>
        <v>9.9975922131147499</v>
      </c>
      <c r="AU24" s="112">
        <f t="shared" si="18"/>
        <v>0.22065829918032343</v>
      </c>
      <c r="AW24" s="316">
        <f t="shared" si="19"/>
        <v>0</v>
      </c>
      <c r="AX24" s="319">
        <f t="shared" si="20"/>
        <v>0</v>
      </c>
      <c r="AY24" s="268"/>
      <c r="AZ24" s="18"/>
      <c r="BA24" s="19"/>
      <c r="BB24" s="19"/>
      <c r="BC24" s="19"/>
      <c r="BE24" s="20"/>
    </row>
    <row r="25" spans="2:57 16373:16383">
      <c r="B25" s="73" t="s">
        <v>10</v>
      </c>
      <c r="C25" s="146">
        <f>Data!C88</f>
        <v>24.18</v>
      </c>
      <c r="D25" s="146">
        <f>Data!D88</f>
        <v>18</v>
      </c>
      <c r="E25" s="179">
        <f>Data!E88</f>
        <v>10.799999999999999</v>
      </c>
      <c r="G25" s="172">
        <f t="shared" si="0"/>
        <v>10</v>
      </c>
      <c r="H25" s="40"/>
      <c r="I25" s="222">
        <f t="shared" si="1"/>
        <v>17.66</v>
      </c>
      <c r="J25" s="220">
        <f t="shared" si="2"/>
        <v>0.38165983606557374</v>
      </c>
      <c r="K25" s="48"/>
      <c r="L25" s="182">
        <f t="shared" si="3"/>
        <v>5.3599999999999994</v>
      </c>
      <c r="M25" s="92">
        <f t="shared" si="4"/>
        <v>0</v>
      </c>
      <c r="N25" s="92">
        <f t="shared" si="5"/>
        <v>0</v>
      </c>
      <c r="O25" s="92">
        <f t="shared" si="6"/>
        <v>13.719362192622949</v>
      </c>
      <c r="P25" s="92">
        <f t="shared" si="7"/>
        <v>0</v>
      </c>
      <c r="Q25" s="92">
        <f t="shared" si="8"/>
        <v>10.566851946721313</v>
      </c>
      <c r="R25" s="92">
        <f t="shared" si="9"/>
        <v>-4.1209172930808169E-2</v>
      </c>
      <c r="S25" s="92">
        <f t="shared" si="10"/>
        <v>-5.0877344355575227E-2</v>
      </c>
      <c r="T25" s="92">
        <f t="shared" si="11"/>
        <v>16.932246006041929</v>
      </c>
      <c r="U25" s="92">
        <f t="shared" si="11"/>
        <v>16.234482152271962</v>
      </c>
      <c r="V25" s="92">
        <f t="shared" si="11"/>
        <v>15.565472569816867</v>
      </c>
      <c r="W25" s="92">
        <f t="shared" si="11"/>
        <v>14.924032318937533</v>
      </c>
      <c r="X25" s="92">
        <f t="shared" si="11"/>
        <v>14.309025290281467</v>
      </c>
      <c r="Y25" s="92">
        <f t="shared" si="11"/>
        <v>13.719362192622951</v>
      </c>
      <c r="Z25" s="92">
        <f t="shared" si="12"/>
        <v>13.021357478010014</v>
      </c>
      <c r="AA25" s="92">
        <f t="shared" si="12"/>
        <v>12.358865389624253</v>
      </c>
      <c r="AB25" s="92">
        <f t="shared" si="12"/>
        <v>11.730079139352139</v>
      </c>
      <c r="AC25" s="92">
        <f t="shared" si="12"/>
        <v>11.13328386366117</v>
      </c>
      <c r="AD25" s="92">
        <f t="shared" si="12"/>
        <v>10.566851946721311</v>
      </c>
      <c r="AE25" s="93">
        <f t="shared" si="13"/>
        <v>12.405546471467616</v>
      </c>
      <c r="AF25" s="41"/>
      <c r="AG25" s="145">
        <f>Data!C115</f>
        <v>10</v>
      </c>
      <c r="AH25" s="146">
        <f>Data!D115</f>
        <v>5.7403000000000003E-2</v>
      </c>
      <c r="AI25" s="146">
        <f>Data!E115</f>
        <v>0</v>
      </c>
      <c r="AJ25" s="164" t="str">
        <f>Data!F115</f>
        <v>£m/min/total
props/year</v>
      </c>
      <c r="AK25" s="41"/>
      <c r="AL25" s="175">
        <f>'Summary and control'!C69</f>
        <v>0</v>
      </c>
      <c r="AM25" s="41"/>
      <c r="AN25" s="111">
        <f t="shared" si="14"/>
        <v>12.3</v>
      </c>
      <c r="AO25" s="103">
        <f t="shared" si="15"/>
        <v>12.6</v>
      </c>
      <c r="AP25" s="103">
        <v>0</v>
      </c>
      <c r="AQ25" s="268" t="s">
        <v>131</v>
      </c>
      <c r="AS25" s="111">
        <f t="shared" si="16"/>
        <v>9.7769339139344265</v>
      </c>
      <c r="AT25" s="103">
        <f t="shared" si="17"/>
        <v>9.9975922131147499</v>
      </c>
      <c r="AU25" s="112">
        <f t="shared" si="18"/>
        <v>0.22065829918032343</v>
      </c>
      <c r="AW25" s="316">
        <f t="shared" si="19"/>
        <v>0</v>
      </c>
      <c r="AX25" s="319">
        <f t="shared" si="20"/>
        <v>1.2666448347848107E-2</v>
      </c>
      <c r="AY25" s="268"/>
      <c r="AZ25" s="18"/>
      <c r="BE25" s="20"/>
    </row>
    <row r="26" spans="2:57 16373:16383">
      <c r="B26" s="73" t="s">
        <v>8</v>
      </c>
      <c r="C26" s="146">
        <f>Data!C89</f>
        <v>12.6</v>
      </c>
      <c r="D26" s="146">
        <f>Data!D89</f>
        <v>13.2</v>
      </c>
      <c r="E26" s="179">
        <f>Data!E89</f>
        <v>12</v>
      </c>
      <c r="G26" s="172">
        <f t="shared" si="0"/>
        <v>6</v>
      </c>
      <c r="H26" s="40"/>
      <c r="I26" s="222">
        <f t="shared" si="1"/>
        <v>12.6</v>
      </c>
      <c r="J26" s="220">
        <f t="shared" si="2"/>
        <v>0.25204918032786883</v>
      </c>
      <c r="K26" s="48"/>
      <c r="L26" s="182">
        <f t="shared" si="3"/>
        <v>0.29999999999999893</v>
      </c>
      <c r="M26" s="92">
        <f t="shared" si="4"/>
        <v>0</v>
      </c>
      <c r="N26" s="92">
        <f t="shared" si="5"/>
        <v>0</v>
      </c>
      <c r="O26" s="92">
        <f t="shared" si="6"/>
        <v>9.9975922131147534</v>
      </c>
      <c r="P26" s="92">
        <f t="shared" si="7"/>
        <v>0</v>
      </c>
      <c r="Q26" s="92">
        <f t="shared" si="8"/>
        <v>7.9156659836065568</v>
      </c>
      <c r="R26" s="92">
        <f t="shared" si="9"/>
        <v>-3.7824829305651786E-2</v>
      </c>
      <c r="S26" s="92">
        <f t="shared" si="10"/>
        <v>-4.5626419825514186E-2</v>
      </c>
      <c r="T26" s="92">
        <f t="shared" si="11"/>
        <v>12.123407150748788</v>
      </c>
      <c r="U26" s="92">
        <f t="shared" si="11"/>
        <v>11.664841344668796</v>
      </c>
      <c r="V26" s="92">
        <f t="shared" si="11"/>
        <v>11.223620711929188</v>
      </c>
      <c r="W26" s="92">
        <f t="shared" si="11"/>
        <v>10.799089174309088</v>
      </c>
      <c r="X26" s="92">
        <f t="shared" si="11"/>
        <v>10.390615469634335</v>
      </c>
      <c r="Y26" s="92">
        <f t="shared" si="11"/>
        <v>9.9975922131147499</v>
      </c>
      <c r="Z26" s="92">
        <f t="shared" si="12"/>
        <v>9.5414378735548855</v>
      </c>
      <c r="AA26" s="92">
        <f t="shared" si="12"/>
        <v>9.1060962233970084</v>
      </c>
      <c r="AB26" s="92">
        <f t="shared" si="12"/>
        <v>8.6906176541367675</v>
      </c>
      <c r="AC26" s="92">
        <f t="shared" si="12"/>
        <v>8.294095884506099</v>
      </c>
      <c r="AD26" s="92">
        <f t="shared" si="12"/>
        <v>7.9156659836065542</v>
      </c>
      <c r="AE26" s="93">
        <f t="shared" si="13"/>
        <v>9.1337316145643417</v>
      </c>
      <c r="AF26" s="41"/>
      <c r="AG26" s="145">
        <f>Data!C116</f>
        <v>1.9500000000000003E-2</v>
      </c>
      <c r="AH26" s="146">
        <f>Data!D116</f>
        <v>533.5</v>
      </c>
      <c r="AI26" s="146">
        <f>Data!E116</f>
        <v>312.5</v>
      </c>
      <c r="AJ26" s="164" t="str">
        <f>Data!F116</f>
        <v>£m/hour/property/year</v>
      </c>
      <c r="AK26" s="41"/>
      <c r="AL26" s="175">
        <f>'Summary and control'!C70</f>
        <v>1.0833333333333334E-2</v>
      </c>
      <c r="AM26" s="41"/>
      <c r="AN26" s="111">
        <f t="shared" si="14"/>
        <v>0.13325000000000001</v>
      </c>
      <c r="AO26" s="103">
        <f t="shared" si="15"/>
        <v>0.13650000000000001</v>
      </c>
      <c r="AP26" s="103">
        <f t="shared" ref="AP26:AP35" si="21">IF(OR(I26&lt;AN26,AQ26="Enhanced"),0,AO26-AN26)</f>
        <v>3.2500000000000029E-3</v>
      </c>
      <c r="AQ26" s="268"/>
      <c r="AS26" s="111">
        <f t="shared" si="16"/>
        <v>0.10591678406762296</v>
      </c>
      <c r="AT26" s="103">
        <f t="shared" si="17"/>
        <v>0.10830724897540979</v>
      </c>
      <c r="AU26" s="112">
        <f t="shared" si="18"/>
        <v>2.3904649077868267E-3</v>
      </c>
      <c r="AW26" s="316">
        <f t="shared" si="19"/>
        <v>1.7338750000000016</v>
      </c>
      <c r="AX26" s="319">
        <f t="shared" si="20"/>
        <v>1.275313028304272</v>
      </c>
      <c r="AY26" s="268" t="s">
        <v>132</v>
      </c>
      <c r="AZ26" s="20"/>
      <c r="BA26" s="19"/>
      <c r="BB26" s="19"/>
      <c r="BC26" s="19"/>
      <c r="BE26" s="18"/>
    </row>
    <row r="27" spans="2:57 16373:16383">
      <c r="B27" s="73" t="s">
        <v>7</v>
      </c>
      <c r="C27" s="146">
        <f>Data!C90</f>
        <v>25.2</v>
      </c>
      <c r="D27" s="146">
        <f>Data!D90</f>
        <v>18</v>
      </c>
      <c r="E27" s="179">
        <f>Data!E90</f>
        <v>10.200000000000001</v>
      </c>
      <c r="G27" s="172">
        <f t="shared" si="0"/>
        <v>11</v>
      </c>
      <c r="H27" s="40"/>
      <c r="I27" s="222">
        <f t="shared" si="1"/>
        <v>17.8</v>
      </c>
      <c r="J27" s="220">
        <f t="shared" si="2"/>
        <v>0.38524590163934425</v>
      </c>
      <c r="K27" s="48"/>
      <c r="L27" s="182">
        <f t="shared" si="3"/>
        <v>5.5</v>
      </c>
      <c r="M27" s="92">
        <f t="shared" si="4"/>
        <v>0</v>
      </c>
      <c r="N27" s="92">
        <f t="shared" si="5"/>
        <v>0</v>
      </c>
      <c r="O27" s="92">
        <f t="shared" si="6"/>
        <v>13.82233606557377</v>
      </c>
      <c r="P27" s="92">
        <f t="shared" si="7"/>
        <v>0</v>
      </c>
      <c r="Q27" s="92">
        <f t="shared" si="8"/>
        <v>10.640204918032788</v>
      </c>
      <c r="R27" s="92">
        <f t="shared" si="9"/>
        <v>-4.1276055323650085E-2</v>
      </c>
      <c r="S27" s="92">
        <f t="shared" si="10"/>
        <v>-5.0983619053386886E-2</v>
      </c>
      <c r="T27" s="92">
        <f t="shared" si="11"/>
        <v>17.065286215239031</v>
      </c>
      <c r="U27" s="92">
        <f t="shared" si="11"/>
        <v>16.3608985173049</v>
      </c>
      <c r="V27" s="92">
        <f t="shared" si="11"/>
        <v>15.685585164959997</v>
      </c>
      <c r="W27" s="92">
        <f t="shared" si="11"/>
        <v>15.038146083907284</v>
      </c>
      <c r="X27" s="92">
        <f t="shared" si="11"/>
        <v>14.417430734182796</v>
      </c>
      <c r="Y27" s="92">
        <f t="shared" si="11"/>
        <v>13.822336065573772</v>
      </c>
      <c r="Z27" s="92">
        <f t="shared" si="12"/>
        <v>13.117623349178668</v>
      </c>
      <c r="AA27" s="92">
        <f t="shared" si="12"/>
        <v>12.44883943745833</v>
      </c>
      <c r="AB27" s="92">
        <f t="shared" si="12"/>
        <v>11.814152549922175</v>
      </c>
      <c r="AC27" s="92">
        <f t="shared" si="12"/>
        <v>11.211824296878344</v>
      </c>
      <c r="AD27" s="92">
        <f t="shared" si="12"/>
        <v>10.640204918032792</v>
      </c>
      <c r="AE27" s="93">
        <f t="shared" si="13"/>
        <v>12.496058764460983</v>
      </c>
      <c r="AF27" s="41"/>
      <c r="AG27" s="145">
        <f>Data!C117</f>
        <v>2</v>
      </c>
      <c r="AH27" s="146">
        <f>Data!D117</f>
        <v>5.1840000000000002</v>
      </c>
      <c r="AI27" s="146">
        <f>Data!E117</f>
        <v>3.9780000000000002</v>
      </c>
      <c r="AJ27" s="164" t="str">
        <f>Data!F117</f>
        <v>£m/min/total
props/year</v>
      </c>
      <c r="AK27" s="41"/>
      <c r="AL27" s="175">
        <f>'Summary and control'!C71</f>
        <v>0</v>
      </c>
      <c r="AM27" s="41"/>
      <c r="AN27" s="111">
        <f t="shared" si="14"/>
        <v>12.3</v>
      </c>
      <c r="AO27" s="103">
        <f t="shared" si="15"/>
        <v>12.6</v>
      </c>
      <c r="AP27" s="103">
        <f t="shared" si="21"/>
        <v>0.29999999999999893</v>
      </c>
      <c r="AQ27" s="268"/>
      <c r="AS27" s="111">
        <f t="shared" si="16"/>
        <v>9.7769339139344265</v>
      </c>
      <c r="AT27" s="103">
        <f t="shared" si="17"/>
        <v>9.9975922131147499</v>
      </c>
      <c r="AU27" s="112">
        <f t="shared" si="18"/>
        <v>0.22065829918032343</v>
      </c>
      <c r="AW27" s="316">
        <f t="shared" si="19"/>
        <v>1.5551999999999946</v>
      </c>
      <c r="AX27" s="319">
        <f t="shared" si="20"/>
        <v>1.1438926229507966</v>
      </c>
      <c r="AY27" s="268"/>
      <c r="AZ27" s="18"/>
      <c r="BA27" s="19"/>
      <c r="BB27" s="19"/>
      <c r="BC27" s="19"/>
      <c r="BE27" s="18"/>
    </row>
    <row r="28" spans="2:57 16373:16383">
      <c r="B28" s="73" t="s">
        <v>6</v>
      </c>
      <c r="C28" s="146">
        <f>Data!C91</f>
        <v>36</v>
      </c>
      <c r="D28" s="146">
        <f>Data!D91</f>
        <v>24</v>
      </c>
      <c r="E28" s="179">
        <f>Data!E91</f>
        <v>24</v>
      </c>
      <c r="G28" s="172">
        <f t="shared" si="0"/>
        <v>17</v>
      </c>
      <c r="H28" s="40"/>
      <c r="I28" s="222">
        <f t="shared" si="1"/>
        <v>28</v>
      </c>
      <c r="J28" s="220">
        <f t="shared" si="2"/>
        <v>0.64651639344262279</v>
      </c>
      <c r="K28" s="48"/>
      <c r="L28" s="182">
        <f t="shared" si="3"/>
        <v>15.7</v>
      </c>
      <c r="M28" s="92">
        <f t="shared" si="4"/>
        <v>0</v>
      </c>
      <c r="N28" s="92">
        <f t="shared" si="5"/>
        <v>0</v>
      </c>
      <c r="O28" s="92">
        <f t="shared" si="6"/>
        <v>21.324718237704914</v>
      </c>
      <c r="P28" s="92">
        <f t="shared" si="7"/>
        <v>0</v>
      </c>
      <c r="Q28" s="92">
        <f t="shared" si="8"/>
        <v>15.98449282786885</v>
      </c>
      <c r="R28" s="92">
        <f t="shared" si="9"/>
        <v>-4.4374906963643768E-2</v>
      </c>
      <c r="S28" s="92">
        <f t="shared" si="10"/>
        <v>-5.6019306931068491E-2</v>
      </c>
      <c r="T28" s="92">
        <f t="shared" si="11"/>
        <v>26.757502605017976</v>
      </c>
      <c r="U28" s="92">
        <f t="shared" si="11"/>
        <v>25.570140916340847</v>
      </c>
      <c r="V28" s="92">
        <f t="shared" si="11"/>
        <v>24.435468292130963</v>
      </c>
      <c r="W28" s="92">
        <f t="shared" si="11"/>
        <v>23.351146660054585</v>
      </c>
      <c r="X28" s="92">
        <f t="shared" si="11"/>
        <v>22.314941699520261</v>
      </c>
      <c r="Y28" s="92">
        <f t="shared" si="11"/>
        <v>21.324718237704914</v>
      </c>
      <c r="Z28" s="92">
        <f t="shared" si="12"/>
        <v>20.13012230152837</v>
      </c>
      <c r="AA28" s="92">
        <f t="shared" si="12"/>
        <v>19.002446801759103</v>
      </c>
      <c r="AB28" s="92">
        <f t="shared" si="12"/>
        <v>17.937942901930061</v>
      </c>
      <c r="AC28" s="92">
        <f t="shared" si="12"/>
        <v>16.933071772794857</v>
      </c>
      <c r="AD28" s="92">
        <f t="shared" si="12"/>
        <v>15.984492827868849</v>
      </c>
      <c r="AE28" s="93">
        <f t="shared" si="13"/>
        <v>19.089676649015207</v>
      </c>
      <c r="AF28" s="41"/>
      <c r="AG28" s="145">
        <f>Data!C118</f>
        <v>20</v>
      </c>
      <c r="AH28" s="146">
        <f>Data!D118</f>
        <v>4.19E-2</v>
      </c>
      <c r="AI28" s="146">
        <f>Data!E118</f>
        <v>6.4000000000000003E-3</v>
      </c>
      <c r="AJ28" s="164" t="str">
        <f>Data!F118</f>
        <v>£m/min/totalprops/year</v>
      </c>
      <c r="AK28" s="41"/>
      <c r="AL28" s="175">
        <f>'Summary and control'!C72</f>
        <v>0</v>
      </c>
      <c r="AM28" s="41"/>
      <c r="AN28" s="111">
        <f t="shared" si="14"/>
        <v>12.3</v>
      </c>
      <c r="AO28" s="103">
        <f t="shared" si="15"/>
        <v>12.6</v>
      </c>
      <c r="AP28" s="103">
        <f t="shared" si="21"/>
        <v>0.29999999999999893</v>
      </c>
      <c r="AQ28" s="268"/>
      <c r="AS28" s="111">
        <f t="shared" si="16"/>
        <v>9.7769339139344265</v>
      </c>
      <c r="AT28" s="103">
        <f t="shared" si="17"/>
        <v>9.9975922131147499</v>
      </c>
      <c r="AU28" s="112">
        <f t="shared" si="18"/>
        <v>0.22065829918032343</v>
      </c>
      <c r="AW28" s="316">
        <f t="shared" si="19"/>
        <v>1.2569999999999954E-2</v>
      </c>
      <c r="AX28" s="319">
        <f t="shared" si="20"/>
        <v>9.2455827356555508E-3</v>
      </c>
      <c r="AY28" s="268"/>
      <c r="AZ28" s="18"/>
      <c r="BA28" s="19"/>
      <c r="BB28" s="19"/>
      <c r="BC28" s="19"/>
      <c r="BE28" s="20"/>
    </row>
    <row r="29" spans="2:57 16373:16383">
      <c r="B29" s="73" t="s">
        <v>5</v>
      </c>
      <c r="C29" s="146">
        <f>Data!C92</f>
        <v>19.2</v>
      </c>
      <c r="D29" s="146">
        <f>Data!D92</f>
        <v>10.199999999999999</v>
      </c>
      <c r="E29" s="179">
        <f>Data!E92</f>
        <v>10.200000000000001</v>
      </c>
      <c r="G29" s="172">
        <f t="shared" si="0"/>
        <v>8</v>
      </c>
      <c r="H29" s="40"/>
      <c r="I29" s="222">
        <f t="shared" si="1"/>
        <v>13.200000000000001</v>
      </c>
      <c r="J29" s="220">
        <f t="shared" si="2"/>
        <v>0.26741803278688525</v>
      </c>
      <c r="K29" s="48"/>
      <c r="L29" s="182">
        <f t="shared" si="3"/>
        <v>0.90000000000000036</v>
      </c>
      <c r="M29" s="92">
        <f t="shared" si="4"/>
        <v>0</v>
      </c>
      <c r="N29" s="92">
        <f t="shared" si="5"/>
        <v>0</v>
      </c>
      <c r="O29" s="92">
        <f t="shared" si="6"/>
        <v>10.438908811475411</v>
      </c>
      <c r="P29" s="92">
        <f t="shared" si="7"/>
        <v>0</v>
      </c>
      <c r="Q29" s="92">
        <f t="shared" si="8"/>
        <v>8.2300358606557378</v>
      </c>
      <c r="R29" s="92">
        <f t="shared" si="9"/>
        <v>-3.8357765819614587E-2</v>
      </c>
      <c r="S29" s="92">
        <f t="shared" si="10"/>
        <v>-4.6437146130199558E-2</v>
      </c>
      <c r="T29" s="92">
        <f t="shared" si="11"/>
        <v>12.693677491181088</v>
      </c>
      <c r="U29" s="92">
        <f t="shared" si="11"/>
        <v>12.206776382584652</v>
      </c>
      <c r="V29" s="92">
        <f t="shared" si="11"/>
        <v>11.738551712689068</v>
      </c>
      <c r="W29" s="92">
        <f t="shared" si="11"/>
        <v>11.288287095032304</v>
      </c>
      <c r="X29" s="92">
        <f t="shared" si="11"/>
        <v>10.855293622136477</v>
      </c>
      <c r="Y29" s="92">
        <f t="shared" si="11"/>
        <v>10.438908811475411</v>
      </c>
      <c r="Z29" s="92">
        <f t="shared" si="12"/>
        <v>9.9541556775571003</v>
      </c>
      <c r="AA29" s="92">
        <f t="shared" si="12"/>
        <v>9.4919130957556259</v>
      </c>
      <c r="AB29" s="92">
        <f t="shared" si="12"/>
        <v>9.0511357402728656</v>
      </c>
      <c r="AC29" s="92">
        <f t="shared" si="12"/>
        <v>8.6308268272575432</v>
      </c>
      <c r="AD29" s="92">
        <f t="shared" si="12"/>
        <v>8.2300358606557378</v>
      </c>
      <c r="AE29" s="93">
        <f t="shared" si="13"/>
        <v>9.5217528050158222</v>
      </c>
      <c r="AF29" s="41"/>
      <c r="AG29" s="145">
        <f>Data!C119</f>
        <v>4</v>
      </c>
      <c r="AH29" s="146">
        <f>Data!D119</f>
        <v>2.6088819999999999</v>
      </c>
      <c r="AI29" s="146">
        <f>Data!E119</f>
        <v>2.6088819999999999</v>
      </c>
      <c r="AJ29" s="164" t="str">
        <f>Data!F119</f>
        <v>£m/min/total
props/year</v>
      </c>
      <c r="AK29" s="41"/>
      <c r="AL29" s="175">
        <f>'Summary and control'!C73</f>
        <v>0</v>
      </c>
      <c r="AM29" s="41"/>
      <c r="AN29" s="111">
        <f t="shared" si="14"/>
        <v>12.3</v>
      </c>
      <c r="AO29" s="103">
        <f t="shared" si="15"/>
        <v>12.6</v>
      </c>
      <c r="AP29" s="103">
        <f t="shared" si="21"/>
        <v>0.29999999999999893</v>
      </c>
      <c r="AQ29" s="268"/>
      <c r="AS29" s="111">
        <f t="shared" si="16"/>
        <v>9.7769339139344265</v>
      </c>
      <c r="AT29" s="103">
        <f t="shared" si="17"/>
        <v>9.9975922131147499</v>
      </c>
      <c r="AU29" s="112">
        <f t="shared" si="18"/>
        <v>0.22065829918032343</v>
      </c>
      <c r="AW29" s="316">
        <f t="shared" si="19"/>
        <v>0.78266459999999716</v>
      </c>
      <c r="AX29" s="319">
        <f t="shared" si="20"/>
        <v>0.57567146488216048</v>
      </c>
      <c r="AY29" s="268"/>
      <c r="AZ29" s="18"/>
      <c r="BA29" s="19"/>
      <c r="BB29" s="19"/>
      <c r="BC29" s="19"/>
      <c r="BE29" s="20"/>
    </row>
    <row r="30" spans="2:57 16373:16383">
      <c r="B30" s="73" t="s">
        <v>22</v>
      </c>
      <c r="C30" s="146">
        <f>Data!C93</f>
        <v>18.260976194869908</v>
      </c>
      <c r="D30" s="146">
        <f>Data!D93</f>
        <v>20.061192101863814</v>
      </c>
      <c r="E30" s="179">
        <f>Data!E93</f>
        <v>22.8</v>
      </c>
      <c r="G30" s="172">
        <f t="shared" si="0"/>
        <v>13</v>
      </c>
      <c r="H30" s="40"/>
      <c r="I30" s="222">
        <f>AVERAGE(C39:D39,E30)</f>
        <v>20.8</v>
      </c>
      <c r="J30" s="220">
        <f t="shared" si="2"/>
        <v>0.46209016393442615</v>
      </c>
      <c r="K30" s="48"/>
      <c r="L30" s="182">
        <f t="shared" si="3"/>
        <v>8.5</v>
      </c>
      <c r="M30" s="92">
        <f t="shared" si="4"/>
        <v>0</v>
      </c>
      <c r="N30" s="92">
        <f t="shared" si="5"/>
        <v>0</v>
      </c>
      <c r="O30" s="92">
        <f t="shared" si="6"/>
        <v>16.028919057377049</v>
      </c>
      <c r="P30" s="92">
        <f t="shared" si="7"/>
        <v>0</v>
      </c>
      <c r="Q30" s="92">
        <f t="shared" si="8"/>
        <v>12.212054303278688</v>
      </c>
      <c r="R30" s="92">
        <f t="shared" si="9"/>
        <v>-4.2496985030983425E-2</v>
      </c>
      <c r="S30" s="92">
        <f t="shared" si="10"/>
        <v>-5.2941299581297452E-2</v>
      </c>
      <c r="T30" s="92">
        <f t="shared" si="11"/>
        <v>19.916062711355547</v>
      </c>
      <c r="U30" s="92">
        <f t="shared" si="11"/>
        <v>19.069690092434943</v>
      </c>
      <c r="V30" s="92">
        <f t="shared" si="11"/>
        <v>18.25928575803124</v>
      </c>
      <c r="W30" s="92">
        <f t="shared" si="11"/>
        <v>17.483321164495738</v>
      </c>
      <c r="X30" s="92">
        <f t="shared" si="11"/>
        <v>16.740332726676286</v>
      </c>
      <c r="Y30" s="92">
        <f t="shared" si="11"/>
        <v>16.028919057377045</v>
      </c>
      <c r="Z30" s="92">
        <f t="shared" si="12"/>
        <v>15.180327251596079</v>
      </c>
      <c r="AA30" s="92">
        <f t="shared" si="12"/>
        <v>14.376660998827198</v>
      </c>
      <c r="AB30" s="92">
        <f t="shared" si="12"/>
        <v>13.615541881909531</v>
      </c>
      <c r="AC30" s="92">
        <f t="shared" si="12"/>
        <v>12.894717400177656</v>
      </c>
      <c r="AD30" s="92">
        <f t="shared" si="12"/>
        <v>12.212054303278682</v>
      </c>
      <c r="AE30" s="93">
        <f t="shared" si="13"/>
        <v>14.435507659977494</v>
      </c>
      <c r="AF30" s="41"/>
      <c r="AG30" s="145">
        <f>Data!C120</f>
        <v>0</v>
      </c>
      <c r="AH30" s="146">
        <f>Data!D120</f>
        <v>0</v>
      </c>
      <c r="AI30" s="146">
        <f>Data!E120</f>
        <v>0</v>
      </c>
      <c r="AJ30" s="164">
        <f>Data!F120</f>
        <v>0</v>
      </c>
      <c r="AK30" s="41"/>
      <c r="AL30" s="175">
        <f>'Summary and control'!C74</f>
        <v>0</v>
      </c>
      <c r="AM30" s="41"/>
      <c r="AN30" s="111">
        <f t="shared" si="14"/>
        <v>12.3</v>
      </c>
      <c r="AO30" s="103">
        <f t="shared" si="15"/>
        <v>12.6</v>
      </c>
      <c r="AP30" s="103">
        <f t="shared" si="21"/>
        <v>0</v>
      </c>
      <c r="AQ30" s="268" t="s">
        <v>83</v>
      </c>
      <c r="AS30" s="111">
        <f t="shared" si="16"/>
        <v>9.7769339139344265</v>
      </c>
      <c r="AT30" s="103">
        <f t="shared" si="17"/>
        <v>9.9975922131147499</v>
      </c>
      <c r="AU30" s="112">
        <f t="shared" si="18"/>
        <v>0.22065829918032343</v>
      </c>
      <c r="AW30" s="316">
        <f t="shared" si="19"/>
        <v>0</v>
      </c>
      <c r="AX30" s="319">
        <f t="shared" si="20"/>
        <v>0</v>
      </c>
      <c r="AY30" s="268" t="s">
        <v>134</v>
      </c>
      <c r="AZ30" s="18"/>
      <c r="BE30" s="20"/>
    </row>
    <row r="31" spans="2:57 16373:16383">
      <c r="B31" s="73" t="s">
        <v>20</v>
      </c>
      <c r="C31" s="146">
        <f>Data!C94</f>
        <v>21.18</v>
      </c>
      <c r="D31" s="146">
        <f>Data!D94</f>
        <v>23.58</v>
      </c>
      <c r="E31" s="179">
        <f>Data!E94</f>
        <v>23.46</v>
      </c>
      <c r="G31" s="172">
        <f t="shared" si="0"/>
        <v>14</v>
      </c>
      <c r="H31" s="40"/>
      <c r="I31" s="222">
        <f>AVERAGE(C31:E31)</f>
        <v>22.74</v>
      </c>
      <c r="J31" s="220">
        <f t="shared" si="2"/>
        <v>0.5117827868852457</v>
      </c>
      <c r="K31" s="48"/>
      <c r="L31" s="182">
        <f t="shared" si="3"/>
        <v>10.439999999999998</v>
      </c>
      <c r="M31" s="92">
        <f t="shared" si="4"/>
        <v>0</v>
      </c>
      <c r="N31" s="92">
        <f t="shared" si="5"/>
        <v>0</v>
      </c>
      <c r="O31" s="92">
        <f t="shared" si="6"/>
        <v>17.455842725409831</v>
      </c>
      <c r="P31" s="92">
        <f t="shared" si="7"/>
        <v>0</v>
      </c>
      <c r="Q31" s="92">
        <f t="shared" si="8"/>
        <v>13.228516905737701</v>
      </c>
      <c r="R31" s="92">
        <f t="shared" si="9"/>
        <v>-4.3117981874044586E-2</v>
      </c>
      <c r="S31" s="92">
        <f t="shared" si="10"/>
        <v>-5.3950049622948582E-2</v>
      </c>
      <c r="T31" s="92">
        <f t="shared" si="11"/>
        <v>21.759497092184226</v>
      </c>
      <c r="U31" s="92">
        <f t="shared" si="11"/>
        <v>20.8212714909751</v>
      </c>
      <c r="V31" s="92">
        <f t="shared" si="11"/>
        <v>19.923500284232674</v>
      </c>
      <c r="W31" s="92">
        <f t="shared" si="11"/>
        <v>19.064439160109604</v>
      </c>
      <c r="X31" s="92">
        <f t="shared" si="11"/>
        <v>18.242419017965172</v>
      </c>
      <c r="Y31" s="92">
        <f t="shared" si="11"/>
        <v>17.455842725409823</v>
      </c>
      <c r="Z31" s="92">
        <f t="shared" si="12"/>
        <v>16.514099144163577</v>
      </c>
      <c r="AA31" s="92">
        <f t="shared" si="12"/>
        <v>15.62316267585766</v>
      </c>
      <c r="AB31" s="92">
        <f t="shared" si="12"/>
        <v>14.78029227422774</v>
      </c>
      <c r="AC31" s="92">
        <f t="shared" si="12"/>
        <v>13.98289477259147</v>
      </c>
      <c r="AD31" s="92">
        <f t="shared" si="12"/>
        <v>13.228516905737692</v>
      </c>
      <c r="AE31" s="93">
        <f t="shared" si="13"/>
        <v>15.689603930850449</v>
      </c>
      <c r="AF31" s="41"/>
      <c r="AG31" s="145">
        <f>Data!C121</f>
        <v>1.0741687200000001</v>
      </c>
      <c r="AH31" s="146">
        <f>Data!D121</f>
        <v>0.71089999999999998</v>
      </c>
      <c r="AI31" s="146">
        <f>Data!E121</f>
        <v>0.4587</v>
      </c>
      <c r="AJ31" s="164" t="str">
        <f>Data!F121</f>
        <v>£m/min/total
props/year</v>
      </c>
      <c r="AK31" s="41"/>
      <c r="AL31" s="175">
        <f>'Summary and control'!C75</f>
        <v>0.59676039999999997</v>
      </c>
      <c r="AM31" s="41"/>
      <c r="AN31" s="111">
        <f t="shared" si="14"/>
        <v>7.3401529200000004</v>
      </c>
      <c r="AO31" s="103">
        <f t="shared" si="15"/>
        <v>7.5191810399999994</v>
      </c>
      <c r="AP31" s="103">
        <f t="shared" si="21"/>
        <v>0.17902811999999901</v>
      </c>
      <c r="AQ31" s="268"/>
      <c r="AS31" s="111">
        <f t="shared" si="16"/>
        <v>5.8344869932530736</v>
      </c>
      <c r="AT31" s="103">
        <f t="shared" si="17"/>
        <v>5.9661671281352433</v>
      </c>
      <c r="AU31" s="112">
        <f t="shared" si="18"/>
        <v>0.13168013488216967</v>
      </c>
      <c r="AW31" s="316">
        <f t="shared" si="19"/>
        <v>0.12727109050799928</v>
      </c>
      <c r="AX31" s="319">
        <f t="shared" si="20"/>
        <v>9.3611407887734421E-2</v>
      </c>
      <c r="AY31" s="268" t="s">
        <v>132</v>
      </c>
      <c r="AZ31" s="20"/>
      <c r="BA31" s="19"/>
      <c r="BB31" s="19"/>
      <c r="BC31" s="19"/>
      <c r="BE31" s="20"/>
    </row>
    <row r="32" spans="2:57 16373:16383" s="42" customFormat="1">
      <c r="B32" s="73" t="s">
        <v>19</v>
      </c>
      <c r="C32" s="146">
        <f>Data!C95</f>
        <v>12</v>
      </c>
      <c r="D32" s="146">
        <f>Data!D95</f>
        <v>15.6</v>
      </c>
      <c r="E32" s="179">
        <f>Data!E95</f>
        <v>9</v>
      </c>
      <c r="F32"/>
      <c r="G32" s="172">
        <f t="shared" si="0"/>
        <v>5</v>
      </c>
      <c r="H32" s="40"/>
      <c r="I32" s="222">
        <f>AVERAGE(C32:E32)</f>
        <v>12.200000000000001</v>
      </c>
      <c r="J32" s="220">
        <f t="shared" si="2"/>
        <v>0.24180327868852458</v>
      </c>
      <c r="K32" s="48"/>
      <c r="L32" s="182">
        <f t="shared" si="3"/>
        <v>0</v>
      </c>
      <c r="M32" s="92">
        <f t="shared" si="4"/>
        <v>0</v>
      </c>
      <c r="N32" s="92">
        <f t="shared" si="5"/>
        <v>0</v>
      </c>
      <c r="O32" s="92">
        <f t="shared" si="6"/>
        <v>9.7033811475409841</v>
      </c>
      <c r="P32" s="92">
        <f t="shared" si="7"/>
        <v>0</v>
      </c>
      <c r="Q32" s="92">
        <f t="shared" si="8"/>
        <v>7.7060860655737713</v>
      </c>
      <c r="R32" s="92">
        <f t="shared" si="9"/>
        <v>-3.7441330329333611E-2</v>
      </c>
      <c r="S32" s="92">
        <f t="shared" si="10"/>
        <v>-4.5046658133799933E-2</v>
      </c>
      <c r="T32" s="92">
        <f t="shared" si="11"/>
        <v>11.743215769982131</v>
      </c>
      <c r="U32" s="92">
        <f t="shared" si="11"/>
        <v>11.30353414920959</v>
      </c>
      <c r="V32" s="92">
        <f t="shared" si="11"/>
        <v>10.880314793240132</v>
      </c>
      <c r="W32" s="92">
        <f t="shared" si="11"/>
        <v>10.472941332979293</v>
      </c>
      <c r="X32" s="92">
        <f t="shared" si="11"/>
        <v>10.080820477011482</v>
      </c>
      <c r="Y32" s="92">
        <f t="shared" si="11"/>
        <v>9.7033811475409859</v>
      </c>
      <c r="Z32" s="92">
        <f t="shared" si="12"/>
        <v>9.2662762542457475</v>
      </c>
      <c r="AA32" s="92">
        <f t="shared" si="12"/>
        <v>8.8488614756473911</v>
      </c>
      <c r="AB32" s="92">
        <f t="shared" si="12"/>
        <v>8.4502498378805502</v>
      </c>
      <c r="AC32" s="92">
        <f t="shared" si="12"/>
        <v>8.0695943222883457</v>
      </c>
      <c r="AD32" s="92">
        <f t="shared" si="12"/>
        <v>7.7060860655737704</v>
      </c>
      <c r="AE32" s="93">
        <f t="shared" si="13"/>
        <v>8.8750385114554664</v>
      </c>
      <c r="AF32" s="41"/>
      <c r="AG32" s="145">
        <f>Data!C122</f>
        <v>10</v>
      </c>
      <c r="AH32" s="146">
        <f>Data!D122</f>
        <v>0.69639333333333298</v>
      </c>
      <c r="AI32" s="146">
        <f>Data!E122</f>
        <v>0.34783999999999998</v>
      </c>
      <c r="AJ32" s="164" t="str">
        <f>Data!F122</f>
        <v>£m/hour/year</v>
      </c>
      <c r="AK32" s="41"/>
      <c r="AL32" s="175">
        <f>'Summary and control'!C76</f>
        <v>0</v>
      </c>
      <c r="AM32" s="41"/>
      <c r="AN32" s="111">
        <f t="shared" si="14"/>
        <v>12.3</v>
      </c>
      <c r="AO32" s="103">
        <f t="shared" si="15"/>
        <v>12.6</v>
      </c>
      <c r="AP32" s="103">
        <f t="shared" si="21"/>
        <v>0</v>
      </c>
      <c r="AQ32" s="268"/>
      <c r="AR32"/>
      <c r="AS32" s="111">
        <f t="shared" si="16"/>
        <v>9.7769339139344265</v>
      </c>
      <c r="AT32" s="103">
        <f t="shared" si="17"/>
        <v>9.9975922131147499</v>
      </c>
      <c r="AU32" s="112">
        <f t="shared" si="18"/>
        <v>0.22065829918032343</v>
      </c>
      <c r="AW32" s="316">
        <f t="shared" si="19"/>
        <v>0</v>
      </c>
      <c r="AX32" s="319">
        <f t="shared" si="20"/>
        <v>0.15366496849384928</v>
      </c>
      <c r="AY32" s="268"/>
      <c r="AZ32" s="43"/>
      <c r="BA32" s="44"/>
      <c r="BB32" s="44"/>
      <c r="BC32" s="44"/>
      <c r="BE32" s="43"/>
      <c r="XES32"/>
      <c r="XET32"/>
      <c r="XEU32"/>
      <c r="XEV32"/>
      <c r="XEW32"/>
      <c r="XEX32"/>
      <c r="XEY32"/>
      <c r="XEZ32"/>
      <c r="XFA32"/>
      <c r="XFB32"/>
      <c r="XFC32"/>
    </row>
    <row r="33" spans="2:57 16373:16383">
      <c r="B33" s="73" t="s">
        <v>16</v>
      </c>
      <c r="C33" s="146">
        <f>Data!C96</f>
        <v>4.8</v>
      </c>
      <c r="D33" s="146">
        <f>Data!D96</f>
        <v>4.0199999999999996</v>
      </c>
      <c r="E33" s="179">
        <f>Data!E96</f>
        <v>5.1599999999999993</v>
      </c>
      <c r="G33" s="172">
        <f t="shared" si="0"/>
        <v>2</v>
      </c>
      <c r="H33" s="40"/>
      <c r="I33" s="222">
        <f>AVERAGE(C33:E33)</f>
        <v>4.66</v>
      </c>
      <c r="J33" s="220">
        <f t="shared" si="2"/>
        <v>4.8668032786885237E-2</v>
      </c>
      <c r="K33" s="48"/>
      <c r="L33" s="182">
        <f t="shared" si="3"/>
        <v>0</v>
      </c>
      <c r="M33" s="92">
        <f t="shared" si="4"/>
        <v>0</v>
      </c>
      <c r="N33" s="92">
        <f t="shared" si="5"/>
        <v>0</v>
      </c>
      <c r="O33" s="92">
        <f t="shared" si="6"/>
        <v>4.1575025614754093</v>
      </c>
      <c r="P33" s="92">
        <f t="shared" si="7"/>
        <v>0</v>
      </c>
      <c r="Q33" s="92">
        <f t="shared" si="8"/>
        <v>3.7555046106557377</v>
      </c>
      <c r="R33" s="92">
        <f t="shared" si="9"/>
        <v>-1.8837137775452262E-2</v>
      </c>
      <c r="S33" s="92">
        <f t="shared" si="10"/>
        <v>-2.0132947925418976E-2</v>
      </c>
      <c r="T33" s="92">
        <f t="shared" si="11"/>
        <v>4.5722189379663929</v>
      </c>
      <c r="U33" s="92">
        <f t="shared" si="11"/>
        <v>4.4860914198923876</v>
      </c>
      <c r="V33" s="92">
        <f t="shared" si="11"/>
        <v>4.4015862977426004</v>
      </c>
      <c r="W33" s="92">
        <f t="shared" si="11"/>
        <v>4.3186730102214801</v>
      </c>
      <c r="X33" s="92">
        <f t="shared" si="11"/>
        <v>4.2373215717208108</v>
      </c>
      <c r="Y33" s="92">
        <f t="shared" si="11"/>
        <v>4.1575025614754102</v>
      </c>
      <c r="Z33" s="92">
        <f t="shared" si="12"/>
        <v>4.0737997789054301</v>
      </c>
      <c r="AA33" s="92">
        <f t="shared" si="12"/>
        <v>3.9917821800981432</v>
      </c>
      <c r="AB33" s="92">
        <f t="shared" si="12"/>
        <v>3.9114158373366119</v>
      </c>
      <c r="AC33" s="92">
        <f t="shared" si="12"/>
        <v>3.8326675059688546</v>
      </c>
      <c r="AD33" s="92">
        <f t="shared" si="12"/>
        <v>3.7555046106557382</v>
      </c>
      <c r="AE33" s="93">
        <f t="shared" si="13"/>
        <v>3.9942848637372852</v>
      </c>
      <c r="AF33" s="41"/>
      <c r="AG33" s="145">
        <f>Data!C123</f>
        <v>2</v>
      </c>
      <c r="AH33" s="146">
        <f>Data!D123</f>
        <v>0.41865999999999998</v>
      </c>
      <c r="AI33" s="146">
        <f>Data!E123</f>
        <v>6.0435000000000003E-2</v>
      </c>
      <c r="AJ33" s="164" t="str">
        <f>Data!F123</f>
        <v>£m/min/total
props/year</v>
      </c>
      <c r="AK33" s="41"/>
      <c r="AL33" s="175">
        <f>'Summary and control'!C77</f>
        <v>0</v>
      </c>
      <c r="AM33" s="41"/>
      <c r="AN33" s="111">
        <f t="shared" si="14"/>
        <v>12.3</v>
      </c>
      <c r="AO33" s="103">
        <f t="shared" si="15"/>
        <v>12.6</v>
      </c>
      <c r="AP33" s="103">
        <f t="shared" si="21"/>
        <v>0</v>
      </c>
      <c r="AQ33" s="268" t="s">
        <v>135</v>
      </c>
      <c r="AS33" s="111">
        <f t="shared" si="16"/>
        <v>9.7769339139344265</v>
      </c>
      <c r="AT33" s="103">
        <f t="shared" si="17"/>
        <v>9.9975922131147499</v>
      </c>
      <c r="AU33" s="112">
        <f t="shared" si="18"/>
        <v>0</v>
      </c>
      <c r="AW33" s="316">
        <f t="shared" si="19"/>
        <v>0</v>
      </c>
      <c r="AX33" s="319">
        <f t="shared" si="20"/>
        <v>0</v>
      </c>
      <c r="AY33" s="268"/>
      <c r="AZ33" s="20"/>
      <c r="BC33" s="45"/>
      <c r="BE33" s="20"/>
    </row>
    <row r="34" spans="2:57 16373:16383">
      <c r="B34" s="73" t="s">
        <v>15</v>
      </c>
      <c r="C34" s="146">
        <f>Data!C97</f>
        <v>2.2799999999999998</v>
      </c>
      <c r="D34" s="146">
        <f>Data!D97</f>
        <v>4.2</v>
      </c>
      <c r="E34" s="179">
        <f>Data!E97</f>
        <v>1.7999999999999998</v>
      </c>
      <c r="G34" s="172">
        <f t="shared" si="0"/>
        <v>1</v>
      </c>
      <c r="H34" s="40"/>
      <c r="I34" s="222">
        <f>AVERAGE(C34:E34)</f>
        <v>2.7600000000000002</v>
      </c>
      <c r="J34" s="220">
        <f t="shared" si="2"/>
        <v>0</v>
      </c>
      <c r="K34" s="48"/>
      <c r="L34" s="182">
        <f t="shared" si="3"/>
        <v>0</v>
      </c>
      <c r="M34" s="92">
        <f t="shared" si="4"/>
        <v>2.7600000000000002</v>
      </c>
      <c r="N34" s="92">
        <f t="shared" si="5"/>
        <v>0</v>
      </c>
      <c r="O34" s="92">
        <f t="shared" si="6"/>
        <v>2.7600000000000002</v>
      </c>
      <c r="P34" s="92">
        <f t="shared" si="7"/>
        <v>0</v>
      </c>
      <c r="Q34" s="92">
        <f t="shared" si="8"/>
        <v>2.7600000000000002</v>
      </c>
      <c r="R34" s="92">
        <f t="shared" si="9"/>
        <v>0</v>
      </c>
      <c r="S34" s="92">
        <f t="shared" si="10"/>
        <v>0</v>
      </c>
      <c r="T34" s="92">
        <f t="shared" si="11"/>
        <v>2.7600000000000002</v>
      </c>
      <c r="U34" s="92">
        <f t="shared" si="11"/>
        <v>2.7600000000000002</v>
      </c>
      <c r="V34" s="92">
        <f t="shared" si="11"/>
        <v>2.7600000000000002</v>
      </c>
      <c r="W34" s="92">
        <f t="shared" si="11"/>
        <v>2.7600000000000002</v>
      </c>
      <c r="X34" s="92">
        <f t="shared" si="11"/>
        <v>2.7600000000000002</v>
      </c>
      <c r="Y34" s="92">
        <f t="shared" si="11"/>
        <v>2.7600000000000002</v>
      </c>
      <c r="Z34" s="92">
        <f t="shared" si="12"/>
        <v>2.7600000000000002</v>
      </c>
      <c r="AA34" s="92">
        <f t="shared" si="12"/>
        <v>2.7600000000000002</v>
      </c>
      <c r="AB34" s="92">
        <f t="shared" si="12"/>
        <v>2.7600000000000002</v>
      </c>
      <c r="AC34" s="92">
        <f t="shared" si="12"/>
        <v>2.7600000000000002</v>
      </c>
      <c r="AD34" s="92">
        <f t="shared" si="12"/>
        <v>2.7600000000000002</v>
      </c>
      <c r="AE34" s="93">
        <f t="shared" si="13"/>
        <v>2.7600000000000007</v>
      </c>
      <c r="AF34" s="41"/>
      <c r="AG34" s="145">
        <f>Data!C124</f>
        <v>3.9000000000000004</v>
      </c>
      <c r="AH34" s="146">
        <f>Data!D124</f>
        <v>7.4999999999999997E-2</v>
      </c>
      <c r="AI34" s="146">
        <f>Data!E124</f>
        <v>0</v>
      </c>
      <c r="AJ34" s="164" t="str">
        <f>Data!F124</f>
        <v>£m/min/total
props/year</v>
      </c>
      <c r="AK34" s="41"/>
      <c r="AL34" s="175">
        <f>'Summary and control'!C78</f>
        <v>0</v>
      </c>
      <c r="AM34" s="41"/>
      <c r="AN34" s="111">
        <f t="shared" si="14"/>
        <v>12.3</v>
      </c>
      <c r="AO34" s="103">
        <f t="shared" si="15"/>
        <v>12.6</v>
      </c>
      <c r="AP34" s="103">
        <f t="shared" si="21"/>
        <v>0</v>
      </c>
      <c r="AQ34" s="268" t="s">
        <v>136</v>
      </c>
      <c r="AS34" s="111">
        <f t="shared" si="16"/>
        <v>9.7769339139344265</v>
      </c>
      <c r="AT34" s="103">
        <f t="shared" si="17"/>
        <v>9.9975922131147499</v>
      </c>
      <c r="AU34" s="112">
        <f t="shared" si="18"/>
        <v>0</v>
      </c>
      <c r="AW34" s="316">
        <f t="shared" si="19"/>
        <v>0</v>
      </c>
      <c r="AX34" s="319">
        <f t="shared" si="20"/>
        <v>0</v>
      </c>
      <c r="AY34" s="268"/>
      <c r="AZ34" s="18"/>
      <c r="BA34" s="19"/>
      <c r="BB34" s="19"/>
      <c r="BC34" s="19"/>
      <c r="BE34" s="18"/>
    </row>
    <row r="35" spans="2:57 16373:16383">
      <c r="B35" s="73" t="s">
        <v>13</v>
      </c>
      <c r="C35" s="146">
        <f>Data!C98</f>
        <v>21.599999999999998</v>
      </c>
      <c r="D35" s="146">
        <f>Data!D98</f>
        <v>13.2</v>
      </c>
      <c r="E35" s="179">
        <f>Data!E98</f>
        <v>16.200000000000003</v>
      </c>
      <c r="G35" s="172">
        <f t="shared" si="0"/>
        <v>9</v>
      </c>
      <c r="H35" s="40"/>
      <c r="I35" s="222">
        <f>AVERAGE(C35:E35)</f>
        <v>17</v>
      </c>
      <c r="J35" s="220">
        <f t="shared" si="2"/>
        <v>0.3647540983606557</v>
      </c>
      <c r="K35" s="48"/>
      <c r="L35" s="182">
        <f t="shared" si="3"/>
        <v>4.6999999999999993</v>
      </c>
      <c r="M35" s="92">
        <f t="shared" si="4"/>
        <v>0</v>
      </c>
      <c r="N35" s="92">
        <f t="shared" si="5"/>
        <v>0</v>
      </c>
      <c r="O35" s="92">
        <f t="shared" si="6"/>
        <v>13.233913934426228</v>
      </c>
      <c r="P35" s="92">
        <f t="shared" si="7"/>
        <v>0</v>
      </c>
      <c r="Q35" s="92">
        <f t="shared" si="8"/>
        <v>10.221045081967214</v>
      </c>
      <c r="R35" s="92">
        <f t="shared" si="9"/>
        <v>-4.087937375185291E-2</v>
      </c>
      <c r="S35" s="92">
        <f t="shared" si="10"/>
        <v>-5.0354751566467071E-2</v>
      </c>
      <c r="T35" s="92">
        <f t="shared" si="11"/>
        <v>16.305050646218501</v>
      </c>
      <c r="U35" s="92">
        <f t="shared" si="11"/>
        <v>15.638510386808845</v>
      </c>
      <c r="V35" s="92">
        <f t="shared" si="11"/>
        <v>14.999217875784252</v>
      </c>
      <c r="W35" s="92">
        <f t="shared" si="11"/>
        <v>14.386059242254595</v>
      </c>
      <c r="X35" s="92">
        <f t="shared" si="11"/>
        <v>13.797966149674172</v>
      </c>
      <c r="Y35" s="92">
        <f t="shared" si="11"/>
        <v>13.233913934426226</v>
      </c>
      <c r="Z35" s="92">
        <f t="shared" si="12"/>
        <v>12.567523486006188</v>
      </c>
      <c r="AA35" s="92">
        <f t="shared" si="12"/>
        <v>11.934688963062605</v>
      </c>
      <c r="AB35" s="92">
        <f t="shared" si="12"/>
        <v>11.333720665304531</v>
      </c>
      <c r="AC35" s="92">
        <f t="shared" si="12"/>
        <v>10.763013976879387</v>
      </c>
      <c r="AD35" s="92">
        <f t="shared" si="12"/>
        <v>10.221045081967214</v>
      </c>
      <c r="AE35" s="93">
        <f t="shared" si="13"/>
        <v>11.978838893902905</v>
      </c>
      <c r="AF35" s="41"/>
      <c r="AG35" s="145">
        <f>Data!C125</f>
        <v>10</v>
      </c>
      <c r="AH35" s="146">
        <f>Data!D125</f>
        <v>0.13300000000000001</v>
      </c>
      <c r="AI35" s="146">
        <f>Data!E125</f>
        <v>0.13300000000000001</v>
      </c>
      <c r="AJ35" s="164" t="str">
        <f>Data!F125</f>
        <v>£m/min/total
props/year</v>
      </c>
      <c r="AK35" s="41"/>
      <c r="AL35" s="175">
        <f>'Summary and control'!C79</f>
        <v>0</v>
      </c>
      <c r="AM35" s="41"/>
      <c r="AN35" s="111">
        <f t="shared" si="14"/>
        <v>12.3</v>
      </c>
      <c r="AO35" s="103">
        <f t="shared" si="15"/>
        <v>12.6</v>
      </c>
      <c r="AP35" s="103">
        <f t="shared" si="21"/>
        <v>0.29999999999999893</v>
      </c>
      <c r="AQ35" s="268"/>
      <c r="AS35" s="111">
        <f t="shared" si="16"/>
        <v>9.7769339139344265</v>
      </c>
      <c r="AT35" s="103">
        <f t="shared" si="17"/>
        <v>9.9975922131147499</v>
      </c>
      <c r="AU35" s="112">
        <f t="shared" si="18"/>
        <v>0.22065829918032343</v>
      </c>
      <c r="AW35" s="316">
        <f t="shared" si="19"/>
        <v>3.9899999999999859E-2</v>
      </c>
      <c r="AX35" s="319">
        <f t="shared" si="20"/>
        <v>2.9347553790983017E-2</v>
      </c>
      <c r="AY35" s="268"/>
      <c r="AZ35" s="20"/>
      <c r="BA35" s="19"/>
      <c r="BB35" s="19"/>
      <c r="BC35" s="19"/>
      <c r="BE35" s="18"/>
    </row>
    <row r="36" spans="2:57 16373:16383">
      <c r="B36" s="73" t="s">
        <v>12</v>
      </c>
      <c r="C36" s="146">
        <f>Data!C99</f>
        <v>7.5448224018041712</v>
      </c>
      <c r="D36" s="146">
        <f>Data!D99</f>
        <v>10.229543318925014</v>
      </c>
      <c r="E36" s="179">
        <f>Data!E99</f>
        <v>9</v>
      </c>
      <c r="G36" s="172">
        <f t="shared" si="0"/>
        <v>4</v>
      </c>
      <c r="H36" s="40"/>
      <c r="I36" s="222">
        <f>AVERAGE(C38:D38,E36)</f>
        <v>7.8</v>
      </c>
      <c r="J36" s="220">
        <f t="shared" si="2"/>
        <v>0.12909836065573765</v>
      </c>
      <c r="K36" s="48"/>
      <c r="L36" s="182">
        <f t="shared" si="3"/>
        <v>0</v>
      </c>
      <c r="M36" s="92">
        <f t="shared" si="4"/>
        <v>0</v>
      </c>
      <c r="N36" s="92">
        <f t="shared" si="5"/>
        <v>0</v>
      </c>
      <c r="O36" s="92">
        <f t="shared" si="6"/>
        <v>6.4670594262295076</v>
      </c>
      <c r="P36" s="92">
        <f t="shared" si="7"/>
        <v>0</v>
      </c>
      <c r="Q36" s="92">
        <f t="shared" si="8"/>
        <v>5.4007069672131145</v>
      </c>
      <c r="R36" s="92">
        <f t="shared" si="9"/>
        <v>-3.075097046709685E-2</v>
      </c>
      <c r="S36" s="92">
        <f t="shared" si="10"/>
        <v>-3.5396679837248257E-2</v>
      </c>
      <c r="T36" s="92">
        <f t="shared" ref="T36:Y37" si="22">$I36 * (1 + $R36) ^ (T$18)</f>
        <v>7.5601424303566445</v>
      </c>
      <c r="U36" s="92">
        <f t="shared" si="22"/>
        <v>7.3276607137537022</v>
      </c>
      <c r="V36" s="92">
        <f t="shared" si="22"/>
        <v>7.1023280355521559</v>
      </c>
      <c r="W36" s="92">
        <f t="shared" si="22"/>
        <v>6.883924555883258</v>
      </c>
      <c r="X36" s="92">
        <f t="shared" si="22"/>
        <v>6.6722371951675692</v>
      </c>
      <c r="Y36" s="92">
        <f t="shared" si="22"/>
        <v>6.4670594262295058</v>
      </c>
      <c r="Z36" s="92">
        <f t="shared" ref="Z36:AD37" si="23">$Y36 * (1 + $S36) ^ (Z$18)</f>
        <v>6.2381469942308012</v>
      </c>
      <c r="AA36" s="92">
        <f t="shared" si="23"/>
        <v>6.0173373022983219</v>
      </c>
      <c r="AB36" s="92">
        <f t="shared" si="23"/>
        <v>5.804343540336137</v>
      </c>
      <c r="AC36" s="92">
        <f t="shared" si="23"/>
        <v>5.598889050373459</v>
      </c>
      <c r="AD36" s="92">
        <f t="shared" si="23"/>
        <v>5.4007069672131145</v>
      </c>
      <c r="AE36" s="93">
        <f t="shared" si="13"/>
        <v>6.0283886394069883</v>
      </c>
      <c r="AF36" s="41"/>
      <c r="AG36" s="145">
        <f>Data!C126</f>
        <v>2</v>
      </c>
      <c r="AH36" s="146">
        <f>Data!D126</f>
        <v>0.45300000000000001</v>
      </c>
      <c r="AI36" s="146">
        <f>Data!E126</f>
        <v>0.45300000000000001</v>
      </c>
      <c r="AJ36" s="164" t="str">
        <f>Data!F126</f>
        <v>£m/min/total
props/year</v>
      </c>
      <c r="AK36" s="41"/>
      <c r="AL36" s="175">
        <f>'Summary and control'!C80</f>
        <v>0</v>
      </c>
      <c r="AM36" s="41"/>
      <c r="AN36" s="111">
        <f t="shared" si="14"/>
        <v>12.3</v>
      </c>
      <c r="AO36" s="103">
        <f t="shared" si="15"/>
        <v>12.6</v>
      </c>
      <c r="AP36" s="103">
        <v>0</v>
      </c>
      <c r="AQ36" s="268" t="s">
        <v>137</v>
      </c>
      <c r="AS36" s="111">
        <f t="shared" si="16"/>
        <v>9.7769339139344265</v>
      </c>
      <c r="AT36" s="103">
        <f t="shared" si="17"/>
        <v>9.9975922131147499</v>
      </c>
      <c r="AU36" s="112">
        <f t="shared" si="18"/>
        <v>0</v>
      </c>
      <c r="AW36" s="316">
        <f t="shared" si="19"/>
        <v>0</v>
      </c>
      <c r="AX36" s="319">
        <f t="shared" si="20"/>
        <v>0</v>
      </c>
      <c r="AY36" s="268"/>
      <c r="AZ36" s="18"/>
      <c r="BA36" s="19"/>
      <c r="BB36" s="19"/>
      <c r="BC36" s="19"/>
      <c r="BE36" s="18"/>
    </row>
    <row r="37" spans="2:57 16373:16383" ht="14.4" thickBot="1">
      <c r="B37" s="74" t="s">
        <v>9</v>
      </c>
      <c r="C37" s="149">
        <f>Data!C100</f>
        <v>9.6</v>
      </c>
      <c r="D37" s="149">
        <f>Data!D100</f>
        <v>15</v>
      </c>
      <c r="E37" s="191">
        <f>Data!E100</f>
        <v>13.44</v>
      </c>
      <c r="G37" s="173">
        <f t="shared" si="0"/>
        <v>7</v>
      </c>
      <c r="H37" s="40"/>
      <c r="I37" s="223">
        <f>AVERAGE(C37:E37)</f>
        <v>12.68</v>
      </c>
      <c r="J37" s="221">
        <f t="shared" si="2"/>
        <v>0.25409836065573765</v>
      </c>
      <c r="K37" s="48"/>
      <c r="L37" s="183">
        <f t="shared" si="3"/>
        <v>0.37999999999999901</v>
      </c>
      <c r="M37" s="185">
        <f t="shared" si="4"/>
        <v>0</v>
      </c>
      <c r="N37" s="185">
        <f t="shared" si="5"/>
        <v>0</v>
      </c>
      <c r="O37" s="185">
        <f t="shared" si="6"/>
        <v>10.056434426229506</v>
      </c>
      <c r="P37" s="185">
        <f t="shared" si="7"/>
        <v>0</v>
      </c>
      <c r="Q37" s="185">
        <f t="shared" si="8"/>
        <v>7.9575819672131143</v>
      </c>
      <c r="R37" s="185">
        <f t="shared" si="9"/>
        <v>-3.7898713393346606E-2</v>
      </c>
      <c r="S37" s="185">
        <f t="shared" si="10"/>
        <v>-4.5738463720534028E-2</v>
      </c>
      <c r="T37" s="185">
        <f t="shared" si="22"/>
        <v>12.199444314172364</v>
      </c>
      <c r="U37" s="185">
        <f t="shared" si="22"/>
        <v>11.737101070551455</v>
      </c>
      <c r="V37" s="185">
        <f t="shared" si="22"/>
        <v>11.292280041009883</v>
      </c>
      <c r="W37" s="185">
        <f t="shared" si="22"/>
        <v>10.864317156178242</v>
      </c>
      <c r="X37" s="185">
        <f t="shared" si="22"/>
        <v>10.452573514061823</v>
      </c>
      <c r="Y37" s="185">
        <f t="shared" si="22"/>
        <v>10.056434426229508</v>
      </c>
      <c r="Z37" s="185">
        <f t="shared" si="23"/>
        <v>9.5964685650674806</v>
      </c>
      <c r="AA37" s="185">
        <f t="shared" si="23"/>
        <v>9.1575408357588959</v>
      </c>
      <c r="AB37" s="185">
        <f t="shared" si="23"/>
        <v>8.73868898647323</v>
      </c>
      <c r="AC37" s="185">
        <f t="shared" si="23"/>
        <v>8.3389947773003925</v>
      </c>
      <c r="AD37" s="185">
        <f t="shared" si="23"/>
        <v>7.9575819672131161</v>
      </c>
      <c r="AE37" s="184">
        <f t="shared" si="13"/>
        <v>9.1854690103006362</v>
      </c>
      <c r="AF37" s="41"/>
      <c r="AG37" s="148">
        <f>Data!C127</f>
        <v>10</v>
      </c>
      <c r="AH37" s="149">
        <f>Data!D127</f>
        <v>3.3333333333333333E-2</v>
      </c>
      <c r="AI37" s="149">
        <f>Data!E127</f>
        <v>3.3000000000000002E-2</v>
      </c>
      <c r="AJ37" s="174" t="str">
        <f>Data!F127</f>
        <v>£m/min/total
props/year</v>
      </c>
      <c r="AK37" s="41"/>
      <c r="AL37" s="176">
        <f>'Summary and control'!C81</f>
        <v>0</v>
      </c>
      <c r="AM37" s="41"/>
      <c r="AN37" s="113">
        <f t="shared" si="14"/>
        <v>12.3</v>
      </c>
      <c r="AO37" s="114">
        <f t="shared" si="15"/>
        <v>12.6</v>
      </c>
      <c r="AP37" s="114">
        <f>IF(OR(I37&lt;AN37,AQ37="Enhanced"),0,AO37-AN37)</f>
        <v>0.29999999999999893</v>
      </c>
      <c r="AQ37" s="269"/>
      <c r="AS37" s="113">
        <f t="shared" si="16"/>
        <v>9.7769339139344265</v>
      </c>
      <c r="AT37" s="114">
        <f t="shared" si="17"/>
        <v>9.9975922131147499</v>
      </c>
      <c r="AU37" s="115">
        <f t="shared" si="18"/>
        <v>0.22065829918032343</v>
      </c>
      <c r="AW37" s="317">
        <f t="shared" si="19"/>
        <v>9.9999999999999638E-3</v>
      </c>
      <c r="AX37" s="311">
        <f t="shared" si="20"/>
        <v>7.3552766393441141E-3</v>
      </c>
      <c r="AY37" s="269"/>
      <c r="AZ37" s="20"/>
      <c r="BA37" s="19"/>
      <c r="BB37" s="19"/>
      <c r="BC37" s="19"/>
      <c r="BE37" s="18"/>
    </row>
    <row r="38" spans="2:57 16373:16383">
      <c r="B38" s="170" t="s">
        <v>138</v>
      </c>
      <c r="C38" s="180">
        <f>Data!C101</f>
        <v>6.6</v>
      </c>
      <c r="D38" s="147">
        <f>Data!D101</f>
        <v>7.8</v>
      </c>
      <c r="E38" s="181">
        <f>Data!E101</f>
        <v>0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2:57 16373:16383">
      <c r="B39" s="169" t="s">
        <v>139</v>
      </c>
      <c r="C39" s="145">
        <f>Data!C102</f>
        <v>18.600000000000001</v>
      </c>
      <c r="D39" s="146">
        <f>Data!D102</f>
        <v>21</v>
      </c>
      <c r="E39" s="179">
        <f>Data!E102</f>
        <v>0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2:57 16373:16383">
      <c r="B40" s="169" t="s">
        <v>140</v>
      </c>
      <c r="C40" s="145">
        <f>Data!C103</f>
        <v>10.799999999999999</v>
      </c>
      <c r="D40" s="146">
        <f>Data!D103</f>
        <v>18.600000000000001</v>
      </c>
      <c r="E40" s="179">
        <f>Data!E103</f>
        <v>0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2:57 16373:16383">
      <c r="B41" s="169" t="s">
        <v>141</v>
      </c>
      <c r="C41" s="145">
        <f>Data!C104</f>
        <v>11.22</v>
      </c>
      <c r="D41" s="146">
        <f>Data!D104</f>
        <v>2.4</v>
      </c>
      <c r="E41" s="179">
        <f>Data!E104</f>
        <v>0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2:57 16373:16383" ht="14.4" thickBot="1">
      <c r="B42" s="171" t="s">
        <v>142</v>
      </c>
      <c r="C42" s="148">
        <f>Data!C105</f>
        <v>13.8</v>
      </c>
      <c r="D42" s="149">
        <f>Data!D105</f>
        <v>6</v>
      </c>
      <c r="E42" s="191">
        <f>Data!E105</f>
        <v>0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2:57 16373:16383" s="21" customFormat="1">
      <c r="B43" s="158"/>
      <c r="C43" s="159"/>
      <c r="D43" s="159"/>
      <c r="E43" s="159"/>
      <c r="F43"/>
      <c r="G43" s="160"/>
      <c r="H43" s="47"/>
      <c r="I43" s="161"/>
      <c r="J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2"/>
      <c r="AG43" s="159"/>
      <c r="AH43" s="159"/>
      <c r="AI43" s="159"/>
      <c r="AJ43" s="159"/>
      <c r="AK43" s="162"/>
      <c r="AL43" s="41"/>
      <c r="AM43" s="41"/>
      <c r="AN43" s="41"/>
      <c r="AO43" s="41"/>
      <c r="AP43" s="41"/>
      <c r="AQ43" s="41"/>
      <c r="AR43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XES43"/>
      <c r="XET43"/>
      <c r="XEU43"/>
      <c r="XEV43"/>
      <c r="XEW43"/>
      <c r="XEX43"/>
      <c r="XEY43"/>
      <c r="XEZ43"/>
      <c r="XFA43"/>
      <c r="XFB43"/>
      <c r="XFC43"/>
    </row>
    <row r="44" spans="2:57 16373:16383">
      <c r="B44" s="73" t="s">
        <v>71</v>
      </c>
      <c r="C44" s="133"/>
      <c r="D44" s="133"/>
      <c r="E44" s="133"/>
      <c r="G44" s="133"/>
      <c r="H44" s="47"/>
      <c r="I44" s="133"/>
      <c r="J44" s="133"/>
      <c r="K44" s="21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29">
        <v>3</v>
      </c>
      <c r="X44" s="129">
        <v>4</v>
      </c>
      <c r="Y44" s="129">
        <v>5</v>
      </c>
      <c r="Z44" s="129">
        <v>6</v>
      </c>
      <c r="AA44" s="129">
        <v>7</v>
      </c>
      <c r="AB44" s="129">
        <v>8</v>
      </c>
      <c r="AC44" s="129">
        <v>9</v>
      </c>
      <c r="AD44" s="129">
        <v>10</v>
      </c>
      <c r="AE44" s="133"/>
      <c r="AF44" s="162"/>
      <c r="AG44" s="133"/>
      <c r="AH44" s="133"/>
      <c r="AI44" s="133"/>
      <c r="AJ44" s="133"/>
      <c r="AK44" s="162"/>
      <c r="AL44" s="162"/>
      <c r="AM44" s="162"/>
      <c r="AN44" s="133"/>
      <c r="AO44" s="133"/>
      <c r="AP44" s="133"/>
      <c r="AQ44" s="133"/>
      <c r="AS44" s="133"/>
      <c r="AT44" s="133"/>
      <c r="AU44" s="133"/>
      <c r="AV44" s="56"/>
      <c r="AW44" s="133"/>
      <c r="AX44" s="133"/>
      <c r="AY44" s="1" t="s">
        <v>145</v>
      </c>
    </row>
    <row r="45" spans="2:57 16373:16383">
      <c r="B45" s="73" t="s">
        <v>204</v>
      </c>
      <c r="C45" s="133"/>
      <c r="D45" s="133"/>
      <c r="E45" s="133"/>
      <c r="G45" s="133"/>
      <c r="H45" s="47"/>
      <c r="I45" s="133"/>
      <c r="J45" s="133"/>
      <c r="K45" s="21"/>
      <c r="L45" s="133"/>
      <c r="M45" s="103">
        <f>SUM(M20:M42)</f>
        <v>2.7600000000000002</v>
      </c>
      <c r="N45" s="103">
        <f>SUM(N20:N42)</f>
        <v>31.475000000000001</v>
      </c>
      <c r="O45" s="133"/>
      <c r="P45" s="103">
        <f>SUM(P20:P42)</f>
        <v>23.215000000000003</v>
      </c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62"/>
      <c r="AG45" s="133"/>
      <c r="AH45" s="133"/>
      <c r="AI45" s="133"/>
      <c r="AJ45" s="133"/>
      <c r="AK45" s="162"/>
      <c r="AL45" s="162"/>
      <c r="AM45" s="162"/>
      <c r="AN45" s="133"/>
      <c r="AO45" s="133"/>
      <c r="AP45" s="133"/>
      <c r="AQ45" s="133"/>
      <c r="AS45" s="133"/>
      <c r="AT45" s="133"/>
      <c r="AU45" s="133"/>
      <c r="AV45" s="56"/>
      <c r="AW45" s="133"/>
      <c r="AX45" s="133"/>
      <c r="AZ45" s="14"/>
    </row>
    <row r="46" spans="2:57 16373:16383">
      <c r="B46" s="73" t="s">
        <v>229</v>
      </c>
      <c r="C46" s="133"/>
      <c r="D46" s="133"/>
      <c r="E46" s="133"/>
      <c r="G46" s="133"/>
      <c r="H46" s="47"/>
      <c r="I46" s="103">
        <f>_xlfn.QUARTILE.INC(I20:I39,1)</f>
        <v>12.3</v>
      </c>
      <c r="J46" s="133"/>
      <c r="K46" s="21"/>
      <c r="L46" s="133"/>
      <c r="M46" s="133"/>
      <c r="N46" s="133"/>
      <c r="O46" s="103">
        <f>_xlfn.QUARTILE.INC(O20:O39,1)</f>
        <v>9.7769339139344265</v>
      </c>
      <c r="P46" s="133"/>
      <c r="Q46" s="103">
        <f>_xlfn.QUARTILE.INC(Q20:Q39,1)</f>
        <v>7.7584810450819681</v>
      </c>
      <c r="R46" s="133"/>
      <c r="S46" s="133"/>
      <c r="T46" s="103">
        <f t="shared" ref="T46:AD46" si="24">_xlfn.QUARTILE.INC(T20:T39,1)</f>
        <v>11.838263615173794</v>
      </c>
      <c r="U46" s="103">
        <f t="shared" si="24"/>
        <v>11.393860948074391</v>
      </c>
      <c r="V46" s="103">
        <f t="shared" si="24"/>
        <v>10.966141272912395</v>
      </c>
      <c r="W46" s="103">
        <f t="shared" si="24"/>
        <v>10.554478293311742</v>
      </c>
      <c r="X46" s="103">
        <f t="shared" si="24"/>
        <v>10.158269225167196</v>
      </c>
      <c r="Y46" s="103">
        <f t="shared" si="24"/>
        <v>9.7769339139344265</v>
      </c>
      <c r="Z46" s="103">
        <f t="shared" si="24"/>
        <v>9.335066659073032</v>
      </c>
      <c r="AA46" s="103">
        <f t="shared" si="24"/>
        <v>8.9131701625847946</v>
      </c>
      <c r="AB46" s="103">
        <f t="shared" si="24"/>
        <v>8.5103417919446045</v>
      </c>
      <c r="AC46" s="103">
        <f t="shared" si="24"/>
        <v>8.125719712842784</v>
      </c>
      <c r="AD46" s="103">
        <f t="shared" si="24"/>
        <v>7.7584810450819663</v>
      </c>
      <c r="AE46" s="133"/>
      <c r="AF46" s="162"/>
      <c r="AG46" s="133"/>
      <c r="AH46" s="133"/>
      <c r="AI46" s="133"/>
      <c r="AJ46" s="133"/>
      <c r="AK46" s="162"/>
      <c r="AL46" s="162"/>
      <c r="AM46" s="162"/>
      <c r="AN46" s="133"/>
      <c r="AO46" s="133"/>
      <c r="AP46" s="133"/>
      <c r="AQ46" s="133"/>
      <c r="AS46" s="133"/>
      <c r="AT46" s="133"/>
      <c r="AU46" s="133"/>
      <c r="AV46" s="56"/>
      <c r="AW46" s="133"/>
      <c r="AX46" s="133"/>
      <c r="AZ46" s="14"/>
    </row>
    <row r="47" spans="2:57 16373:16383" ht="15" customHeight="1">
      <c r="B47" s="73" t="s">
        <v>143</v>
      </c>
      <c r="C47" s="133"/>
      <c r="D47" s="133"/>
      <c r="E47" s="133"/>
      <c r="G47" s="133"/>
      <c r="H47" s="47"/>
      <c r="I47" s="133"/>
      <c r="J47" s="133"/>
      <c r="K47" s="21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03">
        <f>$I$46</f>
        <v>12.3</v>
      </c>
      <c r="Y47" s="103">
        <f>$I$46</f>
        <v>12.3</v>
      </c>
      <c r="Z47" s="103">
        <f>$Y$46</f>
        <v>9.7769339139344265</v>
      </c>
      <c r="AA47" s="103">
        <f>$Y$46</f>
        <v>9.7769339139344265</v>
      </c>
      <c r="AB47" s="103">
        <f>$Y$46</f>
        <v>9.7769339139344265</v>
      </c>
      <c r="AC47" s="103">
        <f>$Y$46</f>
        <v>9.7769339139344265</v>
      </c>
      <c r="AD47" s="103">
        <f>$Y$46</f>
        <v>9.7769339139344265</v>
      </c>
      <c r="AE47" s="133"/>
      <c r="AF47" s="162"/>
      <c r="AG47" s="133"/>
      <c r="AH47" s="133"/>
      <c r="AI47" s="133"/>
      <c r="AJ47" s="133"/>
      <c r="AK47" s="162"/>
      <c r="AL47" s="162"/>
      <c r="AM47" s="162"/>
      <c r="AN47" s="133"/>
      <c r="AO47" s="133"/>
      <c r="AP47" s="133"/>
      <c r="AQ47" s="133"/>
      <c r="AS47" s="133"/>
      <c r="AT47" s="133"/>
      <c r="AU47" s="133"/>
      <c r="AV47" s="56"/>
      <c r="AW47" s="133"/>
      <c r="AX47" s="133"/>
      <c r="AZ47" s="14"/>
    </row>
    <row r="48" spans="2:57 16373:16383">
      <c r="B48" s="73" t="s">
        <v>74</v>
      </c>
      <c r="C48" s="133"/>
      <c r="D48" s="133"/>
      <c r="E48" s="133"/>
      <c r="G48" s="133"/>
      <c r="H48" s="47"/>
      <c r="I48" s="133"/>
      <c r="J48" s="133"/>
      <c r="K48" s="21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62"/>
      <c r="AG48" s="133"/>
      <c r="AH48" s="133"/>
      <c r="AI48" s="133"/>
      <c r="AJ48" s="133"/>
      <c r="AK48" s="162"/>
      <c r="AL48" s="162"/>
      <c r="AM48" s="162"/>
      <c r="AN48" s="133"/>
      <c r="AO48" s="133"/>
      <c r="AP48" s="133"/>
      <c r="AQ48" s="133"/>
      <c r="AS48" s="133"/>
      <c r="AT48" s="133"/>
      <c r="AU48" s="133"/>
      <c r="AV48" s="56"/>
      <c r="AW48" s="319">
        <f>SUM(AW20:AW37)</f>
        <v>6.0323806905079866</v>
      </c>
      <c r="AX48" s="319">
        <f>SUM(AX20:AX37)</f>
        <v>4.8460384231924492</v>
      </c>
    </row>
    <row r="49" spans="1:16383">
      <c r="B49" s="73" t="s">
        <v>70</v>
      </c>
      <c r="C49" s="133"/>
      <c r="D49" s="133"/>
      <c r="E49" s="133"/>
      <c r="G49" s="133"/>
      <c r="H49" s="47"/>
      <c r="I49" s="133"/>
      <c r="J49" s="133"/>
      <c r="K49" s="21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03">
        <f>AW48</f>
        <v>6.0323806905079866</v>
      </c>
      <c r="X49" s="103">
        <f>W49</f>
        <v>6.0323806905079866</v>
      </c>
      <c r="Y49" s="103">
        <f>X49</f>
        <v>6.0323806905079866</v>
      </c>
      <c r="Z49" s="103">
        <f>AX48</f>
        <v>4.8460384231924492</v>
      </c>
      <c r="AA49" s="103">
        <f>Z49</f>
        <v>4.8460384231924492</v>
      </c>
      <c r="AB49" s="103">
        <f>AA49</f>
        <v>4.8460384231924492</v>
      </c>
      <c r="AC49" s="103">
        <f>AB49</f>
        <v>4.8460384231924492</v>
      </c>
      <c r="AD49" s="103">
        <f>AC49</f>
        <v>4.8460384231924492</v>
      </c>
      <c r="AE49" s="133"/>
      <c r="AF49" s="162"/>
      <c r="AG49" s="133"/>
      <c r="AH49" s="133"/>
      <c r="AI49" s="133"/>
      <c r="AJ49" s="133"/>
      <c r="AK49" s="162"/>
      <c r="AL49" s="162"/>
      <c r="AM49" s="162"/>
      <c r="AN49" s="133"/>
      <c r="AO49" s="133"/>
      <c r="AP49" s="133"/>
      <c r="AQ49" s="133"/>
      <c r="AS49" s="133"/>
      <c r="AT49" s="133"/>
      <c r="AU49" s="133"/>
      <c r="AV49" s="56"/>
      <c r="AW49" s="133"/>
      <c r="AX49" s="133"/>
    </row>
    <row r="50" spans="1:16383">
      <c r="B50" s="73" t="s">
        <v>69</v>
      </c>
      <c r="C50" s="133"/>
      <c r="D50" s="133"/>
      <c r="E50" s="133"/>
      <c r="G50" s="133"/>
      <c r="H50" s="47"/>
      <c r="I50" s="133"/>
      <c r="J50" s="133"/>
      <c r="K50" s="21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03">
        <f t="shared" ref="W50:AD50" si="25">W49/(1+discount_rate)^W44</f>
        <v>5.4408617616163069</v>
      </c>
      <c r="X50" s="103">
        <f t="shared" si="25"/>
        <v>5.2568712672621318</v>
      </c>
      <c r="Y50" s="103">
        <f t="shared" si="25"/>
        <v>5.0791026736832201</v>
      </c>
      <c r="Z50" s="103">
        <f t="shared" si="25"/>
        <v>3.9422553796071838</v>
      </c>
      <c r="AA50" s="103">
        <f t="shared" si="25"/>
        <v>3.8089423957557336</v>
      </c>
      <c r="AB50" s="103">
        <f t="shared" si="25"/>
        <v>3.6801375804403227</v>
      </c>
      <c r="AC50" s="103">
        <f t="shared" si="25"/>
        <v>3.5556884835172204</v>
      </c>
      <c r="AD50" s="103">
        <f t="shared" si="25"/>
        <v>3.4354478101615662</v>
      </c>
      <c r="AE50" s="133"/>
      <c r="AF50" s="162"/>
      <c r="AG50" s="133"/>
      <c r="AH50" s="133"/>
      <c r="AI50" s="133"/>
      <c r="AJ50" s="133"/>
      <c r="AK50" s="162"/>
      <c r="AL50" s="162"/>
      <c r="AM50" s="162"/>
      <c r="AN50" s="133"/>
      <c r="AO50" s="133"/>
      <c r="AP50" s="133"/>
      <c r="AQ50" s="133"/>
      <c r="AS50" s="133"/>
      <c r="AT50" s="133"/>
      <c r="AU50" s="133"/>
      <c r="AV50" s="56"/>
      <c r="AW50" s="133"/>
      <c r="AX50" s="133"/>
    </row>
    <row r="51" spans="1:16383">
      <c r="B51" s="73" t="s">
        <v>144</v>
      </c>
      <c r="C51" s="133"/>
      <c r="D51" s="133"/>
      <c r="E51" s="133"/>
      <c r="G51" s="133"/>
      <c r="H51" s="47"/>
      <c r="I51" s="133"/>
      <c r="J51" s="133"/>
      <c r="K51" s="21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62"/>
      <c r="AG51" s="133"/>
      <c r="AH51" s="133"/>
      <c r="AI51" s="133"/>
      <c r="AJ51" s="133"/>
      <c r="AK51" s="162"/>
      <c r="AL51" s="162"/>
      <c r="AM51" s="162"/>
      <c r="AN51" s="133"/>
      <c r="AO51" s="133"/>
      <c r="AP51" s="133"/>
      <c r="AQ51" s="133"/>
      <c r="AS51" s="133"/>
      <c r="AT51" s="133"/>
      <c r="AU51" s="133"/>
      <c r="AV51" s="56"/>
      <c r="AW51" s="133"/>
      <c r="AX51" s="319">
        <f>SUM(Z50:AD50)</f>
        <v>18.422471649482027</v>
      </c>
    </row>
    <row r="52" spans="1:16383">
      <c r="B52" s="11"/>
      <c r="C52" s="6"/>
      <c r="H52" s="47"/>
      <c r="K52" s="21"/>
      <c r="AV52" s="56"/>
      <c r="AW52" s="16"/>
    </row>
    <row r="53" spans="1:16383" s="89" customFormat="1" ht="14.4">
      <c r="B53" s="88" t="s">
        <v>251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XET53"/>
      <c r="XEU53"/>
      <c r="XEV53"/>
      <c r="XEW53"/>
      <c r="XEX53"/>
      <c r="XEY53"/>
      <c r="XEZ53"/>
      <c r="XFA53"/>
      <c r="XFB53"/>
      <c r="XFC53"/>
    </row>
    <row r="54" spans="1:16383" ht="14.4" thickBot="1">
      <c r="B54" s="11"/>
      <c r="C54" s="15"/>
      <c r="AW54" s="16"/>
    </row>
    <row r="55" spans="1:16383" ht="14.4" thickBot="1">
      <c r="B55" s="12"/>
      <c r="C55" s="36"/>
      <c r="D55" s="36"/>
      <c r="E55" s="36"/>
      <c r="G55" s="36"/>
      <c r="H55" s="36"/>
      <c r="I55" s="59"/>
      <c r="J55" s="156"/>
      <c r="K55" s="156"/>
      <c r="L55" s="208" t="s">
        <v>120</v>
      </c>
      <c r="M55" s="209"/>
      <c r="N55" s="152"/>
      <c r="O55" s="153"/>
      <c r="P55" s="153"/>
      <c r="Q55" s="153"/>
      <c r="R55" s="153"/>
      <c r="S55" s="153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3"/>
      <c r="AF55" s="59"/>
      <c r="AG55" s="59"/>
      <c r="AK55" s="59"/>
      <c r="AL55" s="59"/>
      <c r="AM55" s="59"/>
      <c r="AO55"/>
      <c r="AP55"/>
      <c r="AS55"/>
      <c r="AT55"/>
      <c r="AU55"/>
      <c r="AW55"/>
      <c r="AX55"/>
      <c r="AY55"/>
      <c r="AZ55"/>
    </row>
    <row r="56" spans="1:16383" ht="38.25" customHeight="1" thickBot="1">
      <c r="B56" s="119"/>
      <c r="C56" s="278" t="s">
        <v>228</v>
      </c>
      <c r="D56" s="271"/>
      <c r="E56" s="272"/>
      <c r="G56" s="263" t="s">
        <v>226</v>
      </c>
      <c r="H56" s="38"/>
      <c r="I56" s="24"/>
      <c r="J56" s="156"/>
      <c r="K56" s="157"/>
      <c r="L56" s="273"/>
      <c r="M56" s="274"/>
      <c r="N56" s="120"/>
      <c r="O56" s="120"/>
      <c r="P56" s="120"/>
      <c r="Q56" s="120"/>
      <c r="R56" s="120"/>
      <c r="S56" s="120"/>
      <c r="T56" s="120">
        <v>1</v>
      </c>
      <c r="U56" s="120">
        <v>2</v>
      </c>
      <c r="V56" s="120">
        <v>3</v>
      </c>
      <c r="W56" s="120">
        <v>4</v>
      </c>
      <c r="X56" s="120">
        <v>5</v>
      </c>
      <c r="Y56" s="120">
        <v>6</v>
      </c>
      <c r="Z56" s="120">
        <v>1</v>
      </c>
      <c r="AA56" s="120">
        <v>2</v>
      </c>
      <c r="AB56" s="120">
        <v>3</v>
      </c>
      <c r="AC56" s="120">
        <v>4</v>
      </c>
      <c r="AD56" s="120">
        <v>5</v>
      </c>
      <c r="AE56" s="121"/>
      <c r="AO56"/>
      <c r="AP56"/>
      <c r="AS56"/>
      <c r="AT56"/>
      <c r="AU56"/>
      <c r="AW56"/>
      <c r="AX56"/>
      <c r="AY56"/>
      <c r="AZ56"/>
      <c r="BA56" s="328"/>
      <c r="BB56" s="328"/>
      <c r="BC56" s="328"/>
    </row>
    <row r="57" spans="1:16383" ht="27" thickBot="1">
      <c r="B57" s="273"/>
      <c r="C57" s="274">
        <v>2011</v>
      </c>
      <c r="D57" s="274">
        <v>2012</v>
      </c>
      <c r="E57" s="275">
        <v>2013</v>
      </c>
      <c r="G57" s="297" t="s">
        <v>227</v>
      </c>
      <c r="H57" s="38"/>
      <c r="I57" s="263" t="s">
        <v>62</v>
      </c>
      <c r="J57" s="94" t="s">
        <v>114</v>
      </c>
      <c r="K57" s="23"/>
      <c r="L57" s="273"/>
      <c r="M57" s="274"/>
      <c r="N57" s="274"/>
      <c r="O57" s="274"/>
      <c r="P57" s="274"/>
      <c r="Q57" s="274"/>
      <c r="R57" s="274"/>
      <c r="S57" s="274"/>
      <c r="T57" s="274" t="s">
        <v>61</v>
      </c>
      <c r="U57" s="274" t="s">
        <v>60</v>
      </c>
      <c r="V57" s="274" t="s">
        <v>59</v>
      </c>
      <c r="W57" s="274" t="s">
        <v>58</v>
      </c>
      <c r="X57" s="274" t="s">
        <v>57</v>
      </c>
      <c r="Y57" s="274" t="s">
        <v>56</v>
      </c>
      <c r="Z57" s="274" t="s">
        <v>55</v>
      </c>
      <c r="AA57" s="274" t="s">
        <v>54</v>
      </c>
      <c r="AB57" s="274" t="s">
        <v>53</v>
      </c>
      <c r="AC57" s="274" t="s">
        <v>52</v>
      </c>
      <c r="AD57" s="274" t="s">
        <v>51</v>
      </c>
      <c r="AE57" s="275" t="s">
        <v>50</v>
      </c>
      <c r="AO57"/>
      <c r="AP57"/>
      <c r="AS57"/>
      <c r="AT57"/>
      <c r="AU57"/>
      <c r="AW57"/>
      <c r="AX57"/>
      <c r="AY57"/>
      <c r="AZ57"/>
      <c r="BA57" s="39"/>
      <c r="BB57" s="39"/>
      <c r="BC57" s="39"/>
    </row>
    <row r="58" spans="1:16383">
      <c r="B58" s="73" t="str">
        <f t="shared" ref="B58:E71" si="26">B20</f>
        <v>ANH</v>
      </c>
      <c r="C58" s="165">
        <f t="shared" si="26"/>
        <v>24</v>
      </c>
      <c r="D58" s="165">
        <f t="shared" si="26"/>
        <v>13.8</v>
      </c>
      <c r="E58" s="168">
        <f t="shared" si="26"/>
        <v>19.8</v>
      </c>
      <c r="G58" s="172">
        <f t="shared" ref="G58:G71" si="27">RANK(I58,$I$58:$I$80,1)</f>
        <v>11</v>
      </c>
      <c r="H58" s="38"/>
      <c r="I58" s="224">
        <f>AVERAGE(C58:E58)</f>
        <v>19.2</v>
      </c>
      <c r="J58" s="226">
        <f t="shared" ref="J58:J71" si="28">(I58-MIN($I$58:$I$80))/(LARGE($I$58:$I$80,1)-MIN($I$58:$I$80))</f>
        <v>0.39149165320409257</v>
      </c>
      <c r="K58" s="20"/>
      <c r="L58" s="182"/>
      <c r="M58" s="92"/>
      <c r="N58" s="92"/>
      <c r="O58" s="92"/>
      <c r="P58" s="92"/>
      <c r="Q58" s="92"/>
      <c r="R58" s="92"/>
      <c r="S58" s="92"/>
      <c r="T58" s="92">
        <f t="shared" ref="T58:AD58" si="29">T20</f>
        <v>18.395667248289136</v>
      </c>
      <c r="U58" s="92">
        <f t="shared" si="29"/>
        <v>17.625029870300917</v>
      </c>
      <c r="V58" s="92">
        <f t="shared" si="29"/>
        <v>16.886676288292307</v>
      </c>
      <c r="W58" s="92">
        <f t="shared" si="29"/>
        <v>16.179254058802059</v>
      </c>
      <c r="X58" s="92">
        <f t="shared" si="29"/>
        <v>15.501467395377819</v>
      </c>
      <c r="Y58" s="92">
        <f t="shared" si="29"/>
        <v>14.852074795081961</v>
      </c>
      <c r="Z58" s="92">
        <f t="shared" si="29"/>
        <v>14.080248522925686</v>
      </c>
      <c r="AA58" s="92">
        <f t="shared" si="29"/>
        <v>13.34853218844545</v>
      </c>
      <c r="AB58" s="92">
        <f t="shared" si="29"/>
        <v>12.654841375551248</v>
      </c>
      <c r="AC58" s="92">
        <f t="shared" si="29"/>
        <v>11.997199990197126</v>
      </c>
      <c r="AD58" s="92">
        <f t="shared" si="29"/>
        <v>11.373734631147535</v>
      </c>
      <c r="AE58" s="93">
        <f>AVERAGE(X58:AD58)</f>
        <v>13.401156985532404</v>
      </c>
      <c r="AO58"/>
      <c r="AP58"/>
      <c r="AS58"/>
      <c r="AT58"/>
      <c r="AU58"/>
      <c r="AW58"/>
      <c r="AX58"/>
      <c r="AY58"/>
      <c r="AZ58"/>
    </row>
    <row r="59" spans="1:16383" s="22" customFormat="1">
      <c r="A59" s="1"/>
      <c r="B59" s="134" t="str">
        <f t="shared" si="26"/>
        <v>WSH</v>
      </c>
      <c r="C59" s="177">
        <f t="shared" si="26"/>
        <v>24</v>
      </c>
      <c r="D59" s="177">
        <f t="shared" si="26"/>
        <v>51</v>
      </c>
      <c r="E59" s="218">
        <f t="shared" si="26"/>
        <v>50.4</v>
      </c>
      <c r="F59"/>
      <c r="G59" s="219">
        <f t="shared" si="27"/>
        <v>17</v>
      </c>
      <c r="H59" s="178"/>
      <c r="I59" s="228">
        <f t="shared" ref="I59" si="30">AVERAGE(C59:E59)</f>
        <v>41.800000000000004</v>
      </c>
      <c r="J59" s="227">
        <f t="shared" si="28"/>
        <v>1</v>
      </c>
      <c r="K59" s="137"/>
      <c r="L59" s="182"/>
      <c r="M59" s="92"/>
      <c r="N59" s="92"/>
      <c r="O59" s="92"/>
      <c r="P59" s="92"/>
      <c r="Q59" s="92"/>
      <c r="R59" s="92"/>
      <c r="S59" s="92"/>
      <c r="T59" s="92">
        <f t="shared" ref="T59:AD59" si="31">T21</f>
        <v>39.869536907485468</v>
      </c>
      <c r="U59" s="92">
        <f t="shared" si="31"/>
        <v>38.028229024338415</v>
      </c>
      <c r="V59" s="92">
        <f t="shared" si="31"/>
        <v>36.271958866319864</v>
      </c>
      <c r="W59" s="92">
        <f t="shared" si="31"/>
        <v>34.596799108314222</v>
      </c>
      <c r="X59" s="92">
        <f t="shared" si="31"/>
        <v>32.999003802148188</v>
      </c>
      <c r="Y59" s="92">
        <f t="shared" si="31"/>
        <v>31.475000000000009</v>
      </c>
      <c r="Z59" s="92">
        <f t="shared" si="31"/>
        <v>29.615995036582838</v>
      </c>
      <c r="AA59" s="92">
        <f t="shared" si="31"/>
        <v>27.866788308400292</v>
      </c>
      <c r="AB59" s="92">
        <f t="shared" si="31"/>
        <v>26.220894812615963</v>
      </c>
      <c r="AC59" s="92">
        <f t="shared" si="31"/>
        <v>24.672212569505799</v>
      </c>
      <c r="AD59" s="92">
        <f t="shared" si="31"/>
        <v>23.215000000000007</v>
      </c>
      <c r="AE59" s="93">
        <f t="shared" ref="AE59" si="32">AVERAGE(X59:AD59)</f>
        <v>28.009270647036153</v>
      </c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1"/>
      <c r="XES59"/>
      <c r="XET59"/>
      <c r="XEU59"/>
      <c r="XEV59"/>
      <c r="XEW59"/>
      <c r="XEX59"/>
      <c r="XEY59"/>
      <c r="XEZ59"/>
      <c r="XFA59"/>
      <c r="XFB59"/>
      <c r="XFC59"/>
    </row>
    <row r="60" spans="1:16383">
      <c r="B60" s="73" t="str">
        <f t="shared" si="26"/>
        <v>NES</v>
      </c>
      <c r="C60" s="165">
        <f t="shared" si="26"/>
        <v>9.6</v>
      </c>
      <c r="D60" s="165">
        <f t="shared" si="26"/>
        <v>7.2</v>
      </c>
      <c r="E60" s="168">
        <f t="shared" si="26"/>
        <v>4.5599999999999996</v>
      </c>
      <c r="G60" s="172">
        <f t="shared" si="27"/>
        <v>2</v>
      </c>
      <c r="H60" s="40"/>
      <c r="I60" s="224">
        <f>AVERAGE(C60:E60)</f>
        <v>7.12</v>
      </c>
      <c r="J60" s="226">
        <f t="shared" si="28"/>
        <v>6.623586429725363E-2</v>
      </c>
      <c r="K60" s="20"/>
      <c r="L60" s="182"/>
      <c r="M60" s="92"/>
      <c r="N60" s="92"/>
      <c r="O60" s="92"/>
      <c r="P60" s="92"/>
      <c r="Q60" s="92"/>
      <c r="R60" s="92"/>
      <c r="S60" s="92"/>
      <c r="T60" s="92">
        <f t="shared" ref="T60:AD60" si="33">T22</f>
        <v>6.9133964464857884</v>
      </c>
      <c r="U60" s="92">
        <f t="shared" si="33"/>
        <v>6.7127879812194271</v>
      </c>
      <c r="V60" s="92">
        <f t="shared" si="33"/>
        <v>6.5180006426088344</v>
      </c>
      <c r="W60" s="92">
        <f t="shared" si="33"/>
        <v>6.3288655169668528</v>
      </c>
      <c r="X60" s="92">
        <f t="shared" si="33"/>
        <v>6.1452185920344213</v>
      </c>
      <c r="Y60" s="92">
        <f t="shared" si="33"/>
        <v>5.9669006147540964</v>
      </c>
      <c r="Z60" s="92">
        <f t="shared" si="33"/>
        <v>5.76980731867559</v>
      </c>
      <c r="AA60" s="92">
        <f t="shared" si="33"/>
        <v>5.5792242311403664</v>
      </c>
      <c r="AB60" s="92">
        <f t="shared" si="33"/>
        <v>5.3949363127933569</v>
      </c>
      <c r="AC60" s="92">
        <f t="shared" si="33"/>
        <v>5.2167356272661207</v>
      </c>
      <c r="AD60" s="92">
        <f t="shared" si="33"/>
        <v>5.0444211065573779</v>
      </c>
      <c r="AE60" s="93">
        <f>AVERAGE(X60:AD60)</f>
        <v>5.5881776861744754</v>
      </c>
      <c r="AO60"/>
      <c r="AP60"/>
      <c r="AS60"/>
      <c r="AT60"/>
      <c r="AU60"/>
      <c r="AW60"/>
      <c r="AX60"/>
      <c r="AY60"/>
      <c r="AZ60"/>
      <c r="BA60" s="39"/>
      <c r="BB60" s="39"/>
      <c r="BC60" s="19"/>
      <c r="BE60" s="20"/>
    </row>
    <row r="61" spans="1:16383">
      <c r="B61" s="73" t="str">
        <f t="shared" si="26"/>
        <v>SVT</v>
      </c>
      <c r="C61" s="165">
        <f t="shared" si="26"/>
        <v>36.6</v>
      </c>
      <c r="D61" s="165">
        <f t="shared" si="26"/>
        <v>28.8</v>
      </c>
      <c r="E61" s="168">
        <f t="shared" si="26"/>
        <v>15.600000000000001</v>
      </c>
      <c r="G61" s="172">
        <f t="shared" si="27"/>
        <v>15</v>
      </c>
      <c r="H61" s="40"/>
      <c r="I61" s="224">
        <f>AVERAGE(C61:E61)</f>
        <v>27</v>
      </c>
      <c r="J61" s="226">
        <f t="shared" si="28"/>
        <v>0.60150780829294559</v>
      </c>
      <c r="K61" s="20"/>
      <c r="L61" s="182"/>
      <c r="M61" s="92"/>
      <c r="N61" s="92"/>
      <c r="O61" s="92"/>
      <c r="P61" s="92"/>
      <c r="Q61" s="92"/>
      <c r="R61" s="92"/>
      <c r="S61" s="92"/>
      <c r="T61" s="92">
        <f t="shared" ref="T61:AD61" si="34">T23</f>
        <v>25.807326464605879</v>
      </c>
      <c r="U61" s="92">
        <f t="shared" si="34"/>
        <v>24.667337009286921</v>
      </c>
      <c r="V61" s="92">
        <f t="shared" si="34"/>
        <v>23.577704415226755</v>
      </c>
      <c r="W61" s="92">
        <f t="shared" si="34"/>
        <v>22.53620426406431</v>
      </c>
      <c r="X61" s="92">
        <f t="shared" si="34"/>
        <v>21.540710396879653</v>
      </c>
      <c r="Y61" s="92">
        <f t="shared" si="34"/>
        <v>20.589190573770491</v>
      </c>
      <c r="Z61" s="92">
        <f t="shared" si="34"/>
        <v>19.442690709381555</v>
      </c>
      <c r="AA61" s="92">
        <f t="shared" si="34"/>
        <v>18.360033176935403</v>
      </c>
      <c r="AB61" s="92">
        <f t="shared" si="34"/>
        <v>17.337662944744292</v>
      </c>
      <c r="AC61" s="92">
        <f t="shared" si="34"/>
        <v>16.3722229414693</v>
      </c>
      <c r="AD61" s="92">
        <f t="shared" si="34"/>
        <v>15.460543032786882</v>
      </c>
      <c r="AE61" s="93">
        <f>AVERAGE(X61:AD61)</f>
        <v>18.443293396566794</v>
      </c>
      <c r="AO61"/>
      <c r="AP61"/>
      <c r="AS61"/>
      <c r="AT61"/>
      <c r="AU61"/>
      <c r="AW61"/>
      <c r="AX61"/>
      <c r="AY61"/>
      <c r="AZ61"/>
      <c r="BA61" s="39"/>
      <c r="BB61" s="39"/>
      <c r="BC61" s="19"/>
      <c r="BE61" s="18"/>
    </row>
    <row r="62" spans="1:16383">
      <c r="B62" s="73" t="str">
        <f t="shared" si="26"/>
        <v>SWT</v>
      </c>
      <c r="C62" s="165">
        <f t="shared" si="26"/>
        <v>37.200000000000003</v>
      </c>
      <c r="D62" s="165">
        <f t="shared" si="26"/>
        <v>16.2</v>
      </c>
      <c r="E62" s="168">
        <f t="shared" si="26"/>
        <v>15</v>
      </c>
      <c r="G62" s="172">
        <f t="shared" si="27"/>
        <v>14</v>
      </c>
      <c r="H62" s="40"/>
      <c r="I62" s="224">
        <f t="shared" ref="I62:I73" si="35">AVERAGE(C62:E62)</f>
        <v>22.8</v>
      </c>
      <c r="J62" s="226">
        <f t="shared" si="28"/>
        <v>0.48842218632202478</v>
      </c>
      <c r="K62" s="20"/>
      <c r="L62" s="182"/>
      <c r="M62" s="92"/>
      <c r="N62" s="92"/>
      <c r="O62" s="92"/>
      <c r="P62" s="92"/>
      <c r="Q62" s="92"/>
      <c r="R62" s="92"/>
      <c r="S62" s="92"/>
      <c r="T62" s="92">
        <f t="shared" ref="T62:AD62" si="36">T24</f>
        <v>21.816509859587072</v>
      </c>
      <c r="U62" s="92">
        <f t="shared" si="36"/>
        <v>20.875443090064032</v>
      </c>
      <c r="V62" s="92">
        <f t="shared" si="36"/>
        <v>19.974969736738188</v>
      </c>
      <c r="W62" s="92">
        <f t="shared" si="36"/>
        <v>19.113338780986933</v>
      </c>
      <c r="X62" s="92">
        <f t="shared" si="36"/>
        <v>18.288874735308305</v>
      </c>
      <c r="Y62" s="92">
        <f t="shared" si="36"/>
        <v>17.499974385245899</v>
      </c>
      <c r="Z62" s="92">
        <f t="shared" si="36"/>
        <v>16.555348723332571</v>
      </c>
      <c r="AA62" s="92">
        <f t="shared" si="36"/>
        <v>15.661712715546825</v>
      </c>
      <c r="AB62" s="92">
        <f t="shared" si="36"/>
        <v>14.81631400724398</v>
      </c>
      <c r="AC62" s="92">
        <f t="shared" si="36"/>
        <v>14.016548812272703</v>
      </c>
      <c r="AD62" s="92">
        <f t="shared" si="36"/>
        <v>13.259953893442626</v>
      </c>
      <c r="AE62" s="93">
        <f t="shared" ref="AE62:AE71" si="37">AVERAGE(X62:AD62)</f>
        <v>15.728389610341845</v>
      </c>
      <c r="AO62"/>
      <c r="AP62"/>
      <c r="AS62"/>
      <c r="AT62"/>
      <c r="AU62"/>
      <c r="AW62"/>
      <c r="AX62"/>
      <c r="AY62"/>
      <c r="AZ62"/>
      <c r="BA62" s="39"/>
      <c r="BB62" s="39"/>
      <c r="BC62" s="19"/>
      <c r="BE62" s="20"/>
    </row>
    <row r="63" spans="1:16383">
      <c r="B63" s="73" t="str">
        <f t="shared" si="26"/>
        <v>SRN</v>
      </c>
      <c r="C63" s="165">
        <f t="shared" si="26"/>
        <v>24.18</v>
      </c>
      <c r="D63" s="165">
        <f t="shared" si="26"/>
        <v>18</v>
      </c>
      <c r="E63" s="168">
        <f t="shared" si="26"/>
        <v>10.799999999999999</v>
      </c>
      <c r="G63" s="172">
        <f t="shared" si="27"/>
        <v>9</v>
      </c>
      <c r="H63" s="40"/>
      <c r="I63" s="224">
        <f t="shared" si="35"/>
        <v>17.66</v>
      </c>
      <c r="J63" s="226">
        <f t="shared" si="28"/>
        <v>0.35002692514808831</v>
      </c>
      <c r="K63" s="20"/>
      <c r="L63" s="182"/>
      <c r="M63" s="92"/>
      <c r="N63" s="92"/>
      <c r="O63" s="92"/>
      <c r="P63" s="92"/>
      <c r="Q63" s="92"/>
      <c r="R63" s="92"/>
      <c r="S63" s="92"/>
      <c r="T63" s="92">
        <f t="shared" ref="T63:AD63" si="38">T25</f>
        <v>16.932246006041929</v>
      </c>
      <c r="U63" s="92">
        <f t="shared" si="38"/>
        <v>16.234482152271962</v>
      </c>
      <c r="V63" s="92">
        <f t="shared" si="38"/>
        <v>15.565472569816867</v>
      </c>
      <c r="W63" s="92">
        <f t="shared" si="38"/>
        <v>14.924032318937533</v>
      </c>
      <c r="X63" s="92">
        <f t="shared" si="38"/>
        <v>14.309025290281467</v>
      </c>
      <c r="Y63" s="92">
        <f t="shared" si="38"/>
        <v>13.719362192622951</v>
      </c>
      <c r="Z63" s="92">
        <f t="shared" si="38"/>
        <v>13.021357478010014</v>
      </c>
      <c r="AA63" s="92">
        <f t="shared" si="38"/>
        <v>12.358865389624253</v>
      </c>
      <c r="AB63" s="92">
        <f t="shared" si="38"/>
        <v>11.730079139352139</v>
      </c>
      <c r="AC63" s="92">
        <f t="shared" si="38"/>
        <v>11.13328386366117</v>
      </c>
      <c r="AD63" s="92">
        <f t="shared" si="38"/>
        <v>10.566851946721311</v>
      </c>
      <c r="AE63" s="93">
        <f t="shared" si="37"/>
        <v>12.405546471467616</v>
      </c>
      <c r="AO63"/>
      <c r="AP63"/>
      <c r="AS63"/>
      <c r="AT63"/>
      <c r="AU63"/>
      <c r="AW63"/>
      <c r="AX63"/>
      <c r="AY63"/>
      <c r="AZ63"/>
      <c r="BA63" s="39"/>
      <c r="BB63" s="39"/>
      <c r="BE63" s="20"/>
    </row>
    <row r="64" spans="1:16383">
      <c r="B64" s="73" t="str">
        <f t="shared" si="26"/>
        <v>TMS</v>
      </c>
      <c r="C64" s="165">
        <f t="shared" si="26"/>
        <v>12.6</v>
      </c>
      <c r="D64" s="165">
        <f t="shared" si="26"/>
        <v>13.2</v>
      </c>
      <c r="E64" s="168">
        <f t="shared" si="26"/>
        <v>12</v>
      </c>
      <c r="G64" s="172">
        <f t="shared" si="27"/>
        <v>5</v>
      </c>
      <c r="H64" s="40"/>
      <c r="I64" s="224">
        <f t="shared" si="35"/>
        <v>12.6</v>
      </c>
      <c r="J64" s="226">
        <f t="shared" si="28"/>
        <v>0.21378567582121699</v>
      </c>
      <c r="K64" s="20"/>
      <c r="L64" s="182"/>
      <c r="M64" s="92"/>
      <c r="N64" s="92"/>
      <c r="O64" s="92"/>
      <c r="P64" s="92"/>
      <c r="Q64" s="92"/>
      <c r="R64" s="92"/>
      <c r="S64" s="92"/>
      <c r="T64" s="92">
        <f t="shared" ref="T64:AD64" si="39">T26</f>
        <v>12.123407150748788</v>
      </c>
      <c r="U64" s="92">
        <f t="shared" si="39"/>
        <v>11.664841344668796</v>
      </c>
      <c r="V64" s="92">
        <f t="shared" si="39"/>
        <v>11.223620711929188</v>
      </c>
      <c r="W64" s="92">
        <f t="shared" si="39"/>
        <v>10.799089174309088</v>
      </c>
      <c r="X64" s="92">
        <f t="shared" si="39"/>
        <v>10.390615469634335</v>
      </c>
      <c r="Y64" s="92">
        <f t="shared" si="39"/>
        <v>9.9975922131147499</v>
      </c>
      <c r="Z64" s="92">
        <f t="shared" si="39"/>
        <v>9.5414378735548855</v>
      </c>
      <c r="AA64" s="92">
        <f t="shared" si="39"/>
        <v>9.1060962233970084</v>
      </c>
      <c r="AB64" s="92">
        <f t="shared" si="39"/>
        <v>8.6906176541367675</v>
      </c>
      <c r="AC64" s="92">
        <f t="shared" si="39"/>
        <v>8.294095884506099</v>
      </c>
      <c r="AD64" s="92">
        <f t="shared" si="39"/>
        <v>7.9156659836065542</v>
      </c>
      <c r="AE64" s="93">
        <f t="shared" si="37"/>
        <v>9.1337316145643417</v>
      </c>
      <c r="AO64"/>
      <c r="AP64"/>
      <c r="AS64"/>
      <c r="AT64"/>
      <c r="AU64"/>
      <c r="AW64"/>
      <c r="AX64"/>
      <c r="AY64"/>
      <c r="AZ64"/>
      <c r="BA64" s="39"/>
      <c r="BB64" s="39"/>
      <c r="BC64" s="19"/>
      <c r="BE64" s="18"/>
    </row>
    <row r="65" spans="2:57 16373:16383">
      <c r="B65" s="73" t="str">
        <f t="shared" si="26"/>
        <v>UU</v>
      </c>
      <c r="C65" s="165">
        <f t="shared" si="26"/>
        <v>25.2</v>
      </c>
      <c r="D65" s="165">
        <f t="shared" si="26"/>
        <v>18</v>
      </c>
      <c r="E65" s="168">
        <f t="shared" si="26"/>
        <v>10.200000000000001</v>
      </c>
      <c r="G65" s="172">
        <f t="shared" si="27"/>
        <v>10</v>
      </c>
      <c r="H65" s="40"/>
      <c r="I65" s="224">
        <f t="shared" si="35"/>
        <v>17.8</v>
      </c>
      <c r="J65" s="226">
        <f t="shared" si="28"/>
        <v>0.35379644588045234</v>
      </c>
      <c r="K65" s="20"/>
      <c r="L65" s="182"/>
      <c r="M65" s="92"/>
      <c r="N65" s="92"/>
      <c r="O65" s="92"/>
      <c r="P65" s="92"/>
      <c r="Q65" s="92"/>
      <c r="R65" s="92"/>
      <c r="S65" s="92"/>
      <c r="T65" s="92">
        <f t="shared" ref="T65:AD65" si="40">T27</f>
        <v>17.065286215239031</v>
      </c>
      <c r="U65" s="92">
        <f t="shared" si="40"/>
        <v>16.3608985173049</v>
      </c>
      <c r="V65" s="92">
        <f t="shared" si="40"/>
        <v>15.685585164959997</v>
      </c>
      <c r="W65" s="92">
        <f t="shared" si="40"/>
        <v>15.038146083907284</v>
      </c>
      <c r="X65" s="92">
        <f t="shared" si="40"/>
        <v>14.417430734182796</v>
      </c>
      <c r="Y65" s="92">
        <f t="shared" si="40"/>
        <v>13.822336065573772</v>
      </c>
      <c r="Z65" s="92">
        <f t="shared" si="40"/>
        <v>13.117623349178668</v>
      </c>
      <c r="AA65" s="92">
        <f t="shared" si="40"/>
        <v>12.44883943745833</v>
      </c>
      <c r="AB65" s="92">
        <f t="shared" si="40"/>
        <v>11.814152549922175</v>
      </c>
      <c r="AC65" s="92">
        <f t="shared" si="40"/>
        <v>11.211824296878344</v>
      </c>
      <c r="AD65" s="92">
        <f t="shared" si="40"/>
        <v>10.640204918032792</v>
      </c>
      <c r="AE65" s="93">
        <f t="shared" si="37"/>
        <v>12.496058764460983</v>
      </c>
      <c r="AO65"/>
      <c r="AP65"/>
      <c r="AS65"/>
      <c r="AT65"/>
      <c r="AU65"/>
      <c r="AW65"/>
      <c r="AX65"/>
      <c r="AY65"/>
      <c r="AZ65"/>
      <c r="BA65" s="39"/>
      <c r="BB65" s="39"/>
      <c r="BC65" s="19"/>
      <c r="BE65" s="18"/>
    </row>
    <row r="66" spans="2:57 16373:16383">
      <c r="B66" s="73" t="str">
        <f t="shared" si="26"/>
        <v>WSX</v>
      </c>
      <c r="C66" s="165">
        <f t="shared" si="26"/>
        <v>36</v>
      </c>
      <c r="D66" s="165">
        <f t="shared" si="26"/>
        <v>24</v>
      </c>
      <c r="E66" s="168">
        <f t="shared" si="26"/>
        <v>24</v>
      </c>
      <c r="G66" s="172">
        <f t="shared" si="27"/>
        <v>16</v>
      </c>
      <c r="H66" s="40"/>
      <c r="I66" s="224">
        <f t="shared" si="35"/>
        <v>28</v>
      </c>
      <c r="J66" s="226">
        <f t="shared" si="28"/>
        <v>0.62843295638126007</v>
      </c>
      <c r="K66" s="20"/>
      <c r="L66" s="182"/>
      <c r="M66" s="92"/>
      <c r="N66" s="92"/>
      <c r="O66" s="92"/>
      <c r="P66" s="92"/>
      <c r="Q66" s="92"/>
      <c r="R66" s="92"/>
      <c r="S66" s="92"/>
      <c r="T66" s="92">
        <f t="shared" ref="T66:AD66" si="41">T28</f>
        <v>26.757502605017976</v>
      </c>
      <c r="U66" s="92">
        <f t="shared" si="41"/>
        <v>25.570140916340847</v>
      </c>
      <c r="V66" s="92">
        <f t="shared" si="41"/>
        <v>24.435468292130963</v>
      </c>
      <c r="W66" s="92">
        <f t="shared" si="41"/>
        <v>23.351146660054585</v>
      </c>
      <c r="X66" s="92">
        <f t="shared" si="41"/>
        <v>22.314941699520261</v>
      </c>
      <c r="Y66" s="92">
        <f t="shared" si="41"/>
        <v>21.324718237704914</v>
      </c>
      <c r="Z66" s="92">
        <f t="shared" si="41"/>
        <v>20.13012230152837</v>
      </c>
      <c r="AA66" s="92">
        <f t="shared" si="41"/>
        <v>19.002446801759103</v>
      </c>
      <c r="AB66" s="92">
        <f t="shared" si="41"/>
        <v>17.937942901930061</v>
      </c>
      <c r="AC66" s="92">
        <f t="shared" si="41"/>
        <v>16.933071772794857</v>
      </c>
      <c r="AD66" s="92">
        <f t="shared" si="41"/>
        <v>15.984492827868849</v>
      </c>
      <c r="AE66" s="93">
        <f t="shared" si="37"/>
        <v>19.089676649015207</v>
      </c>
      <c r="AO66"/>
      <c r="AP66"/>
      <c r="AS66"/>
      <c r="AT66"/>
      <c r="AU66"/>
      <c r="AW66"/>
      <c r="AX66"/>
      <c r="AY66"/>
      <c r="AZ66"/>
      <c r="BA66" s="39"/>
      <c r="BB66" s="39"/>
      <c r="BC66" s="19"/>
      <c r="BE66" s="20"/>
    </row>
    <row r="67" spans="2:57 16373:16383">
      <c r="B67" s="73" t="str">
        <f t="shared" si="26"/>
        <v>YKY</v>
      </c>
      <c r="C67" s="165">
        <f t="shared" si="26"/>
        <v>19.2</v>
      </c>
      <c r="D67" s="165">
        <f t="shared" si="26"/>
        <v>10.199999999999999</v>
      </c>
      <c r="E67" s="168">
        <f t="shared" si="26"/>
        <v>10.200000000000001</v>
      </c>
      <c r="G67" s="172">
        <f t="shared" si="27"/>
        <v>7</v>
      </c>
      <c r="H67" s="40"/>
      <c r="I67" s="224">
        <f t="shared" si="35"/>
        <v>13.200000000000001</v>
      </c>
      <c r="J67" s="226">
        <f t="shared" si="28"/>
        <v>0.22994076467420574</v>
      </c>
      <c r="K67" s="20"/>
      <c r="L67" s="182"/>
      <c r="M67" s="92"/>
      <c r="N67" s="92"/>
      <c r="O67" s="92"/>
      <c r="P67" s="92"/>
      <c r="Q67" s="92"/>
      <c r="R67" s="92"/>
      <c r="S67" s="92"/>
      <c r="T67" s="92">
        <f t="shared" ref="T67:AD67" si="42">T29</f>
        <v>12.693677491181088</v>
      </c>
      <c r="U67" s="92">
        <f t="shared" si="42"/>
        <v>12.206776382584652</v>
      </c>
      <c r="V67" s="92">
        <f t="shared" si="42"/>
        <v>11.738551712689068</v>
      </c>
      <c r="W67" s="92">
        <f t="shared" si="42"/>
        <v>11.288287095032304</v>
      </c>
      <c r="X67" s="92">
        <f t="shared" si="42"/>
        <v>10.855293622136477</v>
      </c>
      <c r="Y67" s="92">
        <f t="shared" si="42"/>
        <v>10.438908811475411</v>
      </c>
      <c r="Z67" s="92">
        <f t="shared" si="42"/>
        <v>9.9541556775571003</v>
      </c>
      <c r="AA67" s="92">
        <f t="shared" si="42"/>
        <v>9.4919130957556259</v>
      </c>
      <c r="AB67" s="92">
        <f t="shared" si="42"/>
        <v>9.0511357402728656</v>
      </c>
      <c r="AC67" s="92">
        <f t="shared" si="42"/>
        <v>8.6308268272575432</v>
      </c>
      <c r="AD67" s="92">
        <f t="shared" si="42"/>
        <v>8.2300358606557378</v>
      </c>
      <c r="AE67" s="93">
        <f t="shared" si="37"/>
        <v>9.5217528050158222</v>
      </c>
      <c r="AO67"/>
      <c r="AP67"/>
      <c r="AS67"/>
      <c r="AT67"/>
      <c r="AU67"/>
      <c r="AW67"/>
      <c r="AX67"/>
      <c r="AY67"/>
      <c r="AZ67"/>
      <c r="BA67" s="39"/>
      <c r="BB67" s="39"/>
      <c r="BC67" s="19"/>
      <c r="BE67" s="20"/>
    </row>
    <row r="68" spans="2:57 16373:16383">
      <c r="B68" s="73" t="str">
        <f t="shared" si="26"/>
        <v>AFW</v>
      </c>
      <c r="C68" s="165">
        <f t="shared" si="26"/>
        <v>18.260976194869908</v>
      </c>
      <c r="D68" s="165">
        <f t="shared" si="26"/>
        <v>20.061192101863814</v>
      </c>
      <c r="E68" s="168">
        <f t="shared" si="26"/>
        <v>22.8</v>
      </c>
      <c r="G68" s="172">
        <f t="shared" si="27"/>
        <v>12</v>
      </c>
      <c r="H68" s="40"/>
      <c r="I68" s="224">
        <f t="shared" si="35"/>
        <v>20.37405609891124</v>
      </c>
      <c r="J68" s="226">
        <f t="shared" si="28"/>
        <v>0.42310328753126653</v>
      </c>
      <c r="K68" s="20"/>
      <c r="L68" s="182"/>
      <c r="M68" s="92"/>
      <c r="N68" s="92"/>
      <c r="O68" s="92"/>
      <c r="P68" s="92"/>
      <c r="Q68" s="92"/>
      <c r="R68" s="92"/>
      <c r="S68" s="92"/>
      <c r="T68" s="92">
        <f t="shared" ref="T68:AD68" si="43">T30</f>
        <v>19.916062711355547</v>
      </c>
      <c r="U68" s="92">
        <f t="shared" si="43"/>
        <v>19.069690092434943</v>
      </c>
      <c r="V68" s="92">
        <f t="shared" si="43"/>
        <v>18.25928575803124</v>
      </c>
      <c r="W68" s="92">
        <f t="shared" si="43"/>
        <v>17.483321164495738</v>
      </c>
      <c r="X68" s="92">
        <f t="shared" si="43"/>
        <v>16.740332726676286</v>
      </c>
      <c r="Y68" s="92">
        <f t="shared" si="43"/>
        <v>16.028919057377045</v>
      </c>
      <c r="Z68" s="92">
        <f t="shared" si="43"/>
        <v>15.180327251596079</v>
      </c>
      <c r="AA68" s="92">
        <f t="shared" si="43"/>
        <v>14.376660998827198</v>
      </c>
      <c r="AB68" s="92">
        <f t="shared" si="43"/>
        <v>13.615541881909531</v>
      </c>
      <c r="AC68" s="92">
        <f t="shared" si="43"/>
        <v>12.894717400177656</v>
      </c>
      <c r="AD68" s="92">
        <f t="shared" si="43"/>
        <v>12.212054303278682</v>
      </c>
      <c r="AE68" s="93">
        <f t="shared" si="37"/>
        <v>14.435507659977494</v>
      </c>
      <c r="AO68"/>
      <c r="AP68"/>
      <c r="AS68"/>
      <c r="AT68"/>
      <c r="AU68"/>
      <c r="AW68"/>
      <c r="AX68"/>
      <c r="AY68"/>
      <c r="AZ68"/>
      <c r="BA68" s="39"/>
      <c r="BB68" s="39"/>
      <c r="BE68" s="20"/>
    </row>
    <row r="69" spans="2:57 16373:16383">
      <c r="B69" s="73" t="str">
        <f t="shared" si="26"/>
        <v>BRL</v>
      </c>
      <c r="C69" s="165">
        <f t="shared" si="26"/>
        <v>21.18</v>
      </c>
      <c r="D69" s="165">
        <f t="shared" si="26"/>
        <v>23.58</v>
      </c>
      <c r="E69" s="168">
        <f t="shared" si="26"/>
        <v>23.46</v>
      </c>
      <c r="G69" s="172">
        <f t="shared" si="27"/>
        <v>13</v>
      </c>
      <c r="H69" s="40"/>
      <c r="I69" s="224">
        <f t="shared" si="35"/>
        <v>22.74</v>
      </c>
      <c r="J69" s="226">
        <f t="shared" si="28"/>
        <v>0.48680667743672584</v>
      </c>
      <c r="K69" s="20"/>
      <c r="L69" s="182"/>
      <c r="M69" s="92"/>
      <c r="N69" s="92"/>
      <c r="O69" s="92"/>
      <c r="P69" s="92"/>
      <c r="Q69" s="92"/>
      <c r="R69" s="92"/>
      <c r="S69" s="92"/>
      <c r="T69" s="92">
        <f t="shared" ref="T69:AD69" si="44">T31</f>
        <v>21.759497092184226</v>
      </c>
      <c r="U69" s="92">
        <f t="shared" si="44"/>
        <v>20.8212714909751</v>
      </c>
      <c r="V69" s="92">
        <f t="shared" si="44"/>
        <v>19.923500284232674</v>
      </c>
      <c r="W69" s="92">
        <f t="shared" si="44"/>
        <v>19.064439160109604</v>
      </c>
      <c r="X69" s="92">
        <f t="shared" si="44"/>
        <v>18.242419017965172</v>
      </c>
      <c r="Y69" s="92">
        <f t="shared" si="44"/>
        <v>17.455842725409823</v>
      </c>
      <c r="Z69" s="92">
        <f t="shared" si="44"/>
        <v>16.514099144163577</v>
      </c>
      <c r="AA69" s="92">
        <f t="shared" si="44"/>
        <v>15.62316267585766</v>
      </c>
      <c r="AB69" s="92">
        <f t="shared" si="44"/>
        <v>14.78029227422774</v>
      </c>
      <c r="AC69" s="92">
        <f t="shared" si="44"/>
        <v>13.98289477259147</v>
      </c>
      <c r="AD69" s="92">
        <f t="shared" si="44"/>
        <v>13.228516905737692</v>
      </c>
      <c r="AE69" s="93">
        <f t="shared" si="37"/>
        <v>15.689603930850449</v>
      </c>
      <c r="AO69"/>
      <c r="AP69"/>
      <c r="AS69"/>
      <c r="AT69"/>
      <c r="AU69"/>
      <c r="AW69"/>
      <c r="AX69"/>
      <c r="AY69"/>
      <c r="AZ69"/>
      <c r="BA69" s="39"/>
      <c r="BB69" s="39"/>
      <c r="BC69" s="19"/>
      <c r="BE69" s="20"/>
    </row>
    <row r="70" spans="2:57 16373:16383" s="42" customFormat="1">
      <c r="B70" s="73" t="str">
        <f t="shared" si="26"/>
        <v>DVW</v>
      </c>
      <c r="C70" s="165">
        <f t="shared" si="26"/>
        <v>12</v>
      </c>
      <c r="D70" s="165">
        <f t="shared" si="26"/>
        <v>15.6</v>
      </c>
      <c r="E70" s="168">
        <f t="shared" si="26"/>
        <v>9</v>
      </c>
      <c r="F70"/>
      <c r="G70" s="172">
        <f t="shared" si="27"/>
        <v>4</v>
      </c>
      <c r="H70" s="40"/>
      <c r="I70" s="224">
        <f t="shared" si="35"/>
        <v>12.200000000000001</v>
      </c>
      <c r="J70" s="226">
        <f t="shared" si="28"/>
        <v>0.20301561658589123</v>
      </c>
      <c r="K70" s="20"/>
      <c r="L70" s="182"/>
      <c r="M70" s="92"/>
      <c r="N70" s="92"/>
      <c r="O70" s="92"/>
      <c r="P70" s="92"/>
      <c r="Q70" s="92"/>
      <c r="R70" s="92"/>
      <c r="S70" s="92"/>
      <c r="T70" s="92">
        <f t="shared" ref="T70:AD70" si="45">T32</f>
        <v>11.743215769982131</v>
      </c>
      <c r="U70" s="92">
        <f t="shared" si="45"/>
        <v>11.30353414920959</v>
      </c>
      <c r="V70" s="92">
        <f t="shared" si="45"/>
        <v>10.880314793240132</v>
      </c>
      <c r="W70" s="92">
        <f t="shared" si="45"/>
        <v>10.472941332979293</v>
      </c>
      <c r="X70" s="92">
        <f t="shared" si="45"/>
        <v>10.080820477011482</v>
      </c>
      <c r="Y70" s="92">
        <f t="shared" si="45"/>
        <v>9.7033811475409859</v>
      </c>
      <c r="Z70" s="92">
        <f t="shared" si="45"/>
        <v>9.2662762542457475</v>
      </c>
      <c r="AA70" s="92">
        <f t="shared" si="45"/>
        <v>8.8488614756473911</v>
      </c>
      <c r="AB70" s="92">
        <f t="shared" si="45"/>
        <v>8.4502498378805502</v>
      </c>
      <c r="AC70" s="92">
        <f t="shared" si="45"/>
        <v>8.0695943222883457</v>
      </c>
      <c r="AD70" s="92">
        <f t="shared" si="45"/>
        <v>7.7060860655737704</v>
      </c>
      <c r="AE70" s="93">
        <f t="shared" si="37"/>
        <v>8.8750385114554664</v>
      </c>
      <c r="AF70" s="1"/>
      <c r="AG70" s="1"/>
      <c r="AN70" s="1"/>
      <c r="AO70"/>
      <c r="AP70"/>
      <c r="AQ70"/>
      <c r="AR70"/>
      <c r="AS70"/>
      <c r="AT70"/>
      <c r="AU70"/>
      <c r="AV70"/>
      <c r="AW70"/>
      <c r="AX70"/>
      <c r="AY70"/>
      <c r="AZ70"/>
      <c r="BA70" s="39"/>
      <c r="BB70" s="39"/>
      <c r="BC70" s="44"/>
      <c r="BE70" s="43"/>
      <c r="XES70"/>
      <c r="XET70"/>
      <c r="XEU70"/>
      <c r="XEV70"/>
      <c r="XEW70"/>
      <c r="XEX70"/>
      <c r="XEY70"/>
      <c r="XEZ70"/>
      <c r="XFA70"/>
      <c r="XFB70"/>
      <c r="XFC70"/>
    </row>
    <row r="71" spans="2:57 16373:16383">
      <c r="B71" s="73" t="str">
        <f t="shared" si="26"/>
        <v>PRT</v>
      </c>
      <c r="C71" s="165">
        <f t="shared" si="26"/>
        <v>4.8</v>
      </c>
      <c r="D71" s="165">
        <f t="shared" si="26"/>
        <v>4.0199999999999996</v>
      </c>
      <c r="E71" s="168">
        <f t="shared" si="26"/>
        <v>5.1599999999999993</v>
      </c>
      <c r="G71" s="172">
        <f t="shared" si="27"/>
        <v>1</v>
      </c>
      <c r="H71" s="40"/>
      <c r="I71" s="224">
        <f t="shared" si="35"/>
        <v>4.66</v>
      </c>
      <c r="J71" s="226">
        <f t="shared" si="28"/>
        <v>0</v>
      </c>
      <c r="K71" s="20"/>
      <c r="L71" s="182"/>
      <c r="M71" s="92"/>
      <c r="N71" s="92"/>
      <c r="O71" s="92"/>
      <c r="P71" s="92"/>
      <c r="Q71" s="92"/>
      <c r="R71" s="92"/>
      <c r="S71" s="92"/>
      <c r="T71" s="92">
        <f t="shared" ref="T71:AD71" si="46">T33</f>
        <v>4.5722189379663929</v>
      </c>
      <c r="U71" s="92">
        <f t="shared" si="46"/>
        <v>4.4860914198923876</v>
      </c>
      <c r="V71" s="92">
        <f t="shared" si="46"/>
        <v>4.4015862977426004</v>
      </c>
      <c r="W71" s="92">
        <f t="shared" si="46"/>
        <v>4.3186730102214801</v>
      </c>
      <c r="X71" s="92">
        <f t="shared" si="46"/>
        <v>4.2373215717208108</v>
      </c>
      <c r="Y71" s="92">
        <f t="shared" si="46"/>
        <v>4.1575025614754102</v>
      </c>
      <c r="Z71" s="92">
        <f t="shared" si="46"/>
        <v>4.0737997789054301</v>
      </c>
      <c r="AA71" s="92">
        <f t="shared" si="46"/>
        <v>3.9917821800981432</v>
      </c>
      <c r="AB71" s="92">
        <f t="shared" si="46"/>
        <v>3.9114158373366119</v>
      </c>
      <c r="AC71" s="92">
        <f t="shared" si="46"/>
        <v>3.8326675059688546</v>
      </c>
      <c r="AD71" s="92">
        <f t="shared" si="46"/>
        <v>3.7555046106557382</v>
      </c>
      <c r="AE71" s="93">
        <f t="shared" si="37"/>
        <v>3.9942848637372852</v>
      </c>
      <c r="AO71"/>
      <c r="AP71"/>
      <c r="AS71"/>
      <c r="AT71"/>
      <c r="AU71"/>
      <c r="AW71"/>
      <c r="AX71"/>
      <c r="AY71"/>
      <c r="AZ71"/>
      <c r="BA71" s="39"/>
      <c r="BB71" s="39"/>
      <c r="BC71" s="45"/>
      <c r="BE71" s="20"/>
    </row>
    <row r="72" spans="2:57 16373:16383">
      <c r="B72" s="73" t="str">
        <f t="shared" ref="B72:B80" si="47">B34</f>
        <v>SBW</v>
      </c>
      <c r="C72" s="165"/>
      <c r="D72" s="165"/>
      <c r="E72" s="168"/>
      <c r="G72" s="172"/>
      <c r="H72" s="40"/>
      <c r="I72" s="224"/>
      <c r="J72" s="226"/>
      <c r="K72" s="20"/>
      <c r="L72" s="18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3"/>
      <c r="AO72"/>
      <c r="AP72"/>
      <c r="AS72"/>
      <c r="AT72"/>
      <c r="AU72"/>
      <c r="AW72"/>
      <c r="AX72"/>
      <c r="AY72"/>
      <c r="AZ72"/>
      <c r="BA72" s="39"/>
      <c r="BB72" s="39"/>
      <c r="BC72" s="19"/>
      <c r="BE72" s="18"/>
    </row>
    <row r="73" spans="2:57 16373:16383">
      <c r="B73" s="73" t="str">
        <f t="shared" si="47"/>
        <v>SEW</v>
      </c>
      <c r="C73" s="165">
        <f t="shared" ref="C73:E80" si="48">C35</f>
        <v>21.599999999999998</v>
      </c>
      <c r="D73" s="165">
        <f t="shared" si="48"/>
        <v>13.2</v>
      </c>
      <c r="E73" s="168">
        <f t="shared" si="48"/>
        <v>16.200000000000003</v>
      </c>
      <c r="G73" s="172">
        <f>RANK(I73,$I$58:$I$80,1)</f>
        <v>8</v>
      </c>
      <c r="H73" s="40"/>
      <c r="I73" s="224">
        <f t="shared" si="35"/>
        <v>17</v>
      </c>
      <c r="J73" s="226">
        <f>(I73-MIN($I$58:$I$80))/(LARGE($I$58:$I$80,1)-MIN($I$58:$I$80))</f>
        <v>0.33225632740980077</v>
      </c>
      <c r="K73" s="20"/>
      <c r="L73" s="182"/>
      <c r="M73" s="92"/>
      <c r="N73" s="92"/>
      <c r="O73" s="92"/>
      <c r="P73" s="92"/>
      <c r="Q73" s="92"/>
      <c r="R73" s="92"/>
      <c r="S73" s="92"/>
      <c r="T73" s="92">
        <f t="shared" ref="T73:AD73" si="49">T35</f>
        <v>16.305050646218501</v>
      </c>
      <c r="U73" s="92">
        <f t="shared" si="49"/>
        <v>15.638510386808845</v>
      </c>
      <c r="V73" s="92">
        <f t="shared" si="49"/>
        <v>14.999217875784252</v>
      </c>
      <c r="W73" s="92">
        <f t="shared" si="49"/>
        <v>14.386059242254595</v>
      </c>
      <c r="X73" s="92">
        <f t="shared" si="49"/>
        <v>13.797966149674172</v>
      </c>
      <c r="Y73" s="92">
        <f t="shared" si="49"/>
        <v>13.233913934426226</v>
      </c>
      <c r="Z73" s="92">
        <f t="shared" si="49"/>
        <v>12.567523486006188</v>
      </c>
      <c r="AA73" s="92">
        <f t="shared" si="49"/>
        <v>11.934688963062605</v>
      </c>
      <c r="AB73" s="92">
        <f t="shared" si="49"/>
        <v>11.333720665304531</v>
      </c>
      <c r="AC73" s="92">
        <f t="shared" si="49"/>
        <v>10.763013976879387</v>
      </c>
      <c r="AD73" s="92">
        <f t="shared" si="49"/>
        <v>10.221045081967214</v>
      </c>
      <c r="AE73" s="93">
        <f>AVERAGE(X73:AD73)</f>
        <v>11.978838893902905</v>
      </c>
      <c r="AO73"/>
      <c r="AP73"/>
      <c r="AS73"/>
      <c r="AT73"/>
      <c r="AU73"/>
      <c r="AW73"/>
      <c r="AX73"/>
      <c r="AY73"/>
      <c r="AZ73"/>
      <c r="BA73" s="39"/>
      <c r="BB73" s="39"/>
      <c r="BC73" s="19"/>
      <c r="BE73" s="18"/>
    </row>
    <row r="74" spans="2:57 16373:16383">
      <c r="B74" s="73" t="str">
        <f t="shared" si="47"/>
        <v>SSC</v>
      </c>
      <c r="C74" s="165">
        <f t="shared" si="48"/>
        <v>7.5448224018041712</v>
      </c>
      <c r="D74" s="165">
        <f t="shared" si="48"/>
        <v>10.229543318925014</v>
      </c>
      <c r="E74" s="168">
        <f t="shared" si="48"/>
        <v>9</v>
      </c>
      <c r="G74" s="172">
        <f>RANK(I74,$I$58:$I$80,1)</f>
        <v>3</v>
      </c>
      <c r="H74" s="40"/>
      <c r="I74" s="224">
        <f>AVERAGE(C76:D76,E74)</f>
        <v>7.8</v>
      </c>
      <c r="J74" s="226">
        <f>(I74-MIN($I$58:$I$80))/(LARGE($I$58:$I$80,1)-MIN($I$58:$I$80))</f>
        <v>8.4544964997307473E-2</v>
      </c>
      <c r="K74" s="20"/>
      <c r="L74" s="182"/>
      <c r="M74" s="92"/>
      <c r="N74" s="92"/>
      <c r="O74" s="92"/>
      <c r="P74" s="92"/>
      <c r="Q74" s="92"/>
      <c r="R74" s="92"/>
      <c r="S74" s="92"/>
      <c r="T74" s="92">
        <f t="shared" ref="T74:AD74" si="50">T36</f>
        <v>7.5601424303566445</v>
      </c>
      <c r="U74" s="92">
        <f t="shared" si="50"/>
        <v>7.3276607137537022</v>
      </c>
      <c r="V74" s="92">
        <f t="shared" si="50"/>
        <v>7.1023280355521559</v>
      </c>
      <c r="W74" s="92">
        <f t="shared" si="50"/>
        <v>6.883924555883258</v>
      </c>
      <c r="X74" s="92">
        <f t="shared" si="50"/>
        <v>6.6722371951675692</v>
      </c>
      <c r="Y74" s="92">
        <f t="shared" si="50"/>
        <v>6.4670594262295058</v>
      </c>
      <c r="Z74" s="92">
        <f t="shared" si="50"/>
        <v>6.2381469942308012</v>
      </c>
      <c r="AA74" s="92">
        <f t="shared" si="50"/>
        <v>6.0173373022983219</v>
      </c>
      <c r="AB74" s="92">
        <f t="shared" si="50"/>
        <v>5.804343540336137</v>
      </c>
      <c r="AC74" s="92">
        <f t="shared" si="50"/>
        <v>5.598889050373459</v>
      </c>
      <c r="AD74" s="92">
        <f t="shared" si="50"/>
        <v>5.4007069672131145</v>
      </c>
      <c r="AE74" s="93">
        <f>AVERAGE(X74:AD74)</f>
        <v>6.0283886394069883</v>
      </c>
      <c r="AO74"/>
      <c r="AP74"/>
      <c r="AS74"/>
      <c r="AT74"/>
      <c r="AU74"/>
      <c r="AW74"/>
      <c r="AX74"/>
      <c r="AY74"/>
      <c r="AZ74"/>
      <c r="BA74" s="39"/>
      <c r="BB74" s="39"/>
      <c r="BC74" s="19"/>
      <c r="BE74" s="18"/>
    </row>
    <row r="75" spans="2:57 16373:16383" ht="14.4" thickBot="1">
      <c r="B75" s="74" t="str">
        <f t="shared" si="47"/>
        <v>SES</v>
      </c>
      <c r="C75" s="216">
        <f t="shared" si="48"/>
        <v>9.6</v>
      </c>
      <c r="D75" s="216">
        <f t="shared" si="48"/>
        <v>15</v>
      </c>
      <c r="E75" s="217">
        <f t="shared" si="48"/>
        <v>13.44</v>
      </c>
      <c r="G75" s="173">
        <f>RANK(I75,$I$58:$I$80,1)</f>
        <v>6</v>
      </c>
      <c r="H75" s="40"/>
      <c r="I75" s="225">
        <f>AVERAGE(C75:E75)</f>
        <v>12.68</v>
      </c>
      <c r="J75" s="226">
        <f>(I75-MIN($I$58:$I$80))/(LARGE($I$58:$I$80,1)-MIN($I$58:$I$80))</f>
        <v>0.21593968766828217</v>
      </c>
      <c r="K75" s="20"/>
      <c r="L75" s="183"/>
      <c r="M75" s="185"/>
      <c r="N75" s="185"/>
      <c r="O75" s="185"/>
      <c r="P75" s="185"/>
      <c r="Q75" s="185"/>
      <c r="R75" s="185"/>
      <c r="S75" s="185"/>
      <c r="T75" s="185">
        <f t="shared" ref="T75:AD75" si="51">T37</f>
        <v>12.199444314172364</v>
      </c>
      <c r="U75" s="185">
        <f t="shared" si="51"/>
        <v>11.737101070551455</v>
      </c>
      <c r="V75" s="185">
        <f t="shared" si="51"/>
        <v>11.292280041009883</v>
      </c>
      <c r="W75" s="185">
        <f t="shared" si="51"/>
        <v>10.864317156178242</v>
      </c>
      <c r="X75" s="185">
        <f t="shared" si="51"/>
        <v>10.452573514061823</v>
      </c>
      <c r="Y75" s="185">
        <f t="shared" si="51"/>
        <v>10.056434426229508</v>
      </c>
      <c r="Z75" s="185">
        <f t="shared" si="51"/>
        <v>9.5964685650674806</v>
      </c>
      <c r="AA75" s="185">
        <f t="shared" si="51"/>
        <v>9.1575408357588959</v>
      </c>
      <c r="AB75" s="185">
        <f t="shared" si="51"/>
        <v>8.73868898647323</v>
      </c>
      <c r="AC75" s="185">
        <f t="shared" si="51"/>
        <v>8.3389947773003925</v>
      </c>
      <c r="AD75" s="185">
        <f t="shared" si="51"/>
        <v>7.9575819672131161</v>
      </c>
      <c r="AE75" s="184">
        <f>AVERAGE(X75:AD75)</f>
        <v>9.1854690103006362</v>
      </c>
      <c r="AO75"/>
      <c r="AP75"/>
      <c r="AS75"/>
      <c r="AT75"/>
      <c r="AU75"/>
      <c r="AW75"/>
      <c r="AX75"/>
      <c r="AY75"/>
      <c r="AZ75"/>
      <c r="BA75" s="39"/>
      <c r="BB75" s="39"/>
      <c r="BC75" s="19"/>
      <c r="BE75" s="18"/>
    </row>
    <row r="76" spans="2:57 16373:16383">
      <c r="B76" s="85" t="str">
        <f t="shared" si="47"/>
        <v>SST</v>
      </c>
      <c r="C76" s="166">
        <f t="shared" si="48"/>
        <v>6.6</v>
      </c>
      <c r="D76" s="166">
        <f t="shared" si="48"/>
        <v>7.8</v>
      </c>
      <c r="E76" s="167">
        <f t="shared" si="48"/>
        <v>0</v>
      </c>
      <c r="AO76"/>
      <c r="AP76"/>
      <c r="AS76"/>
      <c r="AT76"/>
      <c r="AU76"/>
      <c r="AW76"/>
      <c r="AX76"/>
      <c r="AY76"/>
      <c r="AZ76"/>
      <c r="BA76" s="39"/>
      <c r="BB76" s="39"/>
      <c r="BC76" s="19"/>
      <c r="BE76" s="18"/>
    </row>
    <row r="77" spans="2:57 16373:16383">
      <c r="B77" s="73" t="str">
        <f t="shared" si="47"/>
        <v>VCE</v>
      </c>
      <c r="C77" s="165">
        <f t="shared" si="48"/>
        <v>18.600000000000001</v>
      </c>
      <c r="D77" s="165">
        <f t="shared" si="48"/>
        <v>21</v>
      </c>
      <c r="E77" s="168">
        <f t="shared" si="48"/>
        <v>0</v>
      </c>
      <c r="AO77"/>
      <c r="AP77"/>
      <c r="AS77"/>
      <c r="AT77"/>
      <c r="AU77"/>
      <c r="AW77"/>
      <c r="AX77"/>
      <c r="AY77"/>
      <c r="AZ77"/>
      <c r="BA77" s="39"/>
      <c r="BB77" s="39"/>
      <c r="BC77" s="19"/>
      <c r="BE77" s="18"/>
    </row>
    <row r="78" spans="2:57 16373:16383">
      <c r="B78" s="73" t="str">
        <f t="shared" si="47"/>
        <v>CAM</v>
      </c>
      <c r="C78" s="165">
        <f t="shared" si="48"/>
        <v>10.799999999999999</v>
      </c>
      <c r="D78" s="165">
        <f t="shared" si="48"/>
        <v>18.600000000000001</v>
      </c>
      <c r="E78" s="168">
        <f t="shared" si="48"/>
        <v>0</v>
      </c>
      <c r="AO78"/>
      <c r="AP78"/>
      <c r="AS78"/>
      <c r="AT78"/>
      <c r="AU78"/>
      <c r="AW78"/>
      <c r="AX78"/>
      <c r="AY78"/>
      <c r="AZ78"/>
      <c r="BA78" s="46"/>
      <c r="BB78" s="46"/>
      <c r="BC78" s="46"/>
      <c r="BD78" s="46"/>
      <c r="BE78" s="46"/>
    </row>
    <row r="79" spans="2:57 16373:16383">
      <c r="B79" s="73" t="str">
        <f t="shared" si="47"/>
        <v>VEA</v>
      </c>
      <c r="C79" s="165">
        <f t="shared" si="48"/>
        <v>11.22</v>
      </c>
      <c r="D79" s="165">
        <f t="shared" si="48"/>
        <v>2.4</v>
      </c>
      <c r="E79" s="168">
        <f t="shared" si="48"/>
        <v>0</v>
      </c>
      <c r="AO79"/>
      <c r="AP79"/>
      <c r="AS79"/>
      <c r="AT79"/>
      <c r="AU79"/>
      <c r="AW79"/>
      <c r="AX79"/>
      <c r="AY79"/>
      <c r="AZ79"/>
      <c r="BA79" s="46"/>
      <c r="BB79" s="46"/>
      <c r="BC79" s="46"/>
      <c r="BD79" s="46"/>
      <c r="BE79" s="46"/>
    </row>
    <row r="80" spans="2:57 16373:16383" ht="14.4" thickBot="1">
      <c r="B80" s="74" t="str">
        <f t="shared" si="47"/>
        <v>VSE</v>
      </c>
      <c r="C80" s="216">
        <f t="shared" si="48"/>
        <v>13.8</v>
      </c>
      <c r="D80" s="216">
        <f t="shared" si="48"/>
        <v>6</v>
      </c>
      <c r="E80" s="217">
        <f t="shared" si="48"/>
        <v>0</v>
      </c>
      <c r="AO80"/>
      <c r="AP80"/>
      <c r="AS80"/>
      <c r="AT80"/>
      <c r="AU80"/>
      <c r="AW80"/>
      <c r="AX80"/>
      <c r="AY80"/>
      <c r="AZ80"/>
      <c r="BA80" s="46"/>
      <c r="BB80" s="46"/>
      <c r="BC80" s="46"/>
      <c r="BD80" s="46"/>
      <c r="BE80" s="46"/>
    </row>
    <row r="81" spans="2:52 16373:16384">
      <c r="B81" s="17"/>
      <c r="C81" s="48"/>
      <c r="D81" s="48"/>
      <c r="E81" s="48"/>
      <c r="J81" s="21"/>
      <c r="K81" s="21"/>
      <c r="L81" s="21"/>
      <c r="M81" s="155"/>
      <c r="N81" s="155"/>
      <c r="O81" s="21"/>
      <c r="P81" s="155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O81"/>
      <c r="AP81"/>
      <c r="AS81"/>
      <c r="AT81"/>
      <c r="AU81"/>
      <c r="AW81"/>
      <c r="AX81"/>
      <c r="AY81"/>
      <c r="AZ81"/>
    </row>
    <row r="82" spans="2:52 16373:16384">
      <c r="B82" s="73" t="s">
        <v>23</v>
      </c>
      <c r="C82" s="133"/>
      <c r="D82" s="133"/>
      <c r="E82" s="133"/>
      <c r="G82" s="133"/>
      <c r="H82" s="47"/>
      <c r="I82" s="103">
        <f>_xlfn.QUARTILE.INC(I58:I80,1)</f>
        <v>12.6</v>
      </c>
      <c r="J82" s="133"/>
      <c r="K82" s="21"/>
      <c r="L82" s="133"/>
      <c r="M82" s="133"/>
      <c r="N82" s="133"/>
      <c r="O82" s="133"/>
      <c r="P82" s="133"/>
      <c r="Q82" s="133"/>
      <c r="R82" s="133"/>
      <c r="S82" s="133"/>
      <c r="T82" s="103">
        <f t="shared" ref="T82:AD82" si="52">_xlfn.QUARTILE.INC(T58:T80,1)</f>
        <v>12.123407150748788</v>
      </c>
      <c r="U82" s="103">
        <f t="shared" si="52"/>
        <v>11.664841344668796</v>
      </c>
      <c r="V82" s="103">
        <f t="shared" si="52"/>
        <v>11.223620711929188</v>
      </c>
      <c r="W82" s="103">
        <f t="shared" si="52"/>
        <v>10.799089174309088</v>
      </c>
      <c r="X82" s="103">
        <f t="shared" si="52"/>
        <v>10.390615469634335</v>
      </c>
      <c r="Y82" s="103">
        <f t="shared" si="52"/>
        <v>9.9975922131147499</v>
      </c>
      <c r="Z82" s="103">
        <f t="shared" si="52"/>
        <v>9.5414378735548855</v>
      </c>
      <c r="AA82" s="103">
        <f t="shared" si="52"/>
        <v>9.1060962233970084</v>
      </c>
      <c r="AB82" s="103">
        <f t="shared" si="52"/>
        <v>8.6906176541367675</v>
      </c>
      <c r="AC82" s="103">
        <f t="shared" si="52"/>
        <v>8.294095884506099</v>
      </c>
      <c r="AD82" s="103">
        <f t="shared" si="52"/>
        <v>7.9156659836065542</v>
      </c>
      <c r="AE82" s="133"/>
      <c r="AO82"/>
      <c r="AP82"/>
      <c r="AS82"/>
      <c r="AT82"/>
      <c r="AU82"/>
      <c r="AW82"/>
      <c r="AX82"/>
      <c r="AY82"/>
      <c r="AZ82"/>
    </row>
    <row r="83" spans="2:52 16373:16384" ht="14.25" customHeight="1">
      <c r="B83" s="73" t="s">
        <v>146</v>
      </c>
      <c r="C83" s="133"/>
      <c r="D83" s="133"/>
      <c r="E83" s="133"/>
      <c r="G83" s="133"/>
      <c r="H83" s="47"/>
      <c r="I83" s="133"/>
      <c r="J83" s="133"/>
      <c r="K83" s="21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03">
        <f>$I$82</f>
        <v>12.6</v>
      </c>
      <c r="Y83" s="103">
        <f>$I$82</f>
        <v>12.6</v>
      </c>
      <c r="Z83" s="103">
        <f>$Y$82</f>
        <v>9.9975922131147499</v>
      </c>
      <c r="AA83" s="103">
        <f>$Y$82</f>
        <v>9.9975922131147499</v>
      </c>
      <c r="AB83" s="103">
        <f>$Y$82</f>
        <v>9.9975922131147499</v>
      </c>
      <c r="AC83" s="103">
        <f>$Y$82</f>
        <v>9.9975922131147499</v>
      </c>
      <c r="AD83" s="103">
        <f>$Y$82</f>
        <v>9.9975922131147499</v>
      </c>
      <c r="AE83" s="133"/>
      <c r="AO83"/>
      <c r="AP83"/>
      <c r="AS83"/>
      <c r="AT83"/>
      <c r="AU83"/>
      <c r="AW83"/>
      <c r="AX83"/>
      <c r="AY83"/>
      <c r="AZ83"/>
    </row>
    <row r="84" spans="2:52 16373:16384" s="1" customFormat="1">
      <c r="B84" s="11"/>
      <c r="C84" s="15"/>
      <c r="F84"/>
      <c r="AF84" s="25"/>
      <c r="AG84" s="25"/>
      <c r="AH84" s="25"/>
      <c r="AI84" s="25"/>
      <c r="AO84"/>
      <c r="AP84"/>
      <c r="AQ84"/>
      <c r="AR84"/>
      <c r="AS84"/>
      <c r="AT84"/>
      <c r="AU84"/>
      <c r="AV84"/>
      <c r="AW84"/>
      <c r="AX84"/>
      <c r="AY84"/>
      <c r="AZ84"/>
      <c r="XES84"/>
      <c r="XET84"/>
      <c r="XEU84"/>
      <c r="XEV84"/>
      <c r="XEW84"/>
      <c r="XEX84"/>
      <c r="XEY84"/>
      <c r="XEZ84"/>
      <c r="XFA84"/>
      <c r="XFB84"/>
      <c r="XFC84"/>
      <c r="XFD84"/>
    </row>
    <row r="85" spans="2:52 16373:16384" s="1" customFormat="1">
      <c r="F85"/>
      <c r="AR85"/>
      <c r="XES85"/>
      <c r="XET85"/>
      <c r="XEU85"/>
      <c r="XEV85"/>
      <c r="XEW85"/>
      <c r="XEX85"/>
      <c r="XEY85"/>
      <c r="XEZ85"/>
      <c r="XFA85"/>
      <c r="XFB85"/>
      <c r="XFC85"/>
      <c r="XFD85"/>
    </row>
    <row r="86" spans="2:52 16373:16384" s="1" customFormat="1">
      <c r="F86"/>
      <c r="AR86"/>
      <c r="XES86"/>
      <c r="XET86"/>
      <c r="XEU86"/>
      <c r="XEV86"/>
      <c r="XEW86"/>
      <c r="XEX86"/>
      <c r="XEY86"/>
      <c r="XEZ86"/>
      <c r="XFA86"/>
      <c r="XFB86"/>
      <c r="XFC86"/>
      <c r="XFD86"/>
    </row>
    <row r="87" spans="2:52 16373:16384" s="1" customFormat="1">
      <c r="F87"/>
      <c r="AR87"/>
      <c r="XES87"/>
      <c r="XET87"/>
      <c r="XEU87"/>
      <c r="XEV87"/>
      <c r="XEW87"/>
      <c r="XEX87"/>
      <c r="XEY87"/>
      <c r="XEZ87"/>
      <c r="XFA87"/>
      <c r="XFB87"/>
      <c r="XFC87"/>
      <c r="XFD87"/>
    </row>
    <row r="88" spans="2:52 16373:16384" s="1" customFormat="1">
      <c r="F88"/>
      <c r="AR88"/>
      <c r="XES88"/>
      <c r="XET88"/>
      <c r="XEU88"/>
      <c r="XEV88"/>
      <c r="XEW88"/>
      <c r="XEX88"/>
      <c r="XEY88"/>
      <c r="XEZ88"/>
      <c r="XFA88"/>
      <c r="XFB88"/>
      <c r="XFC88"/>
      <c r="XFD88"/>
    </row>
    <row r="89" spans="2:52 16373:16384" s="1" customFormat="1">
      <c r="F89"/>
      <c r="AR89"/>
      <c r="XES89"/>
      <c r="XET89"/>
      <c r="XEU89"/>
      <c r="XEV89"/>
      <c r="XEW89"/>
      <c r="XEX89"/>
      <c r="XEY89"/>
      <c r="XEZ89"/>
      <c r="XFA89"/>
      <c r="XFB89"/>
      <c r="XFC89"/>
      <c r="XFD89"/>
    </row>
    <row r="90" spans="2:52 16373:16384" s="1" customFormat="1">
      <c r="F90"/>
      <c r="AR90"/>
      <c r="XES90"/>
      <c r="XET90"/>
      <c r="XEU90"/>
      <c r="XEV90"/>
      <c r="XEW90"/>
      <c r="XEX90"/>
      <c r="XEY90"/>
      <c r="XEZ90"/>
      <c r="XFA90"/>
      <c r="XFB90"/>
      <c r="XFC90"/>
      <c r="XFD90"/>
    </row>
    <row r="91" spans="2:52 16373:16384" s="1" customFormat="1">
      <c r="F91"/>
      <c r="AR91"/>
      <c r="XES91"/>
      <c r="XET91"/>
      <c r="XEU91"/>
      <c r="XEV91"/>
      <c r="XEW91"/>
      <c r="XEX91"/>
      <c r="XEY91"/>
      <c r="XEZ91"/>
      <c r="XFA91"/>
      <c r="XFB91"/>
      <c r="XFC91"/>
      <c r="XFD91"/>
    </row>
    <row r="92" spans="2:52 16373:16384" s="1" customFormat="1">
      <c r="F92"/>
      <c r="AR92"/>
      <c r="XES92"/>
      <c r="XET92"/>
      <c r="XEU92"/>
      <c r="XEV92"/>
      <c r="XEW92"/>
      <c r="XEX92"/>
      <c r="XEY92"/>
      <c r="XEZ92"/>
      <c r="XFA92"/>
      <c r="XFB92"/>
      <c r="XFC92"/>
      <c r="XFD92"/>
    </row>
    <row r="93" spans="2:52 16373:16384" s="1" customFormat="1">
      <c r="F93"/>
      <c r="AR93"/>
      <c r="XES93"/>
      <c r="XET93"/>
      <c r="XEU93"/>
      <c r="XEV93"/>
      <c r="XEW93"/>
      <c r="XEX93"/>
      <c r="XEY93"/>
      <c r="XEZ93"/>
      <c r="XFA93"/>
      <c r="XFB93"/>
      <c r="XFC93"/>
      <c r="XFD93"/>
    </row>
    <row r="94" spans="2:52 16373:16384" s="1" customFormat="1">
      <c r="F94"/>
      <c r="AR94"/>
      <c r="XES94"/>
      <c r="XET94"/>
      <c r="XEU94"/>
      <c r="XEV94"/>
      <c r="XEW94"/>
      <c r="XEX94"/>
      <c r="XEY94"/>
      <c r="XEZ94"/>
      <c r="XFA94"/>
      <c r="XFB94"/>
      <c r="XFC94"/>
      <c r="XFD94"/>
    </row>
    <row r="95" spans="2:52 16373:16384" s="1" customFormat="1">
      <c r="F95"/>
      <c r="AR95"/>
      <c r="XES95"/>
      <c r="XET95"/>
      <c r="XEU95"/>
      <c r="XEV95"/>
      <c r="XEW95"/>
      <c r="XEX95"/>
      <c r="XEY95"/>
      <c r="XEZ95"/>
      <c r="XFA95"/>
      <c r="XFB95"/>
      <c r="XFC95"/>
      <c r="XFD95"/>
    </row>
    <row r="96" spans="2:52 16373:16384" s="1" customFormat="1">
      <c r="F96"/>
      <c r="AR96"/>
      <c r="XES96"/>
      <c r="XET96"/>
      <c r="XEU96"/>
      <c r="XEV96"/>
      <c r="XEW96"/>
      <c r="XEX96"/>
      <c r="XEY96"/>
      <c r="XEZ96"/>
      <c r="XFA96"/>
      <c r="XFB96"/>
      <c r="XFC96"/>
      <c r="XFD96"/>
    </row>
    <row r="97" spans="6:44 16373:16384" s="1" customFormat="1">
      <c r="F97"/>
      <c r="AR97"/>
      <c r="XES97"/>
      <c r="XET97"/>
      <c r="XEU97"/>
      <c r="XEV97"/>
      <c r="XEW97"/>
      <c r="XEX97"/>
      <c r="XEY97"/>
      <c r="XEZ97"/>
      <c r="XFA97"/>
      <c r="XFB97"/>
      <c r="XFC97"/>
      <c r="XFD97"/>
    </row>
    <row r="98" spans="6:44 16373:16384" s="1" customFormat="1">
      <c r="F98"/>
      <c r="AR98"/>
      <c r="XES98"/>
      <c r="XET98"/>
      <c r="XEU98"/>
      <c r="XEV98"/>
      <c r="XEW98"/>
      <c r="XEX98"/>
      <c r="XEY98"/>
      <c r="XEZ98"/>
      <c r="XFA98"/>
      <c r="XFB98"/>
      <c r="XFC98"/>
      <c r="XFD98"/>
    </row>
    <row r="99" spans="6:44 16373:16384" s="1" customFormat="1">
      <c r="F99"/>
      <c r="AR99"/>
      <c r="XES99"/>
      <c r="XET99"/>
      <c r="XEU99"/>
      <c r="XEV99"/>
      <c r="XEW99"/>
      <c r="XEX99"/>
      <c r="XEY99"/>
      <c r="XEZ99"/>
      <c r="XFA99"/>
      <c r="XFB99"/>
      <c r="XFC99"/>
      <c r="XFD99"/>
    </row>
    <row r="100" spans="6:44 16373:16384" s="1" customFormat="1">
      <c r="F100"/>
      <c r="AR100"/>
      <c r="XES100"/>
      <c r="XET100"/>
      <c r="XEU100"/>
      <c r="XEV100"/>
      <c r="XEW100"/>
      <c r="XEX100"/>
      <c r="XEY100"/>
      <c r="XEZ100"/>
      <c r="XFA100"/>
      <c r="XFB100"/>
      <c r="XFC100"/>
      <c r="XFD100"/>
    </row>
    <row r="101" spans="6:44 16373:16384" s="1" customFormat="1">
      <c r="F101"/>
      <c r="AR101"/>
      <c r="XES101"/>
      <c r="XET101"/>
      <c r="XEU101"/>
      <c r="XEV101"/>
      <c r="XEW101"/>
      <c r="XEX101"/>
      <c r="XEY101"/>
      <c r="XEZ101"/>
      <c r="XFA101"/>
      <c r="XFB101"/>
      <c r="XFC101"/>
      <c r="XFD101"/>
    </row>
    <row r="102" spans="6:44 16373:16384" s="1" customFormat="1">
      <c r="F102"/>
      <c r="AR102"/>
      <c r="XES102"/>
      <c r="XET102"/>
      <c r="XEU102"/>
      <c r="XEV102"/>
      <c r="XEW102"/>
      <c r="XEX102"/>
      <c r="XEY102"/>
      <c r="XEZ102"/>
      <c r="XFA102"/>
      <c r="XFB102"/>
      <c r="XFC102"/>
      <c r="XFD102"/>
    </row>
    <row r="103" spans="6:44 16373:16384" s="1" customFormat="1">
      <c r="F103"/>
      <c r="AR103"/>
      <c r="XES103"/>
      <c r="XET103"/>
      <c r="XEU103"/>
      <c r="XEV103"/>
      <c r="XEW103"/>
      <c r="XEX103"/>
      <c r="XEY103"/>
      <c r="XEZ103"/>
      <c r="XFA103"/>
      <c r="XFB103"/>
      <c r="XFC103"/>
      <c r="XFD103"/>
    </row>
    <row r="104" spans="6:44 16373:16384" s="1" customFormat="1">
      <c r="F104"/>
      <c r="AR104"/>
      <c r="XES104"/>
      <c r="XET104"/>
      <c r="XEU104"/>
      <c r="XEV104"/>
      <c r="XEW104"/>
      <c r="XEX104"/>
      <c r="XEY104"/>
      <c r="XEZ104"/>
      <c r="XFA104"/>
      <c r="XFB104"/>
      <c r="XFC104"/>
      <c r="XFD104"/>
    </row>
    <row r="105" spans="6:44 16373:16384" s="1" customFormat="1">
      <c r="F105"/>
      <c r="AR105"/>
      <c r="XES105"/>
      <c r="XET105"/>
      <c r="XEU105"/>
      <c r="XEV105"/>
      <c r="XEW105"/>
      <c r="XEX105"/>
      <c r="XEY105"/>
      <c r="XEZ105"/>
      <c r="XFA105"/>
      <c r="XFB105"/>
      <c r="XFC105"/>
      <c r="XFD105"/>
    </row>
    <row r="106" spans="6:44 16373:16384" s="1" customFormat="1">
      <c r="F106"/>
      <c r="AR106"/>
      <c r="XES106"/>
      <c r="XET106"/>
      <c r="XEU106"/>
      <c r="XEV106"/>
      <c r="XEW106"/>
      <c r="XEX106"/>
      <c r="XEY106"/>
      <c r="XEZ106"/>
      <c r="XFA106"/>
      <c r="XFB106"/>
      <c r="XFC106"/>
      <c r="XFD106"/>
    </row>
    <row r="107" spans="6:44 16373:16384" s="1" customFormat="1">
      <c r="F107"/>
      <c r="AR107"/>
      <c r="XES107"/>
      <c r="XET107"/>
      <c r="XEU107"/>
      <c r="XEV107"/>
      <c r="XEW107"/>
      <c r="XEX107"/>
      <c r="XEY107"/>
      <c r="XEZ107"/>
      <c r="XFA107"/>
      <c r="XFB107"/>
      <c r="XFC107"/>
      <c r="XFD107"/>
    </row>
    <row r="108" spans="6:44 16373:16384" s="1" customFormat="1">
      <c r="F108"/>
      <c r="AR108"/>
      <c r="XES108"/>
      <c r="XET108"/>
      <c r="XEU108"/>
      <c r="XEV108"/>
      <c r="XEW108"/>
      <c r="XEX108"/>
      <c r="XEY108"/>
      <c r="XEZ108"/>
      <c r="XFA108"/>
      <c r="XFB108"/>
      <c r="XFC108"/>
      <c r="XFD108"/>
    </row>
    <row r="109" spans="6:44 16373:16384" s="1" customFormat="1">
      <c r="F109"/>
      <c r="AR109"/>
      <c r="XES109"/>
      <c r="XET109"/>
      <c r="XEU109"/>
      <c r="XEV109"/>
      <c r="XEW109"/>
      <c r="XEX109"/>
      <c r="XEY109"/>
      <c r="XEZ109"/>
      <c r="XFA109"/>
      <c r="XFB109"/>
      <c r="XFC109"/>
      <c r="XFD109"/>
    </row>
    <row r="110" spans="6:44 16373:16384" s="1" customFormat="1">
      <c r="F110"/>
      <c r="AR110"/>
      <c r="XES110"/>
      <c r="XET110"/>
      <c r="XEU110"/>
      <c r="XEV110"/>
      <c r="XEW110"/>
      <c r="XEX110"/>
      <c r="XEY110"/>
      <c r="XEZ110"/>
      <c r="XFA110"/>
      <c r="XFB110"/>
      <c r="XFC110"/>
      <c r="XFD110"/>
    </row>
    <row r="111" spans="6:44 16373:16384" s="1" customFormat="1">
      <c r="F111"/>
      <c r="AR111"/>
      <c r="XES111"/>
      <c r="XET111"/>
      <c r="XEU111"/>
      <c r="XEV111"/>
      <c r="XEW111"/>
      <c r="XEX111"/>
      <c r="XEY111"/>
      <c r="XEZ111"/>
      <c r="XFA111"/>
      <c r="XFB111"/>
      <c r="XFC111"/>
      <c r="XFD111"/>
    </row>
    <row r="112" spans="6:44 16373:16384" s="1" customFormat="1">
      <c r="F112"/>
      <c r="AR112"/>
      <c r="XES112"/>
      <c r="XET112"/>
      <c r="XEU112"/>
      <c r="XEV112"/>
      <c r="XEW112"/>
      <c r="XEX112"/>
      <c r="XEY112"/>
      <c r="XEZ112"/>
      <c r="XFA112"/>
      <c r="XFB112"/>
      <c r="XFC112"/>
      <c r="XFD112"/>
    </row>
    <row r="113" spans="6:44 16373:16384" s="1" customFormat="1">
      <c r="F113"/>
      <c r="AR113"/>
      <c r="XES113"/>
      <c r="XET113"/>
      <c r="XEU113"/>
      <c r="XEV113"/>
      <c r="XEW113"/>
      <c r="XEX113"/>
      <c r="XEY113"/>
      <c r="XEZ113"/>
      <c r="XFA113"/>
      <c r="XFB113"/>
      <c r="XFC113"/>
      <c r="XFD113"/>
    </row>
    <row r="114" spans="6:44 16373:16384" s="1" customFormat="1">
      <c r="F114"/>
      <c r="AR114"/>
      <c r="XES114"/>
      <c r="XET114"/>
      <c r="XEU114"/>
      <c r="XEV114"/>
      <c r="XEW114"/>
      <c r="XEX114"/>
      <c r="XEY114"/>
      <c r="XEZ114"/>
      <c r="XFA114"/>
      <c r="XFB114"/>
      <c r="XFC114"/>
      <c r="XFD114"/>
    </row>
    <row r="115" spans="6:44 16373:16384" s="1" customFormat="1">
      <c r="F115"/>
      <c r="AR115"/>
      <c r="XES115"/>
      <c r="XET115"/>
      <c r="XEU115"/>
      <c r="XEV115"/>
      <c r="XEW115"/>
      <c r="XEX115"/>
      <c r="XEY115"/>
      <c r="XEZ115"/>
      <c r="XFA115"/>
      <c r="XFB115"/>
      <c r="XFC115"/>
      <c r="XFD115"/>
    </row>
    <row r="116" spans="6:44 16373:16384" s="1" customFormat="1">
      <c r="F116"/>
      <c r="AR116"/>
      <c r="XES116"/>
      <c r="XET116"/>
      <c r="XEU116"/>
      <c r="XEV116"/>
      <c r="XEW116"/>
      <c r="XEX116"/>
      <c r="XEY116"/>
      <c r="XEZ116"/>
      <c r="XFA116"/>
      <c r="XFB116"/>
      <c r="XFC116"/>
      <c r="XFD116"/>
    </row>
    <row r="117" spans="6:44 16373:16384" s="1" customFormat="1">
      <c r="F117"/>
      <c r="AR117"/>
      <c r="XES117"/>
      <c r="XET117"/>
      <c r="XEU117"/>
      <c r="XEV117"/>
      <c r="XEW117"/>
      <c r="XEX117"/>
      <c r="XEY117"/>
      <c r="XEZ117"/>
      <c r="XFA117"/>
      <c r="XFB117"/>
      <c r="XFC117"/>
      <c r="XFD117"/>
    </row>
    <row r="118" spans="6:44 16373:16384" s="1" customFormat="1">
      <c r="F118"/>
      <c r="AR118"/>
      <c r="XES118"/>
      <c r="XET118"/>
      <c r="XEU118"/>
      <c r="XEV118"/>
      <c r="XEW118"/>
      <c r="XEX118"/>
      <c r="XEY118"/>
      <c r="XEZ118"/>
      <c r="XFA118"/>
      <c r="XFB118"/>
      <c r="XFC118"/>
      <c r="XFD118"/>
    </row>
    <row r="119" spans="6:44 16373:16384" s="1" customFormat="1">
      <c r="F119"/>
      <c r="AR119"/>
      <c r="XES119"/>
      <c r="XET119"/>
      <c r="XEU119"/>
      <c r="XEV119"/>
      <c r="XEW119"/>
      <c r="XEX119"/>
      <c r="XEY119"/>
      <c r="XEZ119"/>
      <c r="XFA119"/>
      <c r="XFB119"/>
      <c r="XFC119"/>
      <c r="XFD119"/>
    </row>
    <row r="120" spans="6:44 16373:16384" s="1" customFormat="1">
      <c r="F120"/>
      <c r="AR120"/>
      <c r="XES120"/>
      <c r="XET120"/>
      <c r="XEU120"/>
      <c r="XEV120"/>
      <c r="XEW120"/>
      <c r="XEX120"/>
      <c r="XEY120"/>
      <c r="XEZ120"/>
      <c r="XFA120"/>
      <c r="XFB120"/>
      <c r="XFC120"/>
      <c r="XFD120"/>
    </row>
    <row r="121" spans="6:44 16373:16384" s="1" customFormat="1">
      <c r="F121"/>
      <c r="AR121"/>
      <c r="XES121"/>
      <c r="XET121"/>
      <c r="XEU121"/>
      <c r="XEV121"/>
      <c r="XEW121"/>
      <c r="XEX121"/>
      <c r="XEY121"/>
      <c r="XEZ121"/>
      <c r="XFA121"/>
      <c r="XFB121"/>
      <c r="XFC121"/>
      <c r="XFD121"/>
    </row>
    <row r="122" spans="6:44 16373:16384" s="1" customFormat="1">
      <c r="F122"/>
      <c r="AR122"/>
      <c r="XES122"/>
      <c r="XET122"/>
      <c r="XEU122"/>
      <c r="XEV122"/>
      <c r="XEW122"/>
      <c r="XEX122"/>
      <c r="XEY122"/>
      <c r="XEZ122"/>
      <c r="XFA122"/>
      <c r="XFB122"/>
      <c r="XFC122"/>
      <c r="XFD122"/>
    </row>
    <row r="123" spans="6:44 16373:16384" s="1" customFormat="1">
      <c r="F123"/>
      <c r="AR123"/>
      <c r="XES123"/>
      <c r="XET123"/>
      <c r="XEU123"/>
      <c r="XEV123"/>
      <c r="XEW123"/>
      <c r="XEX123"/>
      <c r="XEY123"/>
      <c r="XEZ123"/>
      <c r="XFA123"/>
      <c r="XFB123"/>
      <c r="XFC123"/>
      <c r="XFD123"/>
    </row>
  </sheetData>
  <mergeCells count="2">
    <mergeCell ref="BA18:BC18"/>
    <mergeCell ref="BA56:BC56"/>
  </mergeCells>
  <pageMargins left="0.7" right="0.7" top="0.75" bottom="0.75" header="0.3" footer="0.3"/>
  <pageSetup paperSize="8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3149F6E51FE44BAA887F1835F22665" ma:contentTypeVersion="0" ma:contentTypeDescription="Create a new document." ma:contentTypeScope="" ma:versionID="08d5a89c5f2333cac2921a13d1bf5343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Props1.xml><?xml version="1.0" encoding="utf-8"?>
<ds:datastoreItem xmlns:ds="http://schemas.openxmlformats.org/officeDocument/2006/customXml" ds:itemID="{4F5D82DF-18E6-4F89-9B77-3017C7218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D5E496-03B5-46B1-8B4F-CBBF7AAF0B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7FFB3-882C-4253-8E12-E12C84A6B6A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e4c319f-f868-4ceb-8801-8cf7367b8c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Cover</vt:lpstr>
      <vt:lpstr>Summary and control</vt:lpstr>
      <vt:lpstr>Scenario calcs &gt;&gt;</vt:lpstr>
      <vt:lpstr>Scenarios impacts</vt:lpstr>
      <vt:lpstr>Changes matrix</vt:lpstr>
      <vt:lpstr>Water Quality Contacts (ben)</vt:lpstr>
      <vt:lpstr>Water Quality Contacts (det)</vt:lpstr>
      <vt:lpstr>Supply Interruptions (ben)</vt:lpstr>
      <vt:lpstr>Supply Interruptions (det)</vt:lpstr>
      <vt:lpstr>Supporting calcs &gt;&gt;</vt:lpstr>
      <vt:lpstr>Non Standard Calculations </vt:lpstr>
      <vt:lpstr>Data &gt;&gt;</vt:lpstr>
      <vt:lpstr>Data</vt:lpstr>
      <vt:lpstr>Contacts data</vt:lpstr>
      <vt:lpstr>discount_rate</vt:lpstr>
      <vt:lpstr>SI_adjustment</vt:lpstr>
      <vt:lpstr>year_1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Phil Griffiths</dc:creator>
  <cp:keywords/>
  <cp:lastModifiedBy>Andrew Chesworth</cp:lastModifiedBy>
  <dcterms:created xsi:type="dcterms:W3CDTF">2015-06-23T10:18:33Z</dcterms:created>
  <dcterms:modified xsi:type="dcterms:W3CDTF">2015-12-03T12:59:05Z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0x010100A23149F6E51FE44BAA887F1835F22665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