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80" windowWidth="11340" windowHeight="5460" tabRatio="831"/>
  </bookViews>
  <sheets>
    <sheet name="RPI" sheetId="24" r:id="rId1"/>
    <sheet name="ANH" sheetId="1" r:id="rId2"/>
    <sheet name="WSH" sheetId="21" r:id="rId3"/>
    <sheet name="NES" sheetId="2" r:id="rId4"/>
    <sheet name="SVT" sheetId="18" r:id="rId5"/>
    <sheet name="SWT" sheetId="19" r:id="rId6"/>
    <sheet name="SRN" sheetId="6" r:id="rId7"/>
    <sheet name="TMS" sheetId="20" r:id="rId8"/>
    <sheet name="UU" sheetId="4" r:id="rId9"/>
    <sheet name="WSX" sheetId="22" r:id="rId10"/>
    <sheet name="YKY" sheetId="23" r:id="rId11"/>
    <sheet name="AFW" sheetId="5" r:id="rId12"/>
    <sheet name="BRL" sheetId="7" r:id="rId13"/>
    <sheet name="CAM" sheetId="10" r:id="rId14"/>
    <sheet name="DVW" sheetId="11" r:id="rId15"/>
    <sheet name="PRT" sheetId="16" r:id="rId16"/>
    <sheet name="SBW" sheetId="8" r:id="rId17"/>
    <sheet name="SEW" sheetId="14" r:id="rId18"/>
    <sheet name="SST" sheetId="17" r:id="rId19"/>
    <sheet name="SES" sheetId="15" r:id="rId20"/>
    <sheet name="IND" sheetId="3" r:id="rId21"/>
  </sheets>
  <definedNames>
    <definedName name="_xlnm.Print_Area" localSheetId="20">IND!$A$1:$D$33</definedName>
  </definedNames>
  <calcPr calcId="145621"/>
</workbook>
</file>

<file path=xl/calcChain.xml><?xml version="1.0" encoding="utf-8"?>
<calcChain xmlns="http://schemas.openxmlformats.org/spreadsheetml/2006/main">
  <c r="D30" i="3" l="1"/>
  <c r="C30" i="3"/>
  <c r="B30" i="3"/>
  <c r="D26" i="3"/>
  <c r="C26" i="3"/>
  <c r="B26" i="3"/>
  <c r="D24" i="3"/>
  <c r="C24" i="3"/>
  <c r="B24" i="3"/>
  <c r="D22" i="3"/>
  <c r="C22" i="3"/>
  <c r="B22" i="3"/>
  <c r="D20" i="3"/>
  <c r="C20" i="3"/>
  <c r="B20" i="3"/>
  <c r="D18" i="3"/>
  <c r="C18" i="3"/>
  <c r="B18" i="3"/>
  <c r="D16" i="3"/>
  <c r="C16" i="3"/>
  <c r="B16" i="3"/>
  <c r="D14" i="3"/>
  <c r="C14" i="3"/>
  <c r="B14" i="3"/>
  <c r="D12" i="3"/>
  <c r="C12" i="3"/>
  <c r="B12" i="3"/>
  <c r="B8" i="3"/>
  <c r="B10" i="18" l="1"/>
  <c r="B10" i="20"/>
  <c r="B10" i="21"/>
  <c r="B10" i="23"/>
  <c r="B10" i="11"/>
  <c r="B10" i="16"/>
  <c r="B10" i="17"/>
  <c r="B10" i="2"/>
  <c r="B10" i="1"/>
  <c r="B10" i="7"/>
  <c r="B10" i="5"/>
  <c r="B10" i="8"/>
  <c r="B10" i="15"/>
  <c r="B10" i="14"/>
  <c r="B10" i="10"/>
  <c r="B10" i="22"/>
  <c r="B10" i="4"/>
  <c r="B10" i="19"/>
  <c r="B10" i="6"/>
  <c r="B10" i="3" l="1"/>
  <c r="B11" i="2" l="1"/>
  <c r="B11" i="6"/>
  <c r="B11" i="18"/>
  <c r="B11" i="19"/>
  <c r="B11" i="20"/>
  <c r="B11" i="4"/>
  <c r="B11" i="21"/>
  <c r="B11" i="22"/>
  <c r="B11" i="23"/>
  <c r="B11" i="8"/>
  <c r="B11" i="10"/>
  <c r="B11" i="11"/>
  <c r="B11" i="14"/>
  <c r="B11" i="16"/>
  <c r="B11" i="15"/>
  <c r="B11" i="17"/>
  <c r="B11" i="5"/>
  <c r="B11" i="1" l="1"/>
  <c r="B28" i="16"/>
  <c r="B28" i="21"/>
  <c r="C13" i="21" s="1"/>
  <c r="C28" i="21" s="1"/>
  <c r="B28" i="6"/>
  <c r="B28" i="23"/>
  <c r="B28" i="4"/>
  <c r="B28" i="17"/>
  <c r="B28" i="11"/>
  <c r="B28" i="22"/>
  <c r="B28" i="5"/>
  <c r="B28" i="10"/>
  <c r="B28" i="18"/>
  <c r="B28" i="15"/>
  <c r="C13" i="15" s="1"/>
  <c r="C28" i="15" s="1"/>
  <c r="D13" i="15" s="1"/>
  <c r="D28" i="15" s="1"/>
  <c r="B28" i="20"/>
  <c r="C13" i="20" s="1"/>
  <c r="C28" i="20" s="1"/>
  <c r="B28" i="2"/>
  <c r="C13" i="2" s="1"/>
  <c r="C28" i="2" s="1"/>
  <c r="D13" i="2" l="1"/>
  <c r="D28" i="2" s="1"/>
  <c r="D13" i="20"/>
  <c r="D28" i="20" s="1"/>
  <c r="B28" i="19"/>
  <c r="C13" i="11"/>
  <c r="C28" i="11" s="1"/>
  <c r="C13" i="6"/>
  <c r="C28" i="6" s="1"/>
  <c r="B28" i="14"/>
  <c r="D13" i="21"/>
  <c r="D28" i="21" s="1"/>
  <c r="B28" i="8"/>
  <c r="C13" i="17"/>
  <c r="C28" i="17" s="1"/>
  <c r="D13" i="17" s="1"/>
  <c r="D28" i="17" s="1"/>
  <c r="C13" i="18"/>
  <c r="C28" i="18" s="1"/>
  <c r="C13" i="16"/>
  <c r="C28" i="16" s="1"/>
  <c r="C13" i="4"/>
  <c r="C28" i="4" s="1"/>
  <c r="C13" i="22"/>
  <c r="C28" i="22" s="1"/>
  <c r="C13" i="5"/>
  <c r="C28" i="5" s="1"/>
  <c r="C13" i="23"/>
  <c r="C28" i="23" s="1"/>
  <c r="C13" i="10"/>
  <c r="C28" i="10" s="1"/>
  <c r="D13" i="10" s="1"/>
  <c r="D28" i="10" s="1"/>
  <c r="B28" i="1"/>
  <c r="B11" i="7" l="1"/>
  <c r="D13" i="4"/>
  <c r="D28" i="4" s="1"/>
  <c r="D13" i="6"/>
  <c r="D28" i="6" s="1"/>
  <c r="D13" i="5"/>
  <c r="D28" i="5" s="1"/>
  <c r="C13" i="14"/>
  <c r="C28" i="14" s="1"/>
  <c r="C13" i="8"/>
  <c r="C28" i="8" s="1"/>
  <c r="D13" i="18"/>
  <c r="D28" i="18" s="1"/>
  <c r="D13" i="11"/>
  <c r="D28" i="11" s="1"/>
  <c r="C13" i="19"/>
  <c r="C28" i="19" s="1"/>
  <c r="D13" i="23"/>
  <c r="D28" i="23" s="1"/>
  <c r="D13" i="22"/>
  <c r="D28" i="22" s="1"/>
  <c r="D13" i="16"/>
  <c r="D28" i="16" s="1"/>
  <c r="C13" i="1"/>
  <c r="C28" i="1" s="1"/>
  <c r="B28" i="7" l="1"/>
  <c r="B11" i="3"/>
  <c r="D13" i="19"/>
  <c r="D28" i="19" s="1"/>
  <c r="D13" i="14"/>
  <c r="D28" i="14" s="1"/>
  <c r="D13" i="8"/>
  <c r="D28" i="8" s="1"/>
  <c r="D13" i="1"/>
  <c r="D28" i="1" s="1"/>
  <c r="C13" i="7" l="1"/>
  <c r="C28" i="7" s="1"/>
  <c r="B28" i="3"/>
  <c r="B30" i="7"/>
  <c r="D13" i="7" l="1"/>
  <c r="D28" i="7" s="1"/>
  <c r="D30" i="7" s="1"/>
  <c r="C13" i="3"/>
  <c r="C28" i="3" s="1"/>
  <c r="C30" i="7"/>
  <c r="D13" i="3" l="1"/>
  <c r="D28" i="3" s="1"/>
</calcChain>
</file>

<file path=xl/sharedStrings.xml><?xml version="1.0" encoding="utf-8"?>
<sst xmlns="http://schemas.openxmlformats.org/spreadsheetml/2006/main" count="400" uniqueCount="48">
  <si>
    <t>Industry</t>
  </si>
  <si>
    <t>Grants &amp; contributions</t>
  </si>
  <si>
    <t xml:space="preserve">Capital expenditure (excluding IRE) </t>
  </si>
  <si>
    <t>Outperformance of regulatory assumptions</t>
  </si>
  <si>
    <t>Depreciation</t>
  </si>
  <si>
    <t>Infrastructure renewals charge</t>
  </si>
  <si>
    <t>Infrastructure renewals expenditure</t>
  </si>
  <si>
    <t>Opening RCV</t>
  </si>
  <si>
    <t>Closing RCV</t>
  </si>
  <si>
    <t>Indexation</t>
  </si>
  <si>
    <t>£m</t>
  </si>
  <si>
    <t>Average Year RCV</t>
  </si>
  <si>
    <t>ANNEX 1</t>
  </si>
  <si>
    <t>Numbers may not add due to rounding</t>
  </si>
  <si>
    <t>2010-11</t>
  </si>
  <si>
    <t>2011-12</t>
  </si>
  <si>
    <t>2012-13</t>
  </si>
  <si>
    <t>2013-14</t>
  </si>
  <si>
    <t>2014-15</t>
  </si>
  <si>
    <t>2007-08</t>
  </si>
  <si>
    <t>2008-09</t>
  </si>
  <si>
    <t>2009-10</t>
  </si>
  <si>
    <t>Year End</t>
  </si>
  <si>
    <t>Year Av</t>
  </si>
  <si>
    <t>Other adjustments (CC referral)</t>
  </si>
  <si>
    <t>Sempcorp Bournemouth Water Ltd</t>
  </si>
  <si>
    <t>Other adjustments</t>
  </si>
  <si>
    <t>Regulatory Capital Values at 2012-13 prices</t>
  </si>
  <si>
    <t>RCV at 31 March 2012 as published on website for 2011-12 update</t>
  </si>
  <si>
    <t>Please note as of 1 October 2012, Affinity Water is the new name for the combined Veolia companies (previously Veolia Water Central, Veolia Water East and Veolia Water South East).</t>
  </si>
  <si>
    <t xml:space="preserve">Anglian Water Services Ltd </t>
  </si>
  <si>
    <t xml:space="preserve">Northumbrian Water Ltd </t>
  </si>
  <si>
    <t xml:space="preserve">Southern Water Services Ltd </t>
  </si>
  <si>
    <t>Severn Trent Water Ltd</t>
  </si>
  <si>
    <t xml:space="preserve">South West Water Ltd </t>
  </si>
  <si>
    <t xml:space="preserve">Thames Water Utilities Ltd </t>
  </si>
  <si>
    <t xml:space="preserve">United Utilities Water plc </t>
  </si>
  <si>
    <t xml:space="preserve">Welsh Water (Dwr Cymru Cyfyngedig) </t>
  </si>
  <si>
    <t xml:space="preserve">Wessex Water Services Ltd </t>
  </si>
  <si>
    <t>Yorkshire Water Services Ltd</t>
  </si>
  <si>
    <t>Affinity Water Ltd</t>
  </si>
  <si>
    <t xml:space="preserve">Bristol Water Plc </t>
  </si>
  <si>
    <t>Cambridge Water plc</t>
  </si>
  <si>
    <t xml:space="preserve">Dee Valley Water plc </t>
  </si>
  <si>
    <t>South East Water Ltd</t>
  </si>
  <si>
    <t xml:space="preserve">Portsmouth Water plc </t>
  </si>
  <si>
    <t xml:space="preserve">Sutton and East Surrey Water plc </t>
  </si>
  <si>
    <t xml:space="preserve">South Staffordshire Water plc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</si>
</sst>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#,##0.0"/>
    <numFmt numFmtId="168" formatCode="#,##0.000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3" fontId="3" fillId="0" borderId="0" xfId="1" applyNumberFormat="1" applyFont="1" applyFill="1" applyAlignment="1">
      <alignment horizontal="right" vertical="top"/>
    </xf>
    <xf numFmtId="3" fontId="3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3" fillId="0" borderId="0" xfId="1" applyNumberFormat="1" applyFont="1" applyBorder="1" applyAlignment="1">
      <alignment horizontal="right" vertical="top"/>
    </xf>
    <xf numFmtId="3" fontId="4" fillId="0" borderId="0" xfId="1" applyNumberFormat="1" applyFont="1" applyFill="1" applyBorder="1" applyAlignment="1">
      <alignment horizontal="right" vertical="top"/>
    </xf>
    <xf numFmtId="3" fontId="3" fillId="0" borderId="0" xfId="1" applyNumberFormat="1" applyFont="1" applyAlignment="1">
      <alignment horizontal="right" vertical="top"/>
    </xf>
    <xf numFmtId="3" fontId="3" fillId="0" borderId="1" xfId="1" applyNumberFormat="1" applyFont="1" applyBorder="1" applyAlignment="1">
      <alignment horizontal="right" vertical="top"/>
    </xf>
    <xf numFmtId="3" fontId="2" fillId="0" borderId="2" xfId="1" applyNumberFormat="1" applyFont="1" applyBorder="1" applyAlignment="1">
      <alignment horizontal="right" vertical="top"/>
    </xf>
    <xf numFmtId="3" fontId="3" fillId="0" borderId="0" xfId="1" applyNumberFormat="1" applyFont="1" applyAlignment="1">
      <alignment vertical="top"/>
    </xf>
    <xf numFmtId="166" fontId="2" fillId="0" borderId="0" xfId="1" applyNumberFormat="1" applyFont="1" applyFill="1" applyBorder="1" applyAlignment="1">
      <alignment horizontal="right" vertical="top" wrapText="1"/>
    </xf>
    <xf numFmtId="166" fontId="3" fillId="0" borderId="0" xfId="1" applyNumberFormat="1" applyFont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166" fontId="3" fillId="0" borderId="0" xfId="1" applyNumberFormat="1" applyFont="1" applyFill="1" applyAlignment="1">
      <alignment horizontal="right" vertical="top"/>
    </xf>
    <xf numFmtId="166" fontId="3" fillId="0" borderId="0" xfId="1" applyNumberFormat="1" applyFont="1" applyAlignment="1">
      <alignment horizontal="right" vertical="top"/>
    </xf>
    <xf numFmtId="166" fontId="3" fillId="0" borderId="1" xfId="1" applyNumberFormat="1" applyFont="1" applyBorder="1" applyAlignment="1">
      <alignment horizontal="right" vertical="top"/>
    </xf>
    <xf numFmtId="166" fontId="2" fillId="0" borderId="2" xfId="1" applyNumberFormat="1" applyFont="1" applyBorder="1" applyAlignment="1">
      <alignment horizontal="right" vertical="top"/>
    </xf>
    <xf numFmtId="0" fontId="6" fillId="0" borderId="0" xfId="0" applyFont="1"/>
    <xf numFmtId="166" fontId="3" fillId="0" borderId="0" xfId="0" applyNumberFormat="1" applyFont="1" applyBorder="1"/>
    <xf numFmtId="0" fontId="5" fillId="0" borderId="0" xfId="0" applyFont="1"/>
    <xf numFmtId="3" fontId="3" fillId="0" borderId="1" xfId="1" applyNumberFormat="1" applyFont="1" applyFill="1" applyBorder="1" applyAlignment="1">
      <alignment horizontal="right" vertical="top" wrapText="1"/>
    </xf>
    <xf numFmtId="166" fontId="3" fillId="0" borderId="1" xfId="1" applyNumberFormat="1" applyFont="1" applyFill="1" applyBorder="1" applyAlignment="1">
      <alignment horizontal="right" vertical="top" wrapText="1"/>
    </xf>
    <xf numFmtId="0" fontId="7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3" fillId="0" borderId="0" xfId="0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6" fontId="3" fillId="0" borderId="0" xfId="0" applyNumberFormat="1" applyFont="1"/>
    <xf numFmtId="164" fontId="3" fillId="0" borderId="0" xfId="0" applyNumberFormat="1" applyFont="1"/>
    <xf numFmtId="165" fontId="1" fillId="0" borderId="0" xfId="2" applyNumberFormat="1" applyFont="1" applyFill="1" applyBorder="1" applyAlignment="1" applyProtection="1">
      <alignment vertical="center"/>
    </xf>
    <xf numFmtId="165" fontId="1" fillId="0" borderId="0" xfId="0" applyNumberFormat="1" applyFont="1"/>
    <xf numFmtId="167" fontId="3" fillId="0" borderId="0" xfId="1" applyNumberFormat="1" applyFont="1" applyBorder="1" applyAlignment="1">
      <alignment horizontal="right" vertical="top"/>
    </xf>
    <xf numFmtId="168" fontId="3" fillId="0" borderId="0" xfId="0" applyNumberFormat="1" applyFont="1" applyFill="1" applyBorder="1"/>
    <xf numFmtId="168" fontId="3" fillId="0" borderId="0" xfId="0" applyNumberFormat="1" applyFont="1"/>
    <xf numFmtId="4" fontId="3" fillId="0" borderId="0" xfId="0" applyNumberFormat="1" applyFont="1"/>
    <xf numFmtId="166" fontId="3" fillId="0" borderId="0" xfId="0" applyNumberFormat="1" applyFont="1" applyFill="1"/>
    <xf numFmtId="166" fontId="3" fillId="0" borderId="0" xfId="1" applyNumberFormat="1" applyFont="1" applyFill="1" applyBorder="1" applyAlignment="1">
      <alignment horizontal="right" vertical="top"/>
    </xf>
    <xf numFmtId="0" fontId="10" fillId="0" borderId="0" xfId="0" applyFont="1" applyAlignment="1">
      <alignment vertical="center" wrapText="1"/>
    </xf>
  </cellXfs>
  <cellStyles count="3">
    <cellStyle name="Comma" xfId="1" builtinId="3"/>
    <cellStyle name="Normal" xfId="0" builtinId="0"/>
    <cellStyle name="Percent" xfId="2" builtinId="5"/>
  </cellStyles>
  <dxfs count="40"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  <dxf>
      <font>
        <condense val="0"/>
        <extend val="0"/>
        <color indexed="8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8"/>
  <sheetViews>
    <sheetView tabSelected="1" workbookViewId="0">
      <selection activeCell="H1" sqref="H1"/>
    </sheetView>
  </sheetViews>
  <sheetFormatPr defaultRowHeight="12.75" x14ac:dyDescent="0.2"/>
  <sheetData>
    <row r="1" spans="3:9" x14ac:dyDescent="0.2">
      <c r="C1" s="39" t="s">
        <v>19</v>
      </c>
      <c r="D1" s="39" t="s">
        <v>20</v>
      </c>
      <c r="E1" s="39" t="s">
        <v>21</v>
      </c>
      <c r="F1" s="39" t="s">
        <v>14</v>
      </c>
      <c r="G1" s="39" t="s">
        <v>15</v>
      </c>
      <c r="H1" s="39" t="s">
        <v>16</v>
      </c>
      <c r="I1" s="39"/>
    </row>
    <row r="3" spans="3:9" x14ac:dyDescent="0.2">
      <c r="C3" s="39" t="s">
        <v>22</v>
      </c>
      <c r="D3" s="39" t="s">
        <v>22</v>
      </c>
      <c r="E3" s="39" t="s">
        <v>22</v>
      </c>
      <c r="F3" s="39" t="s">
        <v>22</v>
      </c>
      <c r="G3" s="39" t="s">
        <v>22</v>
      </c>
      <c r="H3" s="39" t="s">
        <v>22</v>
      </c>
      <c r="I3" s="39"/>
    </row>
    <row r="4" spans="3:9" x14ac:dyDescent="0.2">
      <c r="C4" s="40">
        <v>212.1</v>
      </c>
      <c r="D4" s="40">
        <v>211.3</v>
      </c>
      <c r="E4" s="41">
        <v>220.7</v>
      </c>
      <c r="F4" s="41">
        <v>232.5</v>
      </c>
      <c r="G4" s="46">
        <v>240.8</v>
      </c>
      <c r="H4" s="46">
        <v>248.7</v>
      </c>
      <c r="I4" s="46"/>
    </row>
    <row r="6" spans="3:9" x14ac:dyDescent="0.2">
      <c r="C6" s="39" t="s">
        <v>23</v>
      </c>
      <c r="D6" s="39" t="s">
        <v>23</v>
      </c>
      <c r="E6" s="39" t="s">
        <v>23</v>
      </c>
      <c r="F6" s="39" t="s">
        <v>23</v>
      </c>
      <c r="G6" s="39" t="s">
        <v>23</v>
      </c>
      <c r="H6" s="39" t="s">
        <v>23</v>
      </c>
      <c r="I6" s="39"/>
    </row>
    <row r="7" spans="3:9" x14ac:dyDescent="0.2">
      <c r="C7">
        <v>208.591667</v>
      </c>
      <c r="D7">
        <v>214.8</v>
      </c>
      <c r="E7" s="42">
        <v>215.8</v>
      </c>
      <c r="F7" s="42">
        <v>226.5</v>
      </c>
      <c r="G7" s="45">
        <v>237.3416666666667</v>
      </c>
      <c r="H7" s="45">
        <v>244.67499999999998</v>
      </c>
      <c r="I7" s="45"/>
    </row>
    <row r="8" spans="3:9" x14ac:dyDescent="0.2">
      <c r="H8" s="46"/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>
    <oddFooter>&amp;Z&amp;F&amp;RPage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38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2542.6939992938969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83.418947651252893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2626.1129469451498</v>
      </c>
      <c r="C12" s="14">
        <v>2733.1969580163623</v>
      </c>
      <c r="D12" s="14">
        <v>2817.0969787868394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245.35372605684799</v>
      </c>
      <c r="C14" s="14">
        <v>223.49806775627735</v>
      </c>
      <c r="D14" s="14">
        <v>188.64965009543741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46.429023481890596</v>
      </c>
      <c r="C16" s="14">
        <v>47.032515643142325</v>
      </c>
      <c r="D16" s="14">
        <v>46.282324234155837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-42.949316237582366</v>
      </c>
      <c r="C18" s="11">
        <v>-43.064414596355547</v>
      </c>
      <c r="D18" s="11">
        <v>-43.166849112199827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-8.9312180581597804</v>
      </c>
      <c r="C20" s="11">
        <v>-8.9852390135162938</v>
      </c>
      <c r="D20" s="11">
        <v>-9.2028410670001541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-112.6442260436876</v>
      </c>
      <c r="C22" s="11">
        <v>-114.40693089097171</v>
      </c>
      <c r="D22" s="11">
        <v>-116.01466889842595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-20.1739781280973</v>
      </c>
      <c r="C24" s="11">
        <v>-20.1739781280973</v>
      </c>
      <c r="D24" s="11">
        <v>-20.1739781280973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2733.1969580163614</v>
      </c>
      <c r="C28" s="18">
        <f>SUM(C12:C27)</f>
        <v>2817.0969787868412</v>
      </c>
      <c r="D28" s="18">
        <f>SUM(D12:D27)</f>
        <v>2863.4706159107095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2636.2869901507715</v>
      </c>
      <c r="C30" s="11">
        <v>2730.2335480844094</v>
      </c>
      <c r="D30" s="11">
        <v>2794.316192222655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23" priority="5" stopIfTrue="1" operator="lessThan">
      <formula>0</formula>
    </cfRule>
    <cfRule type="cellIs" dxfId="22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39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5279.0948137133764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173.19289463594487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5452.2877083493204</v>
      </c>
      <c r="C12" s="14">
        <v>5631.2409235409941</v>
      </c>
      <c r="D12" s="14">
        <v>5725.7228441517227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434.02251652131599</v>
      </c>
      <c r="C14" s="14">
        <v>377.54522803769146</v>
      </c>
      <c r="D14" s="14">
        <v>286.41450918221415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77.868000243861871</v>
      </c>
      <c r="C16" s="14">
        <v>62.386270297789039</v>
      </c>
      <c r="D16" s="14">
        <v>56.115072612176476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-61.374459347197963</v>
      </c>
      <c r="C18" s="11">
        <v>-61.062687681121787</v>
      </c>
      <c r="D18" s="11">
        <v>-61.060848291596002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-16.024780367142387</v>
      </c>
      <c r="C20" s="11">
        <v>-16.652044812733944</v>
      </c>
      <c r="D20" s="11">
        <v>-17.783106742447501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-215.50688113741066</v>
      </c>
      <c r="C22" s="11">
        <v>-227.70366450914344</v>
      </c>
      <c r="D22" s="11">
        <v>-235.21371623933899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-40.031180721752932</v>
      </c>
      <c r="C24" s="11">
        <v>-40.031180721752932</v>
      </c>
      <c r="D24" s="11">
        <v>-40.031180721752932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5631.2409235409941</v>
      </c>
      <c r="C28" s="18">
        <f>SUM(C12:C27)</f>
        <v>5725.7228441517218</v>
      </c>
      <c r="D28" s="18">
        <f>SUM(D12:D27)</f>
        <v>5714.1635739509775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5452.0755200525882</v>
      </c>
      <c r="C30" s="11">
        <v>5586.5804290705628</v>
      </c>
      <c r="D30" s="11">
        <v>5627.3707375881349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21" priority="5" stopIfTrue="1" operator="lessThan">
      <formula>0</formula>
    </cfRule>
    <cfRule type="cellIs" dxfId="2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2" t="s">
        <v>40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949.42385897023678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31.148041884820714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980.57190085505749</v>
      </c>
      <c r="C12" s="21">
        <v>976.5688910105913</v>
      </c>
      <c r="D12" s="21">
        <v>973.58252681554563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59.357833236472949</v>
      </c>
      <c r="C14" s="21">
        <v>57.665527481231891</v>
      </c>
      <c r="D14" s="21">
        <v>47.021313859308016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49.550605161832834</v>
      </c>
      <c r="C16" s="21">
        <v>51.318185234614987</v>
      </c>
      <c r="D16" s="21">
        <v>45.405947233446099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-49.165109689974472</v>
      </c>
      <c r="C18" s="23">
        <v>-49.371724929460207</v>
      </c>
      <c r="D18" s="23">
        <v>-49.552532488091245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-3.4411617581158236</v>
      </c>
      <c r="C20" s="23">
        <v>-4.1783079370460969</v>
      </c>
      <c r="D20" s="23">
        <v>-4.6494110674599032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-51.590215848076895</v>
      </c>
      <c r="C22" s="23">
        <v>-49.705083097780999</v>
      </c>
      <c r="D22" s="23">
        <v>-48.138964812728929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-8.7149609466049753</v>
      </c>
      <c r="C24" s="23">
        <v>-8.7149609466049753</v>
      </c>
      <c r="D24" s="23">
        <v>-8.7149609466049753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976.56889101059107</v>
      </c>
      <c r="C28" s="26">
        <f>SUM(C12:C27)</f>
        <v>973.58252681554575</v>
      </c>
      <c r="D28" s="26">
        <f>SUM(D12:D27)</f>
        <v>954.95391859341476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962.73305686468666</v>
      </c>
      <c r="C30" s="23">
        <v>959.29492841598369</v>
      </c>
      <c r="D30" s="23">
        <v>948.66235228465825</v>
      </c>
    </row>
    <row r="31" spans="1:4" s="4" customFormat="1" ht="15" x14ac:dyDescent="0.2"/>
    <row r="32" spans="1:4" s="4" customFormat="1" ht="51.6" customHeight="1" x14ac:dyDescent="0.2">
      <c r="A32" s="53" t="s">
        <v>29</v>
      </c>
      <c r="B32" s="53"/>
      <c r="C32" s="53"/>
      <c r="D32" s="53"/>
    </row>
    <row r="33" spans="1:1" s="4" customFormat="1" ht="15" x14ac:dyDescent="0.2"/>
    <row r="34" spans="1:1" s="4" customFormat="1" ht="15" x14ac:dyDescent="0.2">
      <c r="A34" s="27" t="s">
        <v>13</v>
      </c>
    </row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mergeCells count="1">
    <mergeCell ref="A32:D32"/>
  </mergeCells>
  <phoneticPr fontId="0" type="noConversion"/>
  <conditionalFormatting sqref="B19:D19 B23:D23 B21:D21 B27:D28 B12:D17">
    <cfRule type="cellIs" dxfId="19" priority="5" stopIfTrue="1" operator="lessThan">
      <formula>0</formula>
    </cfRule>
    <cfRule type="cellIs" dxfId="18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6" max="6" width="10.85546875" customWidth="1"/>
    <col min="7" max="8" width="11.5703125" customWidth="1"/>
    <col min="9" max="10" width="8.85546875" customWidth="1"/>
    <col min="13" max="13" width="10.28515625" customWidth="1"/>
  </cols>
  <sheetData>
    <row r="1" spans="1:11" ht="15.75" x14ac:dyDescent="0.25">
      <c r="D1" s="9"/>
    </row>
    <row r="2" spans="1:11" ht="15.75" x14ac:dyDescent="0.2">
      <c r="A2" s="1" t="s">
        <v>41</v>
      </c>
    </row>
    <row r="3" spans="1:11" ht="15.75" x14ac:dyDescent="0.2">
      <c r="A3" s="1"/>
    </row>
    <row r="4" spans="1:11" ht="15.75" x14ac:dyDescent="0.2">
      <c r="A4" s="1" t="s">
        <v>27</v>
      </c>
    </row>
    <row r="5" spans="1:11" s="4" customFormat="1" ht="15" x14ac:dyDescent="0.2">
      <c r="A5" s="3"/>
      <c r="B5" s="3"/>
      <c r="C5" s="3"/>
      <c r="D5" s="3"/>
    </row>
    <row r="6" spans="1:11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11" s="4" customFormat="1" ht="15.75" x14ac:dyDescent="0.2">
      <c r="A7" s="5"/>
      <c r="B7" s="6"/>
      <c r="C7" s="6"/>
      <c r="D7" s="6"/>
    </row>
    <row r="8" spans="1:11" s="4" customFormat="1" ht="33" customHeight="1" x14ac:dyDescent="0.2">
      <c r="A8" s="5" t="s">
        <v>28</v>
      </c>
      <c r="B8" s="20">
        <v>354.25911869282095</v>
      </c>
      <c r="C8" s="20"/>
      <c r="D8" s="20"/>
    </row>
    <row r="9" spans="1:11" s="4" customFormat="1" ht="16.149999999999999" customHeight="1" x14ac:dyDescent="0.2">
      <c r="A9" s="7"/>
      <c r="B9" s="14"/>
      <c r="C9" s="14"/>
      <c r="D9" s="14"/>
    </row>
    <row r="10" spans="1:11" s="4" customFormat="1" ht="15.75" customHeight="1" x14ac:dyDescent="0.2">
      <c r="A10" s="4" t="s">
        <v>9</v>
      </c>
      <c r="B10" s="31">
        <f>B8*RPI!$H$4/RPI!$G$4-B8</f>
        <v>11.622288362430538</v>
      </c>
      <c r="C10" s="20"/>
      <c r="D10" s="20"/>
    </row>
    <row r="11" spans="1:11" s="4" customFormat="1" ht="15.75" customHeight="1" x14ac:dyDescent="0.2">
      <c r="B11" s="20" t="str">
        <f>IF(ROUND(SUM(B8:B10),3)-ROUND(B12,3)=0,"","Error")</f>
        <v/>
      </c>
      <c r="C11" s="20"/>
      <c r="D11" s="20"/>
    </row>
    <row r="12" spans="1:11" s="4" customFormat="1" ht="15" x14ac:dyDescent="0.2">
      <c r="A12" s="7" t="s">
        <v>7</v>
      </c>
      <c r="B12" s="52">
        <v>365.88140705525171</v>
      </c>
      <c r="C12" s="21">
        <v>388.99259302464964</v>
      </c>
      <c r="D12" s="21">
        <v>401.44955087691295</v>
      </c>
      <c r="K12" s="43"/>
    </row>
    <row r="13" spans="1:11" s="4" customFormat="1" ht="15" x14ac:dyDescent="0.2"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11" s="4" customFormat="1" ht="15" x14ac:dyDescent="0.2">
      <c r="A14" s="7" t="s">
        <v>2</v>
      </c>
      <c r="B14" s="21">
        <v>44.420966181097654</v>
      </c>
      <c r="C14" s="21">
        <v>30.832173997207839</v>
      </c>
      <c r="D14" s="21">
        <v>23.767247068224641</v>
      </c>
    </row>
    <row r="15" spans="1:11" s="4" customFormat="1" ht="15" x14ac:dyDescent="0.2">
      <c r="A15" s="7"/>
      <c r="B15" s="22"/>
      <c r="C15" s="22"/>
      <c r="D15" s="22"/>
    </row>
    <row r="16" spans="1:11" s="4" customFormat="1" ht="15" x14ac:dyDescent="0.2">
      <c r="A16" s="7" t="s">
        <v>6</v>
      </c>
      <c r="B16" s="21">
        <v>21.871545828176231</v>
      </c>
      <c r="C16" s="21">
        <v>23.694349696500506</v>
      </c>
      <c r="D16" s="21">
        <v>23.592391088121367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-16.826514786048886</v>
      </c>
      <c r="C18" s="23">
        <v>-16.766047868908444</v>
      </c>
      <c r="D18" s="23">
        <v>-16.677374799069348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-3.0478843767677897</v>
      </c>
      <c r="C20" s="23">
        <v>-2.6673100119011268</v>
      </c>
      <c r="D20" s="23">
        <v>-3.936879962504046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-21.371976422899536</v>
      </c>
      <c r="C22" s="23">
        <v>-21.762889409763222</v>
      </c>
      <c r="D22" s="23">
        <v>-21.682609530130112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-0.9830410919500715</v>
      </c>
      <c r="C24" s="23">
        <v>-0.9830410919500715</v>
      </c>
      <c r="D24" s="23">
        <v>-0.9830410919500715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24</v>
      </c>
      <c r="B26" s="23">
        <v>-0.95190936220967437</v>
      </c>
      <c r="C26" s="23">
        <v>0.10972254107770574</v>
      </c>
      <c r="D26" s="23">
        <v>-7.2631245668676483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388.99259302464958</v>
      </c>
      <c r="C28" s="26">
        <f>SUM(C12:C27)</f>
        <v>401.44955087691284</v>
      </c>
      <c r="D28" s="26">
        <f>SUM(D12:D27)</f>
        <v>398.26615908273772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44">
        <f>((B12+B28)/2)*RPI!$H$7/RPI!$H$4</f>
        <v>371.32850013982676</v>
      </c>
      <c r="C30" s="44">
        <f>((C12+C28)/2)*RPI!$H$7/RPI!$H$4</f>
        <v>388.82475182773385</v>
      </c>
      <c r="D30" s="44">
        <f>((D12+D28)/2)*RPI!$H$7/RPI!$H$4</f>
        <v>393.38649242938783</v>
      </c>
    </row>
    <row r="31" spans="1:4" s="4" customFormat="1" ht="15" x14ac:dyDescent="0.2">
      <c r="B31" s="16"/>
      <c r="C31" s="16"/>
      <c r="D31" s="16"/>
    </row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  <row r="217" s="4" customFormat="1" ht="15" x14ac:dyDescent="0.2"/>
    <row r="218" s="4" customFormat="1" ht="15" x14ac:dyDescent="0.2"/>
    <row r="219" s="4" customFormat="1" ht="15" x14ac:dyDescent="0.2"/>
    <row r="220" s="4" customFormat="1" ht="15" x14ac:dyDescent="0.2"/>
  </sheetData>
  <phoneticPr fontId="0" type="noConversion"/>
  <conditionalFormatting sqref="C12:D12 B9:D9 B19:D19 B23:D23 B21:D21 B27:D28 B13:D17">
    <cfRule type="cellIs" dxfId="17" priority="11" stopIfTrue="1" operator="lessThan">
      <formula>0</formula>
    </cfRule>
    <cfRule type="cellIs" dxfId="16" priority="12" stopIfTrue="1" operator="greaterThan">
      <formula>0</formula>
    </cfRule>
  </conditionalFormatting>
  <conditionalFormatting sqref="B12">
    <cfRule type="cellIs" dxfId="15" priority="1" stopIfTrue="1" operator="lessThan">
      <formula>0</formula>
    </cfRule>
    <cfRule type="cellIs" dxfId="14" priority="2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42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69.138707146092074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2.2682549271350609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71.406962073227149</v>
      </c>
      <c r="C12" s="21">
        <v>72.211370738202703</v>
      </c>
      <c r="D12" s="21">
        <v>73.049053544595466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5.3302736568163152</v>
      </c>
      <c r="C14" s="21">
        <v>6.996716324379979</v>
      </c>
      <c r="D14" s="21">
        <v>5.1208345131958497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1.63013231001143</v>
      </c>
      <c r="C16" s="21">
        <v>1.6205966382503718</v>
      </c>
      <c r="D16" s="21">
        <v>1.6121378503227208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-1.6765800845416363</v>
      </c>
      <c r="C18" s="23">
        <v>-1.6809797629179579</v>
      </c>
      <c r="D18" s="23">
        <v>-1.6893403058616205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-1.0778125283981068</v>
      </c>
      <c r="C20" s="23">
        <v>-2.5539443105263957</v>
      </c>
      <c r="D20" s="23">
        <v>-1.4229598087409234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-3.2877229005603334</v>
      </c>
      <c r="C22" s="23">
        <v>-3.4308242944410918</v>
      </c>
      <c r="D22" s="23">
        <v>-3.5000441979141996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-0.11388178835212817</v>
      </c>
      <c r="C24" s="23">
        <v>-0.11388178835212817</v>
      </c>
      <c r="D24" s="23">
        <v>-0.11388178835212817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72.211370738202675</v>
      </c>
      <c r="C28" s="26">
        <f>SUM(C12:C27)</f>
        <v>73.049053544595481</v>
      </c>
      <c r="D28" s="26">
        <f>SUM(D12:D27)</f>
        <v>73.055799807245165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70.646995425175973</v>
      </c>
      <c r="C30" s="23">
        <v>71.454753225970094</v>
      </c>
      <c r="D30" s="23">
        <v>71.870134573251548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13" priority="5" stopIfTrue="1" operator="lessThan">
      <formula>0</formula>
    </cfRule>
    <cfRule type="cellIs" dxfId="12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43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67.35784364583823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2.2098295880486631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69.567673233886893</v>
      </c>
      <c r="C12" s="21">
        <v>73.568127577040357</v>
      </c>
      <c r="D12" s="21">
        <v>71.871124947544146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10.12171893359884</v>
      </c>
      <c r="C14" s="21">
        <v>4.6415016726103948</v>
      </c>
      <c r="D14" s="21">
        <v>4.0520544096445477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1.7230533404570603</v>
      </c>
      <c r="C16" s="21">
        <v>1.8646030862351206</v>
      </c>
      <c r="D16" s="21">
        <v>1.8948594519339035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-2.1451037546858021</v>
      </c>
      <c r="C18" s="23">
        <v>-2.1585540567423163</v>
      </c>
      <c r="D18" s="23">
        <v>-2.1740490015970666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-0.54857978629295456</v>
      </c>
      <c r="C20" s="23">
        <v>-0.55125578525048113</v>
      </c>
      <c r="D20" s="23">
        <v>-0.55394483786145932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-4.7551297679209652</v>
      </c>
      <c r="C22" s="23">
        <v>-5.0977929243462263</v>
      </c>
      <c r="D22" s="23">
        <v>-5.1707174647374838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-0.39550462200272157</v>
      </c>
      <c r="C24" s="23">
        <v>-0.39550462200272157</v>
      </c>
      <c r="D24" s="23">
        <v>-0.39550462200272157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73.568127577040343</v>
      </c>
      <c r="C28" s="26">
        <f>SUM(C12:C27)</f>
        <v>71.871124947544132</v>
      </c>
      <c r="D28" s="26">
        <f>SUM(D12:D27)</f>
        <v>69.523822882923866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70.409634112280301</v>
      </c>
      <c r="C30" s="23">
        <v>71.542720254496714</v>
      </c>
      <c r="D30" s="23">
        <v>69.553294742933303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11" priority="5" stopIfTrue="1" operator="lessThan">
      <formula>0</formula>
    </cfRule>
    <cfRule type="cellIs" dxfId="1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45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115.78533039455556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3.798605108459256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119.5839355030148</v>
      </c>
      <c r="C12" s="21">
        <v>120.07129653843198</v>
      </c>
      <c r="D12" s="21">
        <v>115.1152044990461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8.8705932704545081</v>
      </c>
      <c r="C14" s="21">
        <v>3.2854312693686785</v>
      </c>
      <c r="D14" s="21">
        <v>3.1847174743996267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5.2271657726159431</v>
      </c>
      <c r="C16" s="21">
        <v>5.2316534856695052</v>
      </c>
      <c r="D16" s="21">
        <v>5.2361450515889123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-5.2938184099264038</v>
      </c>
      <c r="C18" s="23">
        <v>-5.3260337784371075</v>
      </c>
      <c r="D18" s="23">
        <v>-5.3555098962471694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-1.2914160721696468</v>
      </c>
      <c r="C20" s="23">
        <v>-1.2965381798422504</v>
      </c>
      <c r="D20" s="23">
        <v>-1.3016842624937721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-5.1238995775163128</v>
      </c>
      <c r="C22" s="23">
        <v>-4.9493408881038077</v>
      </c>
      <c r="D22" s="23">
        <v>-4.7614855844512336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-1.9012639480408806</v>
      </c>
      <c r="C24" s="23">
        <v>-1.9012639480408806</v>
      </c>
      <c r="D24" s="23">
        <v>-1.9012639480408806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120.07129653843199</v>
      </c>
      <c r="C28" s="26">
        <f>SUM(C12:C27)</f>
        <v>115.11520449904611</v>
      </c>
      <c r="D28" s="26">
        <f>SUM(D12:D27)</f>
        <v>110.21612333380159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117.88830680747274</v>
      </c>
      <c r="C30" s="23">
        <v>115.69010263246517</v>
      </c>
      <c r="D30" s="23">
        <v>110.84226487615311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9" priority="5" stopIfTrue="1" operator="lessThan">
      <formula>0</formula>
    </cfRule>
    <cfRule type="cellIs" dxfId="8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25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144.32856762513111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4.7350319112895818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149.06359953642072</v>
      </c>
      <c r="C12" s="21">
        <v>147.0349502963013</v>
      </c>
      <c r="D12" s="21">
        <v>145.28523350826319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9.4240467642552499</v>
      </c>
      <c r="C14" s="21">
        <v>9.8074350004861834</v>
      </c>
      <c r="D14" s="21">
        <v>8.227885981058904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2.978769430885563</v>
      </c>
      <c r="C16" s="21">
        <v>2.9739518553176509</v>
      </c>
      <c r="D16" s="21">
        <v>2.9765051017885589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-2.8188535312721625</v>
      </c>
      <c r="C18" s="23">
        <v>-2.8288481100101759</v>
      </c>
      <c r="D18" s="23">
        <v>-2.8392600279534452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-1.1483582074364131</v>
      </c>
      <c r="C20" s="23">
        <v>-1.133644440422902</v>
      </c>
      <c r="D20" s="23">
        <v>-1.2477805185893582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-9.5737971855758079</v>
      </c>
      <c r="C22" s="23">
        <v>-9.6781545824330113</v>
      </c>
      <c r="D22" s="23">
        <v>-10.019666497622625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-0.89045651097584944</v>
      </c>
      <c r="C24" s="23">
        <v>-0.89045651097584944</v>
      </c>
      <c r="D24" s="23">
        <v>-0.89045651097584944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147.0349502963013</v>
      </c>
      <c r="C28" s="26">
        <f>SUM(C12:C27)</f>
        <v>145.28523350826319</v>
      </c>
      <c r="D28" s="26">
        <f>SUM(D12:D27)</f>
        <v>141.49246103596934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145.65322188288732</v>
      </c>
      <c r="C30" s="23">
        <v>143.79461370745082</v>
      </c>
      <c r="D30" s="23">
        <v>141.06821934153882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7" priority="5" stopIfTrue="1" operator="lessThan">
      <formula>0</formula>
    </cfRule>
    <cfRule type="cellIs" dxfId="6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44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977.94138936604679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32.083625315580321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1010.0250146816272</v>
      </c>
      <c r="C12" s="21">
        <v>1039.4133375713054</v>
      </c>
      <c r="D12" s="21">
        <v>1062.8527714542479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75.249981170534895</v>
      </c>
      <c r="C14" s="21">
        <v>67.14356074632235</v>
      </c>
      <c r="D14" s="21">
        <v>72.458670555433017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26.444929544236278</v>
      </c>
      <c r="C16" s="21">
        <v>26.81198744787876</v>
      </c>
      <c r="D16" s="21">
        <v>24.801526083337794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-26.107571075719598</v>
      </c>
      <c r="C18" s="23">
        <v>-26.235800211870906</v>
      </c>
      <c r="D18" s="23">
        <v>-26.349323143692807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-7.879729340303232</v>
      </c>
      <c r="C20" s="23">
        <v>-7.7856355975145748</v>
      </c>
      <c r="D20" s="23">
        <v>-8.7164046119079117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-38.014711956221618</v>
      </c>
      <c r="C22" s="23">
        <v>-36.1901030490247</v>
      </c>
      <c r="D22" s="23">
        <v>-37.274660200122575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-0.3045754528483387</v>
      </c>
      <c r="C24" s="23">
        <v>-0.3045754528483387</v>
      </c>
      <c r="D24" s="23">
        <v>-0.3045754528483387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1039.4133375713056</v>
      </c>
      <c r="C28" s="26">
        <f>SUM(C12:C27)</f>
        <v>1062.8527714542479</v>
      </c>
      <c r="D28" s="26">
        <f>SUM(D12:D27)</f>
        <v>1087.4680046844471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1008.1349578531681</v>
      </c>
      <c r="C30" s="23">
        <v>1034.1213498268023</v>
      </c>
      <c r="D30" s="23">
        <v>1057.7598211921395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47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252.47288869737548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8.2829560660683228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260.75584476344386</v>
      </c>
      <c r="C12" s="21">
        <v>263.38850084510915</v>
      </c>
      <c r="D12" s="21">
        <v>261.25839108348873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24.693036318436221</v>
      </c>
      <c r="C14" s="21">
        <v>20.174345978853953</v>
      </c>
      <c r="D14" s="21">
        <v>19.945005036338195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11.298262264239737</v>
      </c>
      <c r="C16" s="21">
        <v>11.450880091550269</v>
      </c>
      <c r="D16" s="21">
        <v>11.051094093096896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-10.8964349329054</v>
      </c>
      <c r="C18" s="23">
        <v>-10.945088919195545</v>
      </c>
      <c r="D18" s="23">
        <v>-10.987810505683395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-3.0867816888712674</v>
      </c>
      <c r="C20" s="23">
        <v>-3.3784396197221405</v>
      </c>
      <c r="D20" s="23">
        <v>-3.6092043265531077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-18.298731152951078</v>
      </c>
      <c r="C22" s="23">
        <v>-18.355112566823998</v>
      </c>
      <c r="D22" s="23">
        <v>-18.119472798699018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-1.0766947262829545</v>
      </c>
      <c r="C24" s="23">
        <v>-1.0766947262829545</v>
      </c>
      <c r="D24" s="23">
        <v>-1.0766947262829545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263.38850084510915</v>
      </c>
      <c r="C28" s="26">
        <f>SUM(C12:C27)</f>
        <v>261.25839108348879</v>
      </c>
      <c r="D28" s="26">
        <f>SUM(D12:D27)</f>
        <v>258.4613078557054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257.83075503987692</v>
      </c>
      <c r="C30" s="23">
        <v>258.07796155507702</v>
      </c>
      <c r="D30" s="23">
        <v>255.65423629822965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3" priority="5" stopIfTrue="1" operator="lessThan">
      <formula>0</formula>
    </cfRule>
    <cfRule type="cellIs" dxfId="2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 t="s">
        <v>12</v>
      </c>
    </row>
    <row r="2" spans="1:4" ht="15.75" x14ac:dyDescent="0.2">
      <c r="A2" s="1" t="s">
        <v>30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2.450000000000003" customHeight="1" x14ac:dyDescent="0.2">
      <c r="A8" s="5" t="s">
        <v>28</v>
      </c>
      <c r="B8" s="13">
        <v>6266.1362195869688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205.57506700472186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6471.7112865916906</v>
      </c>
      <c r="C12" s="14">
        <v>6653.0227655616627</v>
      </c>
      <c r="D12" s="14">
        <v>6787.9124320581959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481.75282184813796</v>
      </c>
      <c r="C14" s="14">
        <v>437.62232274044635</v>
      </c>
      <c r="D14" s="14">
        <v>399.79432201615776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94.357906428255319</v>
      </c>
      <c r="C16" s="14">
        <v>95.548757960313054</v>
      </c>
      <c r="D16" s="14">
        <v>90.698075649317886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-82.418305972529325</v>
      </c>
      <c r="C18" s="11">
        <v>-82.354681219475097</v>
      </c>
      <c r="D18" s="11">
        <v>-82.091854287170733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-41.951151366275482</v>
      </c>
      <c r="C20" s="11">
        <v>-46.153845954408595</v>
      </c>
      <c r="D20" s="11">
        <v>-47.06355907334973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-264.55857396688492</v>
      </c>
      <c r="C22" s="11">
        <v>-263.90166902961431</v>
      </c>
      <c r="D22" s="11">
        <v>-263.26034756539804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-5.8712180007292218</v>
      </c>
      <c r="C24" s="11">
        <v>-5.8712180007292218</v>
      </c>
      <c r="D24" s="11">
        <v>-5.8712180007292218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6653.0227655616636</v>
      </c>
      <c r="C28" s="18">
        <f>SUM(C12:C27)</f>
        <v>6787.9124320581941</v>
      </c>
      <c r="D28" s="18">
        <f>SUM(D12:D27)</f>
        <v>6880.1178507970235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6456.1606334517801</v>
      </c>
      <c r="C30" s="11">
        <v>6611.7024813476046</v>
      </c>
      <c r="D30" s="11">
        <v>6723.4123524597262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2:D17 B27:D28 B21:D21 B23:D23 B19:D19">
    <cfRule type="cellIs" dxfId="39" priority="1" stopIfTrue="1" operator="lessThan">
      <formula>0</formula>
    </cfRule>
    <cfRule type="cellIs" dxfId="38" priority="2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46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20">
        <v>200.75325627913375</v>
      </c>
      <c r="C8" s="20"/>
      <c r="D8" s="20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1">
        <f>B8*RPI!$H$4/RPI!$G$4-B8</f>
        <v>6.5861741055031189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21">
        <v>207.33943038463684</v>
      </c>
      <c r="C12" s="21">
        <v>212.33713153475185</v>
      </c>
      <c r="D12" s="21">
        <v>213.43822947671879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21">
        <v>16.832802384678754</v>
      </c>
      <c r="C14" s="21">
        <v>13.345548133897729</v>
      </c>
      <c r="D14" s="21">
        <v>13.5409146244906</v>
      </c>
    </row>
    <row r="15" spans="1:4" s="4" customFormat="1" ht="15" x14ac:dyDescent="0.2">
      <c r="A15" s="7"/>
      <c r="B15" s="22"/>
      <c r="C15" s="22"/>
      <c r="D15" s="22"/>
    </row>
    <row r="16" spans="1:4" s="4" customFormat="1" ht="15" x14ac:dyDescent="0.2">
      <c r="A16" s="7" t="s">
        <v>6</v>
      </c>
      <c r="B16" s="21">
        <v>9.1926196132171167</v>
      </c>
      <c r="C16" s="21">
        <v>9.2005118134704169</v>
      </c>
      <c r="D16" s="21">
        <v>6.900627394512207</v>
      </c>
    </row>
    <row r="17" spans="1:4" s="4" customFormat="1" ht="15" x14ac:dyDescent="0.2">
      <c r="A17" s="7"/>
      <c r="B17" s="22"/>
      <c r="C17" s="22"/>
      <c r="D17" s="22"/>
    </row>
    <row r="18" spans="1:4" s="4" customFormat="1" ht="15" x14ac:dyDescent="0.2">
      <c r="A18" s="7" t="s">
        <v>5</v>
      </c>
      <c r="B18" s="23">
        <v>-7.426356885243834</v>
      </c>
      <c r="C18" s="23">
        <v>-7.4170096847875593</v>
      </c>
      <c r="D18" s="23">
        <v>-7.4103016751924775</v>
      </c>
    </row>
    <row r="19" spans="1:4" s="4" customFormat="1" ht="15" x14ac:dyDescent="0.2">
      <c r="A19" s="7"/>
      <c r="B19" s="22"/>
      <c r="C19" s="22"/>
      <c r="D19" s="22"/>
    </row>
    <row r="20" spans="1:4" s="4" customFormat="1" ht="15" x14ac:dyDescent="0.2">
      <c r="A20" s="7" t="s">
        <v>1</v>
      </c>
      <c r="B20" s="23">
        <v>-1.4278840465900822</v>
      </c>
      <c r="C20" s="23">
        <v>-1.5393353599566724</v>
      </c>
      <c r="D20" s="23">
        <v>-1.5028305053084554</v>
      </c>
    </row>
    <row r="21" spans="1:4" s="4" customFormat="1" ht="15" x14ac:dyDescent="0.2">
      <c r="A21" s="7"/>
      <c r="B21" s="22"/>
      <c r="C21" s="22"/>
      <c r="D21" s="22"/>
    </row>
    <row r="22" spans="1:4" s="4" customFormat="1" ht="15" x14ac:dyDescent="0.2">
      <c r="A22" s="7" t="s">
        <v>4</v>
      </c>
      <c r="B22" s="23">
        <v>-11.133050751311236</v>
      </c>
      <c r="C22" s="23">
        <v>-11.448187796021188</v>
      </c>
      <c r="D22" s="23">
        <v>-11.381576832722752</v>
      </c>
    </row>
    <row r="23" spans="1:4" s="4" customFormat="1" ht="15" x14ac:dyDescent="0.2">
      <c r="A23" s="7"/>
      <c r="B23" s="22"/>
      <c r="C23" s="22"/>
      <c r="D23" s="22"/>
    </row>
    <row r="24" spans="1:4" s="4" customFormat="1" ht="15" x14ac:dyDescent="0.2">
      <c r="A24" s="7" t="s">
        <v>3</v>
      </c>
      <c r="B24" s="23">
        <v>-1.0404291646357138</v>
      </c>
      <c r="C24" s="23">
        <v>-1.0404291646357138</v>
      </c>
      <c r="D24" s="23">
        <v>-1.0404291646357138</v>
      </c>
    </row>
    <row r="25" spans="1:4" s="4" customFormat="1" ht="15" x14ac:dyDescent="0.2">
      <c r="A25" s="7"/>
      <c r="B25" s="24"/>
      <c r="C25" s="24"/>
      <c r="D25" s="24"/>
    </row>
    <row r="26" spans="1:4" s="4" customFormat="1" ht="15" x14ac:dyDescent="0.2">
      <c r="A26" s="7" t="s">
        <v>26</v>
      </c>
      <c r="B26" s="23">
        <v>0</v>
      </c>
      <c r="C26" s="23">
        <v>0</v>
      </c>
      <c r="D26" s="23">
        <v>0</v>
      </c>
    </row>
    <row r="27" spans="1:4" s="4" customFormat="1" ht="15" x14ac:dyDescent="0.2">
      <c r="A27" s="7"/>
      <c r="B27" s="25"/>
      <c r="C27" s="25"/>
      <c r="D27" s="25"/>
    </row>
    <row r="28" spans="1:4" s="4" customFormat="1" ht="15.75" x14ac:dyDescent="0.25">
      <c r="A28" s="8" t="s">
        <v>8</v>
      </c>
      <c r="B28" s="26">
        <f>SUM(B12:B27)</f>
        <v>212.33713153475185</v>
      </c>
      <c r="C28" s="26">
        <f>SUM(C12:C27)</f>
        <v>213.43822947671885</v>
      </c>
      <c r="D28" s="26">
        <f>SUM(D12:D27)</f>
        <v>212.54463331786221</v>
      </c>
    </row>
    <row r="29" spans="1:4" s="4" customFormat="1" ht="15" x14ac:dyDescent="0.2">
      <c r="A29" s="3"/>
      <c r="B29" s="28"/>
      <c r="C29" s="28"/>
      <c r="D29" s="28"/>
    </row>
    <row r="30" spans="1:4" s="4" customFormat="1" ht="15" x14ac:dyDescent="0.2">
      <c r="A30" s="4" t="s">
        <v>11</v>
      </c>
      <c r="B30" s="23">
        <v>206.44222481611359</v>
      </c>
      <c r="C30" s="23">
        <v>209.44227239446218</v>
      </c>
      <c r="D30" s="23">
        <v>209.54434416507215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1" priority="5" stopIfTrue="1" operator="lessThan">
      <formula>0</formula>
    </cfRule>
    <cfRule type="cellIs" dxfId="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217"/>
  <sheetViews>
    <sheetView zoomScale="90" workbookViewId="0"/>
  </sheetViews>
  <sheetFormatPr defaultColWidth="9.140625" defaultRowHeight="12.75" x14ac:dyDescent="0.2"/>
  <cols>
    <col min="1" max="1" width="55.28515625" style="32" customWidth="1"/>
    <col min="2" max="2" width="11.28515625" style="32" customWidth="1"/>
    <col min="3" max="3" width="11.7109375" style="32" customWidth="1"/>
    <col min="4" max="4" width="11.85546875" style="32" customWidth="1"/>
    <col min="5" max="5" width="12.42578125" style="32" customWidth="1"/>
    <col min="6" max="6" width="10.85546875" style="37" customWidth="1"/>
    <col min="7" max="7" width="11.5703125" style="37" customWidth="1"/>
    <col min="8" max="8" width="13.42578125" style="37" customWidth="1"/>
    <col min="9" max="10" width="9.140625" style="37" customWidth="1"/>
    <col min="11" max="11" width="10.42578125" style="37" customWidth="1"/>
    <col min="12" max="15" width="10.28515625" style="32" bestFit="1" customWidth="1"/>
    <col min="16" max="16384" width="9.140625" style="32"/>
  </cols>
  <sheetData>
    <row r="1" spans="1:15" ht="15" x14ac:dyDescent="0.2">
      <c r="D1" s="34"/>
    </row>
    <row r="2" spans="1:15" ht="15.75" x14ac:dyDescent="0.2">
      <c r="A2" s="1" t="s">
        <v>0</v>
      </c>
      <c r="B2" s="29"/>
      <c r="C2" s="29"/>
      <c r="D2" s="29"/>
    </row>
    <row r="3" spans="1:15" ht="15.75" x14ac:dyDescent="0.2">
      <c r="A3" s="1"/>
      <c r="B3" s="29"/>
      <c r="C3" s="29"/>
      <c r="D3" s="29"/>
    </row>
    <row r="4" spans="1:15" ht="15.75" x14ac:dyDescent="0.2">
      <c r="A4" s="1" t="s">
        <v>27</v>
      </c>
      <c r="B4" s="29"/>
      <c r="C4" s="29"/>
      <c r="D4" s="29"/>
    </row>
    <row r="5" spans="1:15" s="4" customFormat="1" ht="15.75" x14ac:dyDescent="0.25">
      <c r="A5" s="33"/>
      <c r="B5" s="33"/>
      <c r="C5" s="33"/>
      <c r="D5" s="33"/>
      <c r="F5" s="38"/>
      <c r="G5" s="38"/>
      <c r="H5" s="38"/>
      <c r="I5" s="38"/>
      <c r="J5" s="38"/>
      <c r="K5" s="38"/>
    </row>
    <row r="6" spans="1:15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  <c r="F6" s="38"/>
      <c r="G6" s="38"/>
      <c r="H6" s="38"/>
      <c r="I6" s="38"/>
      <c r="J6" s="38"/>
      <c r="K6" s="38"/>
    </row>
    <row r="7" spans="1:15" s="4" customFormat="1" ht="15" x14ac:dyDescent="0.2">
      <c r="A7" s="5"/>
      <c r="B7" s="35"/>
      <c r="C7" s="35"/>
      <c r="D7" s="35"/>
      <c r="F7" s="38"/>
      <c r="G7" s="38"/>
      <c r="H7" s="38"/>
      <c r="I7" s="38"/>
      <c r="J7" s="38"/>
      <c r="K7" s="38"/>
    </row>
    <row r="8" spans="1:15" s="4" customFormat="1" ht="33" customHeight="1" x14ac:dyDescent="0.2">
      <c r="A8" s="5" t="s">
        <v>28</v>
      </c>
      <c r="B8" s="14">
        <f>SUM(ANH:SES!B8)</f>
        <v>57628.659952990231</v>
      </c>
      <c r="C8" s="12"/>
      <c r="D8" s="12"/>
      <c r="F8" s="38"/>
      <c r="G8" s="38"/>
      <c r="H8" s="38"/>
      <c r="I8" s="38"/>
      <c r="J8" s="38"/>
      <c r="K8" s="38"/>
      <c r="N8" s="49"/>
      <c r="O8" s="49"/>
    </row>
    <row r="9" spans="1:15" s="4" customFormat="1" ht="16.149999999999999" customHeight="1" x14ac:dyDescent="0.2">
      <c r="F9" s="38"/>
      <c r="G9" s="38"/>
      <c r="H9" s="38"/>
      <c r="I9" s="38"/>
      <c r="J9" s="38"/>
      <c r="K9" s="38"/>
      <c r="N9" s="49"/>
      <c r="O9" s="49"/>
    </row>
    <row r="10" spans="1:15" s="4" customFormat="1" ht="15.75" customHeight="1" x14ac:dyDescent="0.2">
      <c r="A10" s="4" t="s">
        <v>9</v>
      </c>
      <c r="B10" s="30">
        <f>B8*RPI!$H$4/RPI!$G$4-B8</f>
        <v>1890.641252610556</v>
      </c>
      <c r="C10" s="12"/>
      <c r="D10" s="12"/>
      <c r="F10" s="38"/>
      <c r="G10" s="38"/>
      <c r="H10" s="38"/>
      <c r="I10" s="38"/>
      <c r="J10" s="38"/>
      <c r="K10" s="38"/>
      <c r="N10" s="49"/>
      <c r="O10" s="49"/>
    </row>
    <row r="11" spans="1:15" s="4" customFormat="1" ht="15" x14ac:dyDescent="0.2">
      <c r="B11" s="51" t="str">
        <f>IF(ROUND(SUM(B8:B10),3)-ROUND(B12,3)=0,"","Error")</f>
        <v/>
      </c>
      <c r="C11" s="14"/>
      <c r="D11" s="14"/>
      <c r="E11" s="14"/>
      <c r="F11" s="38"/>
      <c r="G11" s="38"/>
      <c r="H11" s="38"/>
      <c r="I11" s="38"/>
      <c r="J11" s="38"/>
      <c r="K11" s="38"/>
      <c r="N11" s="49"/>
      <c r="O11" s="49"/>
    </row>
    <row r="12" spans="1:15" s="4" customFormat="1" ht="15" x14ac:dyDescent="0.2">
      <c r="A12" s="7" t="s">
        <v>7</v>
      </c>
      <c r="B12" s="14">
        <f>SUM(ANH:SES!B12)</f>
        <v>59519.301205600794</v>
      </c>
      <c r="C12" s="14">
        <f>SUM(ANH:SES!C12)</f>
        <v>61223.035167678521</v>
      </c>
      <c r="D12" s="14">
        <f>SUM(ANH:SES!D12)</f>
        <v>62364.303557419043</v>
      </c>
      <c r="F12" s="38"/>
      <c r="G12" s="38"/>
      <c r="H12" s="38"/>
      <c r="I12" s="38"/>
      <c r="J12" s="38"/>
      <c r="K12" s="38"/>
      <c r="N12" s="48"/>
      <c r="O12" s="48"/>
    </row>
    <row r="13" spans="1:15" s="4" customFormat="1" ht="15" x14ac:dyDescent="0.2">
      <c r="A13" s="7"/>
      <c r="B13" s="14"/>
      <c r="C13" s="14" t="str">
        <f>IF(ROUND(C12,3)=ROUND(B28,3),"","ERROR")</f>
        <v/>
      </c>
      <c r="D13" s="14" t="str">
        <f>IF(ROUND(D12,3)=ROUND(C28,3),"","ERROR")</f>
        <v/>
      </c>
      <c r="F13" s="38"/>
      <c r="G13" s="38"/>
      <c r="H13" s="38"/>
      <c r="I13" s="38"/>
      <c r="J13" s="38"/>
      <c r="K13" s="38"/>
      <c r="N13" s="49"/>
      <c r="O13" s="49"/>
    </row>
    <row r="14" spans="1:15" s="4" customFormat="1" ht="15" x14ac:dyDescent="0.2">
      <c r="A14" s="7" t="s">
        <v>2</v>
      </c>
      <c r="B14" s="14">
        <f>SUM(ANH:SES!B14)</f>
        <v>4693.1934102675759</v>
      </c>
      <c r="C14" s="14">
        <f>SUM(ANH:SES!C14)</f>
        <v>4184.9602246329368</v>
      </c>
      <c r="D14" s="14">
        <f>SUM(ANH:SES!D14)</f>
        <v>3411.3451611751407</v>
      </c>
      <c r="F14" s="38"/>
      <c r="G14" s="38"/>
      <c r="H14" s="38"/>
      <c r="I14" s="38"/>
      <c r="J14" s="38"/>
      <c r="K14" s="38"/>
      <c r="N14" s="48"/>
      <c r="O14" s="48"/>
    </row>
    <row r="15" spans="1:15" s="4" customFormat="1" ht="15" x14ac:dyDescent="0.2">
      <c r="A15" s="7"/>
      <c r="B15" s="15"/>
      <c r="C15" s="15"/>
      <c r="D15" s="15"/>
      <c r="F15" s="38"/>
      <c r="G15" s="38"/>
      <c r="H15" s="38"/>
      <c r="I15" s="38"/>
      <c r="J15" s="38"/>
      <c r="K15" s="38"/>
      <c r="N15" s="49"/>
      <c r="O15" s="49"/>
    </row>
    <row r="16" spans="1:15" s="4" customFormat="1" ht="15" x14ac:dyDescent="0.2">
      <c r="A16" s="7" t="s">
        <v>6</v>
      </c>
      <c r="B16" s="14">
        <f>SUM(ANH:SES!B16)</f>
        <v>1116.463539132089</v>
      </c>
      <c r="C16" s="14">
        <f>SUM(ANH:SES!C16)</f>
        <v>1104.8293500227501</v>
      </c>
      <c r="D16" s="14">
        <f>SUM(ANH:SES!D16)</f>
        <v>1035.3558881558604</v>
      </c>
      <c r="F16" s="38"/>
      <c r="G16" s="38"/>
      <c r="H16" s="38"/>
      <c r="I16" s="38"/>
      <c r="J16" s="38"/>
      <c r="K16" s="38"/>
      <c r="N16" s="48"/>
      <c r="O16" s="48"/>
    </row>
    <row r="17" spans="1:15" s="4" customFormat="1" ht="15" x14ac:dyDescent="0.2">
      <c r="A17" s="7"/>
      <c r="B17" s="15"/>
      <c r="C17" s="15"/>
      <c r="D17" s="15"/>
      <c r="F17" s="38"/>
      <c r="G17" s="38"/>
      <c r="H17" s="38"/>
      <c r="I17" s="38"/>
      <c r="J17" s="38"/>
      <c r="K17" s="38"/>
      <c r="N17" s="49"/>
      <c r="O17" s="49"/>
    </row>
    <row r="18" spans="1:15" s="4" customFormat="1" ht="15" x14ac:dyDescent="0.2">
      <c r="A18" s="7" t="s">
        <v>5</v>
      </c>
      <c r="B18" s="14">
        <f>SUM(ANH:SES!B18)</f>
        <v>-976.98618185327621</v>
      </c>
      <c r="C18" s="14">
        <f>SUM(ANH:SES!C18)</f>
        <v>-977.40525262567644</v>
      </c>
      <c r="D18" s="14">
        <f>SUM(ANH:SES!D18)</f>
        <v>-977.77347926808102</v>
      </c>
      <c r="F18" s="38"/>
      <c r="G18" s="38"/>
      <c r="H18" s="38"/>
      <c r="I18" s="38"/>
      <c r="J18" s="38"/>
      <c r="K18" s="38"/>
      <c r="N18" s="48"/>
      <c r="O18" s="48"/>
    </row>
    <row r="19" spans="1:15" s="4" customFormat="1" ht="15" x14ac:dyDescent="0.2">
      <c r="A19" s="7"/>
      <c r="B19" s="14"/>
      <c r="C19" s="14"/>
      <c r="D19" s="14"/>
      <c r="F19" s="38"/>
      <c r="G19" s="38"/>
      <c r="H19" s="38"/>
      <c r="I19" s="38"/>
      <c r="J19" s="38"/>
      <c r="K19" s="38"/>
      <c r="N19" s="49"/>
      <c r="O19" s="49"/>
    </row>
    <row r="20" spans="1:15" s="4" customFormat="1" ht="15" x14ac:dyDescent="0.2">
      <c r="A20" s="7" t="s">
        <v>1</v>
      </c>
      <c r="B20" s="14">
        <f>SUM(ANH:SES!B20)</f>
        <v>-217.62935275734776</v>
      </c>
      <c r="C20" s="14">
        <f>SUM(ANH:SES!C20)</f>
        <v>-228.08905356671352</v>
      </c>
      <c r="D20" s="14">
        <f>SUM(ANH:SES!D20)</f>
        <v>-239.52758181260589</v>
      </c>
      <c r="F20" s="38"/>
      <c r="G20" s="38"/>
      <c r="H20" s="38"/>
      <c r="I20" s="38"/>
      <c r="J20" s="38"/>
      <c r="K20" s="38"/>
      <c r="N20" s="48"/>
      <c r="O20" s="48"/>
    </row>
    <row r="21" spans="1:15" s="4" customFormat="1" ht="15" x14ac:dyDescent="0.2">
      <c r="A21" s="7"/>
      <c r="B21" s="14"/>
      <c r="C21" s="14"/>
      <c r="D21" s="14"/>
      <c r="F21" s="38"/>
      <c r="G21" s="38"/>
      <c r="H21" s="38"/>
      <c r="I21" s="38"/>
      <c r="J21" s="38"/>
      <c r="K21" s="38"/>
      <c r="N21" s="49"/>
      <c r="O21" s="49"/>
    </row>
    <row r="22" spans="1:15" s="4" customFormat="1" ht="15" x14ac:dyDescent="0.2">
      <c r="A22" s="7" t="s">
        <v>4</v>
      </c>
      <c r="B22" s="14">
        <f>SUM(ANH:SES!B22)</f>
        <v>-2668.2698650633306</v>
      </c>
      <c r="C22" s="14">
        <f>SUM(ANH:SES!C22)</f>
        <v>-2701.0509229780878</v>
      </c>
      <c r="D22" s="14">
        <f>SUM(ANH:SES!D22)</f>
        <v>-2712.4771229267508</v>
      </c>
      <c r="F22" s="38"/>
      <c r="G22" s="38"/>
      <c r="H22" s="38"/>
      <c r="I22" s="38"/>
      <c r="J22" s="38"/>
      <c r="K22" s="38"/>
      <c r="N22" s="48"/>
      <c r="O22" s="48"/>
    </row>
    <row r="23" spans="1:15" s="4" customFormat="1" ht="15" x14ac:dyDescent="0.2">
      <c r="A23" s="7"/>
      <c r="B23" s="36"/>
      <c r="C23" s="36"/>
      <c r="D23" s="36"/>
      <c r="F23" s="38"/>
      <c r="G23" s="38"/>
      <c r="H23" s="38"/>
      <c r="I23" s="38"/>
      <c r="J23" s="38"/>
      <c r="K23" s="38"/>
      <c r="N23" s="49"/>
      <c r="O23" s="49"/>
    </row>
    <row r="24" spans="1:15" s="4" customFormat="1" ht="15" x14ac:dyDescent="0.2">
      <c r="A24" s="7" t="s">
        <v>3</v>
      </c>
      <c r="B24" s="14">
        <f>SUM(ANH:SES!B24)</f>
        <v>-242.08567828577009</v>
      </c>
      <c r="C24" s="14">
        <f>SUM(ANH:SES!C24)</f>
        <v>-242.08567828577009</v>
      </c>
      <c r="D24" s="14">
        <f>SUM(ANH:SES!D24)</f>
        <v>-242.08567828577009</v>
      </c>
      <c r="F24" s="38"/>
      <c r="G24" s="38"/>
      <c r="H24" s="38"/>
      <c r="I24" s="38"/>
      <c r="J24" s="38"/>
      <c r="K24" s="38"/>
      <c r="N24" s="48"/>
      <c r="O24" s="48"/>
    </row>
    <row r="25" spans="1:15" s="4" customFormat="1" ht="15" x14ac:dyDescent="0.2">
      <c r="B25" s="19"/>
      <c r="C25" s="19"/>
      <c r="D25" s="19"/>
      <c r="F25" s="38"/>
      <c r="G25" s="38"/>
      <c r="H25" s="38"/>
      <c r="I25" s="38"/>
      <c r="J25" s="38"/>
      <c r="K25" s="38"/>
      <c r="N25" s="49"/>
      <c r="O25" s="49"/>
    </row>
    <row r="26" spans="1:15" s="4" customFormat="1" ht="15" x14ac:dyDescent="0.2">
      <c r="A26" s="7" t="s">
        <v>24</v>
      </c>
      <c r="B26" s="47">
        <f>SUM(ANH:SES!B26)</f>
        <v>-0.95190936220967437</v>
      </c>
      <c r="C26" s="47">
        <f>SUM(ANH:SES!C26)</f>
        <v>0.10972254107770574</v>
      </c>
      <c r="D26" s="47">
        <f>SUM(ANH:SES!D26)</f>
        <v>-7.2631245668676483</v>
      </c>
      <c r="F26" s="38"/>
      <c r="G26" s="38"/>
      <c r="H26" s="38"/>
      <c r="I26" s="38"/>
      <c r="J26" s="38"/>
      <c r="K26" s="38"/>
      <c r="N26" s="48"/>
      <c r="O26" s="48"/>
    </row>
    <row r="27" spans="1:15" s="4" customFormat="1" ht="15" x14ac:dyDescent="0.2">
      <c r="A27" s="7"/>
      <c r="B27" s="17"/>
      <c r="C27" s="17"/>
      <c r="D27" s="17"/>
      <c r="F27" s="38"/>
      <c r="G27" s="38"/>
      <c r="H27" s="38"/>
      <c r="I27" s="38"/>
      <c r="J27" s="38"/>
      <c r="K27" s="38"/>
      <c r="N27" s="49"/>
      <c r="O27" s="49"/>
    </row>
    <row r="28" spans="1:15" s="4" customFormat="1" ht="15.75" x14ac:dyDescent="0.25">
      <c r="A28" s="8" t="s">
        <v>8</v>
      </c>
      <c r="B28" s="18">
        <f>SUM(B12:B27)</f>
        <v>61223.035167678521</v>
      </c>
      <c r="C28" s="18">
        <f>SUM(C12:C27)</f>
        <v>62364.303557419036</v>
      </c>
      <c r="D28" s="18">
        <f>SUM(D12:D27)</f>
        <v>62631.87761988995</v>
      </c>
      <c r="F28" s="38"/>
      <c r="G28" s="38"/>
      <c r="H28" s="38"/>
      <c r="I28" s="38"/>
      <c r="J28" s="38"/>
      <c r="K28" s="38"/>
      <c r="N28" s="48"/>
      <c r="O28" s="48"/>
    </row>
    <row r="29" spans="1:15" s="4" customFormat="1" ht="15" x14ac:dyDescent="0.2">
      <c r="A29" s="3"/>
      <c r="B29" s="3"/>
      <c r="C29" s="3"/>
      <c r="D29" s="3"/>
      <c r="F29" s="38"/>
      <c r="G29" s="38"/>
      <c r="H29" s="38"/>
      <c r="I29" s="38"/>
      <c r="J29" s="38"/>
      <c r="K29" s="38"/>
      <c r="N29" s="49"/>
      <c r="O29" s="49"/>
    </row>
    <row r="30" spans="1:15" s="4" customFormat="1" ht="15" x14ac:dyDescent="0.2">
      <c r="A30" s="4" t="s">
        <v>11</v>
      </c>
      <c r="B30" s="14">
        <f>SUM(ANH:SES!B30)</f>
        <v>59394.111590706874</v>
      </c>
      <c r="C30" s="14">
        <f>SUM(ANH:SES!C30)</f>
        <v>60793.590781162558</v>
      </c>
      <c r="D30" s="14">
        <f>SUM(ANH:SES!D30)</f>
        <v>61486.611542014216</v>
      </c>
      <c r="F30" s="38"/>
      <c r="G30" s="38"/>
      <c r="H30" s="38"/>
      <c r="I30" s="38"/>
      <c r="J30" s="38"/>
      <c r="K30" s="38"/>
      <c r="N30" s="48"/>
      <c r="O30" s="48"/>
    </row>
    <row r="31" spans="1:15" s="4" customFormat="1" ht="15" x14ac:dyDescent="0.2">
      <c r="F31" s="38"/>
      <c r="G31" s="38"/>
      <c r="H31" s="38"/>
      <c r="I31" s="38"/>
      <c r="J31" s="38"/>
      <c r="K31" s="38"/>
    </row>
    <row r="32" spans="1:15" s="4" customFormat="1" ht="15" x14ac:dyDescent="0.2">
      <c r="B32" s="50"/>
      <c r="C32" s="50"/>
      <c r="D32" s="50"/>
      <c r="F32" s="38"/>
      <c r="G32" s="38"/>
      <c r="H32" s="38"/>
      <c r="I32" s="38"/>
      <c r="J32" s="38"/>
      <c r="K32" s="38"/>
    </row>
    <row r="33" spans="1:11" s="4" customFormat="1" ht="15" x14ac:dyDescent="0.2">
      <c r="A33" s="27" t="s">
        <v>13</v>
      </c>
      <c r="F33" s="38"/>
      <c r="G33" s="38"/>
      <c r="H33" s="38"/>
      <c r="I33" s="38"/>
      <c r="J33" s="38"/>
      <c r="K33" s="38"/>
    </row>
    <row r="34" spans="1:11" s="4" customFormat="1" ht="15" x14ac:dyDescent="0.2">
      <c r="F34" s="38"/>
      <c r="G34" s="38"/>
      <c r="H34" s="38"/>
      <c r="I34" s="38"/>
      <c r="J34" s="38"/>
      <c r="K34" s="38"/>
    </row>
    <row r="35" spans="1:11" s="4" customFormat="1" ht="15" x14ac:dyDescent="0.2">
      <c r="F35" s="38"/>
      <c r="G35" s="38"/>
      <c r="H35" s="38"/>
      <c r="I35" s="38"/>
      <c r="J35" s="38"/>
      <c r="K35" s="38"/>
    </row>
    <row r="36" spans="1:11" s="4" customFormat="1" ht="15" x14ac:dyDescent="0.2">
      <c r="F36" s="38"/>
      <c r="G36" s="38"/>
      <c r="H36" s="38"/>
      <c r="I36" s="38"/>
      <c r="J36" s="38"/>
      <c r="K36" s="38"/>
    </row>
    <row r="37" spans="1:11" s="4" customFormat="1" ht="15" x14ac:dyDescent="0.2">
      <c r="F37" s="38"/>
      <c r="G37" s="38"/>
      <c r="H37" s="38"/>
      <c r="I37" s="38"/>
      <c r="J37" s="38"/>
      <c r="K37" s="38"/>
    </row>
    <row r="38" spans="1:11" s="4" customFormat="1" ht="15" x14ac:dyDescent="0.2">
      <c r="F38" s="38"/>
      <c r="G38" s="38"/>
      <c r="H38" s="38"/>
      <c r="I38" s="38"/>
      <c r="J38" s="38"/>
      <c r="K38" s="38"/>
    </row>
    <row r="39" spans="1:11" s="4" customFormat="1" ht="15" x14ac:dyDescent="0.2">
      <c r="F39" s="38"/>
      <c r="G39" s="38"/>
      <c r="H39" s="38"/>
      <c r="I39" s="38"/>
      <c r="J39" s="38"/>
      <c r="K39" s="38"/>
    </row>
    <row r="40" spans="1:11" s="4" customFormat="1" ht="15" x14ac:dyDescent="0.2">
      <c r="F40" s="38"/>
      <c r="G40" s="38"/>
      <c r="H40" s="38"/>
      <c r="I40" s="38"/>
      <c r="J40" s="38"/>
      <c r="K40" s="38"/>
    </row>
    <row r="41" spans="1:11" s="4" customFormat="1" ht="15" x14ac:dyDescent="0.2">
      <c r="F41" s="38"/>
      <c r="G41" s="38"/>
      <c r="H41" s="38"/>
      <c r="I41" s="38"/>
      <c r="J41" s="38"/>
      <c r="K41" s="38"/>
    </row>
    <row r="42" spans="1:11" s="4" customFormat="1" ht="15" x14ac:dyDescent="0.2">
      <c r="F42" s="38"/>
      <c r="G42" s="38"/>
      <c r="H42" s="38"/>
      <c r="I42" s="38"/>
      <c r="J42" s="38"/>
      <c r="K42" s="38"/>
    </row>
    <row r="43" spans="1:11" s="4" customFormat="1" ht="15" x14ac:dyDescent="0.2">
      <c r="F43" s="38"/>
      <c r="G43" s="38"/>
      <c r="H43" s="38"/>
      <c r="I43" s="38"/>
      <c r="J43" s="38"/>
      <c r="K43" s="38"/>
    </row>
    <row r="44" spans="1:11" s="4" customFormat="1" ht="15" x14ac:dyDescent="0.2">
      <c r="F44" s="38"/>
      <c r="G44" s="38"/>
      <c r="H44" s="38"/>
      <c r="I44" s="38"/>
      <c r="J44" s="38"/>
      <c r="K44" s="38"/>
    </row>
    <row r="45" spans="1:11" s="4" customFormat="1" ht="15" x14ac:dyDescent="0.2">
      <c r="F45" s="38"/>
      <c r="G45" s="38"/>
      <c r="H45" s="38"/>
      <c r="I45" s="38"/>
      <c r="J45" s="38"/>
      <c r="K45" s="38"/>
    </row>
    <row r="46" spans="1:11" s="4" customFormat="1" ht="15" x14ac:dyDescent="0.2">
      <c r="F46" s="38"/>
      <c r="G46" s="38"/>
      <c r="H46" s="38"/>
      <c r="I46" s="38"/>
      <c r="J46" s="38"/>
      <c r="K46" s="38"/>
    </row>
    <row r="47" spans="1:11" s="4" customFormat="1" ht="15" x14ac:dyDescent="0.2">
      <c r="F47" s="38"/>
      <c r="G47" s="38"/>
      <c r="H47" s="38"/>
      <c r="I47" s="38"/>
      <c r="J47" s="38"/>
      <c r="K47" s="38"/>
    </row>
    <row r="48" spans="1:11" s="4" customFormat="1" ht="15" x14ac:dyDescent="0.2">
      <c r="F48" s="38"/>
      <c r="G48" s="38"/>
      <c r="H48" s="38"/>
      <c r="I48" s="38"/>
      <c r="J48" s="38"/>
      <c r="K48" s="38"/>
    </row>
    <row r="49" spans="6:11" s="4" customFormat="1" ht="15" x14ac:dyDescent="0.2">
      <c r="F49" s="38"/>
      <c r="G49" s="38"/>
      <c r="H49" s="38"/>
      <c r="I49" s="38"/>
      <c r="J49" s="38"/>
      <c r="K49" s="38"/>
    </row>
    <row r="50" spans="6:11" s="4" customFormat="1" ht="15" x14ac:dyDescent="0.2">
      <c r="F50" s="38"/>
      <c r="G50" s="38"/>
      <c r="H50" s="38"/>
      <c r="I50" s="38"/>
      <c r="J50" s="38"/>
      <c r="K50" s="38"/>
    </row>
    <row r="51" spans="6:11" s="4" customFormat="1" ht="15" x14ac:dyDescent="0.2">
      <c r="F51" s="38"/>
      <c r="G51" s="38"/>
      <c r="H51" s="38"/>
      <c r="I51" s="38"/>
      <c r="J51" s="38"/>
      <c r="K51" s="38"/>
    </row>
    <row r="52" spans="6:11" s="4" customFormat="1" ht="15" x14ac:dyDescent="0.2">
      <c r="F52" s="38"/>
      <c r="G52" s="38"/>
      <c r="H52" s="38"/>
      <c r="I52" s="38"/>
      <c r="J52" s="38"/>
      <c r="K52" s="38"/>
    </row>
    <row r="53" spans="6:11" s="4" customFormat="1" ht="15" x14ac:dyDescent="0.2">
      <c r="F53" s="38"/>
      <c r="G53" s="38"/>
      <c r="H53" s="38"/>
      <c r="I53" s="38"/>
      <c r="J53" s="38"/>
      <c r="K53" s="38"/>
    </row>
    <row r="54" spans="6:11" s="4" customFormat="1" ht="15" x14ac:dyDescent="0.2">
      <c r="F54" s="38"/>
      <c r="G54" s="38"/>
      <c r="H54" s="38"/>
      <c r="I54" s="38"/>
      <c r="J54" s="38"/>
      <c r="K54" s="38"/>
    </row>
    <row r="55" spans="6:11" s="4" customFormat="1" ht="15" x14ac:dyDescent="0.2">
      <c r="F55" s="38"/>
      <c r="G55" s="38"/>
      <c r="H55" s="38"/>
      <c r="I55" s="38"/>
      <c r="J55" s="38"/>
      <c r="K55" s="38"/>
    </row>
    <row r="56" spans="6:11" s="4" customFormat="1" ht="15" x14ac:dyDescent="0.2">
      <c r="F56" s="38"/>
      <c r="G56" s="38"/>
      <c r="H56" s="38"/>
      <c r="I56" s="38"/>
      <c r="J56" s="38"/>
      <c r="K56" s="38"/>
    </row>
    <row r="57" spans="6:11" s="4" customFormat="1" ht="15" x14ac:dyDescent="0.2">
      <c r="F57" s="38"/>
      <c r="G57" s="38"/>
      <c r="H57" s="38"/>
      <c r="I57" s="38"/>
      <c r="J57" s="38"/>
      <c r="K57" s="38"/>
    </row>
    <row r="58" spans="6:11" s="4" customFormat="1" ht="15" x14ac:dyDescent="0.2">
      <c r="F58" s="38"/>
      <c r="G58" s="38"/>
      <c r="H58" s="38"/>
      <c r="I58" s="38"/>
      <c r="J58" s="38"/>
      <c r="K58" s="38"/>
    </row>
    <row r="59" spans="6:11" s="4" customFormat="1" ht="15" x14ac:dyDescent="0.2">
      <c r="F59" s="38"/>
      <c r="G59" s="38"/>
      <c r="H59" s="38"/>
      <c r="I59" s="38"/>
      <c r="J59" s="38"/>
      <c r="K59" s="38"/>
    </row>
    <row r="60" spans="6:11" s="4" customFormat="1" ht="15" x14ac:dyDescent="0.2">
      <c r="F60" s="38"/>
      <c r="G60" s="38"/>
      <c r="H60" s="38"/>
      <c r="I60" s="38"/>
      <c r="J60" s="38"/>
      <c r="K60" s="38"/>
    </row>
    <row r="61" spans="6:11" s="4" customFormat="1" ht="15" x14ac:dyDescent="0.2">
      <c r="F61" s="38"/>
      <c r="G61" s="38"/>
      <c r="H61" s="38"/>
      <c r="I61" s="38"/>
      <c r="J61" s="38"/>
      <c r="K61" s="38"/>
    </row>
    <row r="62" spans="6:11" s="4" customFormat="1" ht="15" x14ac:dyDescent="0.2">
      <c r="F62" s="38"/>
      <c r="G62" s="38"/>
      <c r="H62" s="38"/>
      <c r="I62" s="38"/>
      <c r="J62" s="38"/>
      <c r="K62" s="38"/>
    </row>
    <row r="63" spans="6:11" s="4" customFormat="1" ht="15" x14ac:dyDescent="0.2">
      <c r="F63" s="38"/>
      <c r="G63" s="38"/>
      <c r="H63" s="38"/>
      <c r="I63" s="38"/>
      <c r="J63" s="38"/>
      <c r="K63" s="38"/>
    </row>
    <row r="64" spans="6:11" s="4" customFormat="1" ht="15" x14ac:dyDescent="0.2">
      <c r="F64" s="38"/>
      <c r="G64" s="38"/>
      <c r="H64" s="38"/>
      <c r="I64" s="38"/>
      <c r="J64" s="38"/>
      <c r="K64" s="38"/>
    </row>
    <row r="65" spans="6:11" s="4" customFormat="1" ht="15" x14ac:dyDescent="0.2">
      <c r="F65" s="38"/>
      <c r="G65" s="38"/>
      <c r="H65" s="38"/>
      <c r="I65" s="38"/>
      <c r="J65" s="38"/>
      <c r="K65" s="38"/>
    </row>
    <row r="66" spans="6:11" s="4" customFormat="1" ht="15" x14ac:dyDescent="0.2">
      <c r="F66" s="38"/>
      <c r="G66" s="38"/>
      <c r="H66" s="38"/>
      <c r="I66" s="38"/>
      <c r="J66" s="38"/>
      <c r="K66" s="38"/>
    </row>
    <row r="67" spans="6:11" s="4" customFormat="1" ht="15" x14ac:dyDescent="0.2">
      <c r="F67" s="38"/>
      <c r="G67" s="38"/>
      <c r="H67" s="38"/>
      <c r="I67" s="38"/>
      <c r="J67" s="38"/>
      <c r="K67" s="38"/>
    </row>
    <row r="68" spans="6:11" s="4" customFormat="1" ht="15" x14ac:dyDescent="0.2">
      <c r="F68" s="38"/>
      <c r="G68" s="38"/>
      <c r="H68" s="38"/>
      <c r="I68" s="38"/>
      <c r="J68" s="38"/>
      <c r="K68" s="38"/>
    </row>
    <row r="69" spans="6:11" s="4" customFormat="1" ht="15" x14ac:dyDescent="0.2">
      <c r="F69" s="38"/>
      <c r="G69" s="38"/>
      <c r="H69" s="38"/>
      <c r="I69" s="38"/>
      <c r="J69" s="38"/>
      <c r="K69" s="38"/>
    </row>
    <row r="70" spans="6:11" s="4" customFormat="1" ht="15" x14ac:dyDescent="0.2">
      <c r="F70" s="38"/>
      <c r="G70" s="38"/>
      <c r="H70" s="38"/>
      <c r="I70" s="38"/>
      <c r="J70" s="38"/>
      <c r="K70" s="38"/>
    </row>
    <row r="71" spans="6:11" s="4" customFormat="1" ht="15" x14ac:dyDescent="0.2">
      <c r="F71" s="38"/>
      <c r="G71" s="38"/>
      <c r="H71" s="38"/>
      <c r="I71" s="38"/>
      <c r="J71" s="38"/>
      <c r="K71" s="38"/>
    </row>
    <row r="72" spans="6:11" s="4" customFormat="1" ht="15" x14ac:dyDescent="0.2">
      <c r="F72" s="38"/>
      <c r="G72" s="38"/>
      <c r="H72" s="38"/>
      <c r="I72" s="38"/>
      <c r="J72" s="38"/>
      <c r="K72" s="38"/>
    </row>
    <row r="73" spans="6:11" s="4" customFormat="1" ht="15" x14ac:dyDescent="0.2">
      <c r="F73" s="38"/>
      <c r="G73" s="38"/>
      <c r="H73" s="38"/>
      <c r="I73" s="38"/>
      <c r="J73" s="38"/>
      <c r="K73" s="38"/>
    </row>
    <row r="74" spans="6:11" s="4" customFormat="1" ht="15" x14ac:dyDescent="0.2">
      <c r="F74" s="38"/>
      <c r="G74" s="38"/>
      <c r="H74" s="38"/>
      <c r="I74" s="38"/>
      <c r="J74" s="38"/>
      <c r="K74" s="38"/>
    </row>
    <row r="75" spans="6:11" s="4" customFormat="1" ht="15" x14ac:dyDescent="0.2">
      <c r="F75" s="38"/>
      <c r="G75" s="38"/>
      <c r="H75" s="38"/>
      <c r="I75" s="38"/>
      <c r="J75" s="38"/>
      <c r="K75" s="38"/>
    </row>
    <row r="76" spans="6:11" s="4" customFormat="1" ht="15" x14ac:dyDescent="0.2">
      <c r="F76" s="38"/>
      <c r="G76" s="38"/>
      <c r="H76" s="38"/>
      <c r="I76" s="38"/>
      <c r="J76" s="38"/>
      <c r="K76" s="38"/>
    </row>
    <row r="77" spans="6:11" s="4" customFormat="1" ht="15" x14ac:dyDescent="0.2">
      <c r="F77" s="38"/>
      <c r="G77" s="38"/>
      <c r="H77" s="38"/>
      <c r="I77" s="38"/>
      <c r="J77" s="38"/>
      <c r="K77" s="38"/>
    </row>
    <row r="78" spans="6:11" s="4" customFormat="1" ht="15" x14ac:dyDescent="0.2">
      <c r="F78" s="38"/>
      <c r="G78" s="38"/>
      <c r="H78" s="38"/>
      <c r="I78" s="38"/>
      <c r="J78" s="38"/>
      <c r="K78" s="38"/>
    </row>
    <row r="79" spans="6:11" s="4" customFormat="1" ht="15" x14ac:dyDescent="0.2">
      <c r="F79" s="38"/>
      <c r="G79" s="38"/>
      <c r="H79" s="38"/>
      <c r="I79" s="38"/>
      <c r="J79" s="38"/>
      <c r="K79" s="38"/>
    </row>
    <row r="80" spans="6:11" s="4" customFormat="1" ht="15" x14ac:dyDescent="0.2">
      <c r="F80" s="38"/>
      <c r="G80" s="38"/>
      <c r="H80" s="38"/>
      <c r="I80" s="38"/>
      <c r="J80" s="38"/>
      <c r="K80" s="38"/>
    </row>
    <row r="81" spans="6:11" s="4" customFormat="1" ht="15" x14ac:dyDescent="0.2">
      <c r="F81" s="38"/>
      <c r="G81" s="38"/>
      <c r="H81" s="38"/>
      <c r="I81" s="38"/>
      <c r="J81" s="38"/>
      <c r="K81" s="38"/>
    </row>
    <row r="82" spans="6:11" s="4" customFormat="1" ht="15" x14ac:dyDescent="0.2">
      <c r="F82" s="38"/>
      <c r="G82" s="38"/>
      <c r="H82" s="38"/>
      <c r="I82" s="38"/>
      <c r="J82" s="38"/>
      <c r="K82" s="38"/>
    </row>
    <row r="83" spans="6:11" s="4" customFormat="1" ht="15" x14ac:dyDescent="0.2">
      <c r="F83" s="38"/>
      <c r="G83" s="38"/>
      <c r="H83" s="38"/>
      <c r="I83" s="38"/>
      <c r="J83" s="38"/>
      <c r="K83" s="38"/>
    </row>
    <row r="84" spans="6:11" s="4" customFormat="1" ht="15" x14ac:dyDescent="0.2">
      <c r="F84" s="38"/>
      <c r="G84" s="38"/>
      <c r="H84" s="38"/>
      <c r="I84" s="38"/>
      <c r="J84" s="38"/>
      <c r="K84" s="38"/>
    </row>
    <row r="85" spans="6:11" s="4" customFormat="1" ht="15" x14ac:dyDescent="0.2">
      <c r="F85" s="38"/>
      <c r="G85" s="38"/>
      <c r="H85" s="38"/>
      <c r="I85" s="38"/>
      <c r="J85" s="38"/>
      <c r="K85" s="38"/>
    </row>
    <row r="86" spans="6:11" s="4" customFormat="1" ht="15" x14ac:dyDescent="0.2">
      <c r="F86" s="38"/>
      <c r="G86" s="38"/>
      <c r="H86" s="38"/>
      <c r="I86" s="38"/>
      <c r="J86" s="38"/>
      <c r="K86" s="38"/>
    </row>
    <row r="87" spans="6:11" s="4" customFormat="1" ht="15" x14ac:dyDescent="0.2">
      <c r="F87" s="38"/>
      <c r="G87" s="38"/>
      <c r="H87" s="38"/>
      <c r="I87" s="38"/>
      <c r="J87" s="38"/>
      <c r="K87" s="38"/>
    </row>
    <row r="88" spans="6:11" s="4" customFormat="1" ht="15" x14ac:dyDescent="0.2">
      <c r="F88" s="38"/>
      <c r="G88" s="38"/>
      <c r="H88" s="38"/>
      <c r="I88" s="38"/>
      <c r="J88" s="38"/>
      <c r="K88" s="38"/>
    </row>
    <row r="89" spans="6:11" s="4" customFormat="1" ht="15" x14ac:dyDescent="0.2">
      <c r="F89" s="38"/>
      <c r="G89" s="38"/>
      <c r="H89" s="38"/>
      <c r="I89" s="38"/>
      <c r="J89" s="38"/>
      <c r="K89" s="38"/>
    </row>
    <row r="90" spans="6:11" s="4" customFormat="1" ht="15" x14ac:dyDescent="0.2">
      <c r="F90" s="38"/>
      <c r="G90" s="38"/>
      <c r="H90" s="38"/>
      <c r="I90" s="38"/>
      <c r="J90" s="38"/>
      <c r="K90" s="38"/>
    </row>
    <row r="91" spans="6:11" s="4" customFormat="1" ht="15" x14ac:dyDescent="0.2">
      <c r="F91" s="38"/>
      <c r="G91" s="38"/>
      <c r="H91" s="38"/>
      <c r="I91" s="38"/>
      <c r="J91" s="38"/>
      <c r="K91" s="38"/>
    </row>
    <row r="92" spans="6:11" s="4" customFormat="1" ht="15" x14ac:dyDescent="0.2">
      <c r="F92" s="38"/>
      <c r="G92" s="38"/>
      <c r="H92" s="38"/>
      <c r="I92" s="38"/>
      <c r="J92" s="38"/>
      <c r="K92" s="38"/>
    </row>
    <row r="93" spans="6:11" s="4" customFormat="1" ht="15" x14ac:dyDescent="0.2">
      <c r="F93" s="38"/>
      <c r="G93" s="38"/>
      <c r="H93" s="38"/>
      <c r="I93" s="38"/>
      <c r="J93" s="38"/>
      <c r="K93" s="38"/>
    </row>
    <row r="94" spans="6:11" s="4" customFormat="1" ht="15" x14ac:dyDescent="0.2">
      <c r="F94" s="38"/>
      <c r="G94" s="38"/>
      <c r="H94" s="38"/>
      <c r="I94" s="38"/>
      <c r="J94" s="38"/>
      <c r="K94" s="38"/>
    </row>
    <row r="95" spans="6:11" s="4" customFormat="1" ht="15" x14ac:dyDescent="0.2">
      <c r="F95" s="38"/>
      <c r="G95" s="38"/>
      <c r="H95" s="38"/>
      <c r="I95" s="38"/>
      <c r="J95" s="38"/>
      <c r="K95" s="38"/>
    </row>
    <row r="96" spans="6:11" s="4" customFormat="1" ht="15" x14ac:dyDescent="0.2">
      <c r="F96" s="38"/>
      <c r="G96" s="38"/>
      <c r="H96" s="38"/>
      <c r="I96" s="38"/>
      <c r="J96" s="38"/>
      <c r="K96" s="38"/>
    </row>
    <row r="97" spans="6:11" s="4" customFormat="1" ht="15" x14ac:dyDescent="0.2">
      <c r="F97" s="38"/>
      <c r="G97" s="38"/>
      <c r="H97" s="38"/>
      <c r="I97" s="38"/>
      <c r="J97" s="38"/>
      <c r="K97" s="38"/>
    </row>
    <row r="98" spans="6:11" s="4" customFormat="1" ht="15" x14ac:dyDescent="0.2">
      <c r="F98" s="38"/>
      <c r="G98" s="38"/>
      <c r="H98" s="38"/>
      <c r="I98" s="38"/>
      <c r="J98" s="38"/>
      <c r="K98" s="38"/>
    </row>
    <row r="99" spans="6:11" s="4" customFormat="1" ht="15" x14ac:dyDescent="0.2">
      <c r="F99" s="38"/>
      <c r="G99" s="38"/>
      <c r="H99" s="38"/>
      <c r="I99" s="38"/>
      <c r="J99" s="38"/>
      <c r="K99" s="38"/>
    </row>
    <row r="100" spans="6:11" s="4" customFormat="1" ht="15" x14ac:dyDescent="0.2">
      <c r="F100" s="38"/>
      <c r="G100" s="38"/>
      <c r="H100" s="38"/>
      <c r="I100" s="38"/>
      <c r="J100" s="38"/>
      <c r="K100" s="38"/>
    </row>
    <row r="101" spans="6:11" s="4" customFormat="1" ht="15" x14ac:dyDescent="0.2">
      <c r="F101" s="38"/>
      <c r="G101" s="38"/>
      <c r="H101" s="38"/>
      <c r="I101" s="38"/>
      <c r="J101" s="38"/>
      <c r="K101" s="38"/>
    </row>
    <row r="102" spans="6:11" s="4" customFormat="1" ht="15" x14ac:dyDescent="0.2">
      <c r="F102" s="38"/>
      <c r="G102" s="38"/>
      <c r="H102" s="38"/>
      <c r="I102" s="38"/>
      <c r="J102" s="38"/>
      <c r="K102" s="38"/>
    </row>
    <row r="103" spans="6:11" s="4" customFormat="1" ht="15" x14ac:dyDescent="0.2">
      <c r="F103" s="38"/>
      <c r="G103" s="38"/>
      <c r="H103" s="38"/>
      <c r="I103" s="38"/>
      <c r="J103" s="38"/>
      <c r="K103" s="38"/>
    </row>
    <row r="104" spans="6:11" s="4" customFormat="1" ht="15" x14ac:dyDescent="0.2">
      <c r="F104" s="38"/>
      <c r="G104" s="38"/>
      <c r="H104" s="38"/>
      <c r="I104" s="38"/>
      <c r="J104" s="38"/>
      <c r="K104" s="38"/>
    </row>
    <row r="105" spans="6:11" s="4" customFormat="1" ht="15" x14ac:dyDescent="0.2">
      <c r="F105" s="38"/>
      <c r="G105" s="38"/>
      <c r="H105" s="38"/>
      <c r="I105" s="38"/>
      <c r="J105" s="38"/>
      <c r="K105" s="38"/>
    </row>
    <row r="106" spans="6:11" s="4" customFormat="1" ht="15" x14ac:dyDescent="0.2">
      <c r="F106" s="38"/>
      <c r="G106" s="38"/>
      <c r="H106" s="38"/>
      <c r="I106" s="38"/>
      <c r="J106" s="38"/>
      <c r="K106" s="38"/>
    </row>
    <row r="107" spans="6:11" s="4" customFormat="1" ht="15" x14ac:dyDescent="0.2">
      <c r="F107" s="38"/>
      <c r="G107" s="38"/>
      <c r="H107" s="38"/>
      <c r="I107" s="38"/>
      <c r="J107" s="38"/>
      <c r="K107" s="38"/>
    </row>
    <row r="108" spans="6:11" s="4" customFormat="1" ht="15" x14ac:dyDescent="0.2">
      <c r="F108" s="38"/>
      <c r="G108" s="38"/>
      <c r="H108" s="38"/>
      <c r="I108" s="38"/>
      <c r="J108" s="38"/>
      <c r="K108" s="38"/>
    </row>
    <row r="109" spans="6:11" s="4" customFormat="1" ht="15" x14ac:dyDescent="0.2">
      <c r="F109" s="38"/>
      <c r="G109" s="38"/>
      <c r="H109" s="38"/>
      <c r="I109" s="38"/>
      <c r="J109" s="38"/>
      <c r="K109" s="38"/>
    </row>
    <row r="110" spans="6:11" s="4" customFormat="1" ht="15" x14ac:dyDescent="0.2">
      <c r="F110" s="38"/>
      <c r="G110" s="38"/>
      <c r="H110" s="38"/>
      <c r="I110" s="38"/>
      <c r="J110" s="38"/>
      <c r="K110" s="38"/>
    </row>
    <row r="111" spans="6:11" s="4" customFormat="1" ht="15" x14ac:dyDescent="0.2">
      <c r="F111" s="38"/>
      <c r="G111" s="38"/>
      <c r="H111" s="38"/>
      <c r="I111" s="38"/>
      <c r="J111" s="38"/>
      <c r="K111" s="38"/>
    </row>
    <row r="112" spans="6:11" s="4" customFormat="1" ht="15" x14ac:dyDescent="0.2">
      <c r="F112" s="38"/>
      <c r="G112" s="38"/>
      <c r="H112" s="38"/>
      <c r="I112" s="38"/>
      <c r="J112" s="38"/>
      <c r="K112" s="38"/>
    </row>
    <row r="113" spans="6:11" s="4" customFormat="1" ht="15" x14ac:dyDescent="0.2">
      <c r="F113" s="38"/>
      <c r="G113" s="38"/>
      <c r="H113" s="38"/>
      <c r="I113" s="38"/>
      <c r="J113" s="38"/>
      <c r="K113" s="38"/>
    </row>
    <row r="114" spans="6:11" s="4" customFormat="1" ht="15" x14ac:dyDescent="0.2">
      <c r="F114" s="38"/>
      <c r="G114" s="38"/>
      <c r="H114" s="38"/>
      <c r="I114" s="38"/>
      <c r="J114" s="38"/>
      <c r="K114" s="38"/>
    </row>
    <row r="115" spans="6:11" s="4" customFormat="1" ht="15" x14ac:dyDescent="0.2">
      <c r="F115" s="38"/>
      <c r="G115" s="38"/>
      <c r="H115" s="38"/>
      <c r="I115" s="38"/>
      <c r="J115" s="38"/>
      <c r="K115" s="38"/>
    </row>
    <row r="116" spans="6:11" s="4" customFormat="1" ht="15" x14ac:dyDescent="0.2">
      <c r="F116" s="38"/>
      <c r="G116" s="38"/>
      <c r="H116" s="38"/>
      <c r="I116" s="38"/>
      <c r="J116" s="38"/>
      <c r="K116" s="38"/>
    </row>
    <row r="117" spans="6:11" s="4" customFormat="1" ht="15" x14ac:dyDescent="0.2">
      <c r="F117" s="38"/>
      <c r="G117" s="38"/>
      <c r="H117" s="38"/>
      <c r="I117" s="38"/>
      <c r="J117" s="38"/>
      <c r="K117" s="38"/>
    </row>
    <row r="118" spans="6:11" s="4" customFormat="1" ht="15" x14ac:dyDescent="0.2">
      <c r="F118" s="38"/>
      <c r="G118" s="38"/>
      <c r="H118" s="38"/>
      <c r="I118" s="38"/>
      <c r="J118" s="38"/>
      <c r="K118" s="38"/>
    </row>
    <row r="119" spans="6:11" s="4" customFormat="1" ht="15" x14ac:dyDescent="0.2">
      <c r="F119" s="38"/>
      <c r="G119" s="38"/>
      <c r="H119" s="38"/>
      <c r="I119" s="38"/>
      <c r="J119" s="38"/>
      <c r="K119" s="38"/>
    </row>
    <row r="120" spans="6:11" s="4" customFormat="1" ht="15" x14ac:dyDescent="0.2">
      <c r="F120" s="38"/>
      <c r="G120" s="38"/>
      <c r="H120" s="38"/>
      <c r="I120" s="38"/>
      <c r="J120" s="38"/>
      <c r="K120" s="38"/>
    </row>
    <row r="121" spans="6:11" s="4" customFormat="1" ht="15" x14ac:dyDescent="0.2">
      <c r="F121" s="38"/>
      <c r="G121" s="38"/>
      <c r="H121" s="38"/>
      <c r="I121" s="38"/>
      <c r="J121" s="38"/>
      <c r="K121" s="38"/>
    </row>
    <row r="122" spans="6:11" s="4" customFormat="1" ht="15" x14ac:dyDescent="0.2">
      <c r="F122" s="38"/>
      <c r="G122" s="38"/>
      <c r="H122" s="38"/>
      <c r="I122" s="38"/>
      <c r="J122" s="38"/>
      <c r="K122" s="38"/>
    </row>
    <row r="123" spans="6:11" s="4" customFormat="1" ht="15" x14ac:dyDescent="0.2">
      <c r="F123" s="38"/>
      <c r="G123" s="38"/>
      <c r="H123" s="38"/>
      <c r="I123" s="38"/>
      <c r="J123" s="38"/>
      <c r="K123" s="38"/>
    </row>
    <row r="124" spans="6:11" s="4" customFormat="1" ht="15" x14ac:dyDescent="0.2">
      <c r="F124" s="38"/>
      <c r="G124" s="38"/>
      <c r="H124" s="38"/>
      <c r="I124" s="38"/>
      <c r="J124" s="38"/>
      <c r="K124" s="38"/>
    </row>
    <row r="125" spans="6:11" s="4" customFormat="1" ht="15" x14ac:dyDescent="0.2">
      <c r="F125" s="38"/>
      <c r="G125" s="38"/>
      <c r="H125" s="38"/>
      <c r="I125" s="38"/>
      <c r="J125" s="38"/>
      <c r="K125" s="38"/>
    </row>
    <row r="126" spans="6:11" s="4" customFormat="1" ht="15" x14ac:dyDescent="0.2">
      <c r="F126" s="38"/>
      <c r="G126" s="38"/>
      <c r="H126" s="38"/>
      <c r="I126" s="38"/>
      <c r="J126" s="38"/>
      <c r="K126" s="38"/>
    </row>
    <row r="127" spans="6:11" s="4" customFormat="1" ht="15" x14ac:dyDescent="0.2">
      <c r="F127" s="38"/>
      <c r="G127" s="38"/>
      <c r="H127" s="38"/>
      <c r="I127" s="38"/>
      <c r="J127" s="38"/>
      <c r="K127" s="38"/>
    </row>
    <row r="128" spans="6:11" s="4" customFormat="1" ht="15" x14ac:dyDescent="0.2">
      <c r="F128" s="38"/>
      <c r="G128" s="38"/>
      <c r="H128" s="38"/>
      <c r="I128" s="38"/>
      <c r="J128" s="38"/>
      <c r="K128" s="38"/>
    </row>
    <row r="129" spans="6:11" s="4" customFormat="1" ht="15" x14ac:dyDescent="0.2">
      <c r="F129" s="38"/>
      <c r="G129" s="38"/>
      <c r="H129" s="38"/>
      <c r="I129" s="38"/>
      <c r="J129" s="38"/>
      <c r="K129" s="38"/>
    </row>
    <row r="130" spans="6:11" s="4" customFormat="1" ht="15" x14ac:dyDescent="0.2">
      <c r="F130" s="38"/>
      <c r="G130" s="38"/>
      <c r="H130" s="38"/>
      <c r="I130" s="38"/>
      <c r="J130" s="38"/>
      <c r="K130" s="38"/>
    </row>
    <row r="131" spans="6:11" s="4" customFormat="1" ht="15" x14ac:dyDescent="0.2">
      <c r="F131" s="38"/>
      <c r="G131" s="38"/>
      <c r="H131" s="38"/>
      <c r="I131" s="38"/>
      <c r="J131" s="38"/>
      <c r="K131" s="38"/>
    </row>
    <row r="132" spans="6:11" s="4" customFormat="1" ht="15" x14ac:dyDescent="0.2">
      <c r="F132" s="38"/>
      <c r="G132" s="38"/>
      <c r="H132" s="38"/>
      <c r="I132" s="38"/>
      <c r="J132" s="38"/>
      <c r="K132" s="38"/>
    </row>
    <row r="133" spans="6:11" s="4" customFormat="1" ht="15" x14ac:dyDescent="0.2">
      <c r="F133" s="38"/>
      <c r="G133" s="38"/>
      <c r="H133" s="38"/>
      <c r="I133" s="38"/>
      <c r="J133" s="38"/>
      <c r="K133" s="38"/>
    </row>
    <row r="134" spans="6:11" s="4" customFormat="1" ht="15" x14ac:dyDescent="0.2">
      <c r="F134" s="38"/>
      <c r="G134" s="38"/>
      <c r="H134" s="38"/>
      <c r="I134" s="38"/>
      <c r="J134" s="38"/>
      <c r="K134" s="38"/>
    </row>
    <row r="135" spans="6:11" s="4" customFormat="1" ht="15" x14ac:dyDescent="0.2">
      <c r="F135" s="38"/>
      <c r="G135" s="38"/>
      <c r="H135" s="38"/>
      <c r="I135" s="38"/>
      <c r="J135" s="38"/>
      <c r="K135" s="38"/>
    </row>
    <row r="136" spans="6:11" s="4" customFormat="1" ht="15" x14ac:dyDescent="0.2">
      <c r="F136" s="38"/>
      <c r="G136" s="38"/>
      <c r="H136" s="38"/>
      <c r="I136" s="38"/>
      <c r="J136" s="38"/>
      <c r="K136" s="38"/>
    </row>
    <row r="137" spans="6:11" s="4" customFormat="1" ht="15" x14ac:dyDescent="0.2">
      <c r="F137" s="38"/>
      <c r="G137" s="38"/>
      <c r="H137" s="38"/>
      <c r="I137" s="38"/>
      <c r="J137" s="38"/>
      <c r="K137" s="38"/>
    </row>
    <row r="138" spans="6:11" s="4" customFormat="1" ht="15" x14ac:dyDescent="0.2">
      <c r="F138" s="38"/>
      <c r="G138" s="38"/>
      <c r="H138" s="38"/>
      <c r="I138" s="38"/>
      <c r="J138" s="38"/>
      <c r="K138" s="38"/>
    </row>
    <row r="139" spans="6:11" s="4" customFormat="1" ht="15" x14ac:dyDescent="0.2">
      <c r="F139" s="38"/>
      <c r="G139" s="38"/>
      <c r="H139" s="38"/>
      <c r="I139" s="38"/>
      <c r="J139" s="38"/>
      <c r="K139" s="38"/>
    </row>
    <row r="140" spans="6:11" s="4" customFormat="1" ht="15" x14ac:dyDescent="0.2">
      <c r="F140" s="38"/>
      <c r="G140" s="38"/>
      <c r="H140" s="38"/>
      <c r="I140" s="38"/>
      <c r="J140" s="38"/>
      <c r="K140" s="38"/>
    </row>
    <row r="141" spans="6:11" s="4" customFormat="1" ht="15" x14ac:dyDescent="0.2">
      <c r="F141" s="38"/>
      <c r="G141" s="38"/>
      <c r="H141" s="38"/>
      <c r="I141" s="38"/>
      <c r="J141" s="38"/>
      <c r="K141" s="38"/>
    </row>
    <row r="142" spans="6:11" s="4" customFormat="1" ht="15" x14ac:dyDescent="0.2">
      <c r="F142" s="38"/>
      <c r="G142" s="38"/>
      <c r="H142" s="38"/>
      <c r="I142" s="38"/>
      <c r="J142" s="38"/>
      <c r="K142" s="38"/>
    </row>
    <row r="143" spans="6:11" s="4" customFormat="1" ht="15" x14ac:dyDescent="0.2">
      <c r="F143" s="38"/>
      <c r="G143" s="38"/>
      <c r="H143" s="38"/>
      <c r="I143" s="38"/>
      <c r="J143" s="38"/>
      <c r="K143" s="38"/>
    </row>
    <row r="144" spans="6:11" s="4" customFormat="1" ht="15" x14ac:dyDescent="0.2">
      <c r="F144" s="38"/>
      <c r="G144" s="38"/>
      <c r="H144" s="38"/>
      <c r="I144" s="38"/>
      <c r="J144" s="38"/>
      <c r="K144" s="38"/>
    </row>
    <row r="145" spans="6:11" s="4" customFormat="1" ht="15" x14ac:dyDescent="0.2">
      <c r="F145" s="38"/>
      <c r="G145" s="38"/>
      <c r="H145" s="38"/>
      <c r="I145" s="38"/>
      <c r="J145" s="38"/>
      <c r="K145" s="38"/>
    </row>
    <row r="146" spans="6:11" s="4" customFormat="1" ht="15" x14ac:dyDescent="0.2">
      <c r="F146" s="38"/>
      <c r="G146" s="38"/>
      <c r="H146" s="38"/>
      <c r="I146" s="38"/>
      <c r="J146" s="38"/>
      <c r="K146" s="38"/>
    </row>
    <row r="147" spans="6:11" s="4" customFormat="1" ht="15" x14ac:dyDescent="0.2">
      <c r="F147" s="38"/>
      <c r="G147" s="38"/>
      <c r="H147" s="38"/>
      <c r="I147" s="38"/>
      <c r="J147" s="38"/>
      <c r="K147" s="38"/>
    </row>
    <row r="148" spans="6:11" s="4" customFormat="1" ht="15" x14ac:dyDescent="0.2">
      <c r="F148" s="38"/>
      <c r="G148" s="38"/>
      <c r="H148" s="38"/>
      <c r="I148" s="38"/>
      <c r="J148" s="38"/>
      <c r="K148" s="38"/>
    </row>
    <row r="149" spans="6:11" s="4" customFormat="1" ht="15" x14ac:dyDescent="0.2">
      <c r="F149" s="38"/>
      <c r="G149" s="38"/>
      <c r="H149" s="38"/>
      <c r="I149" s="38"/>
      <c r="J149" s="38"/>
      <c r="K149" s="38"/>
    </row>
    <row r="150" spans="6:11" s="4" customFormat="1" ht="15" x14ac:dyDescent="0.2">
      <c r="F150" s="38"/>
      <c r="G150" s="38"/>
      <c r="H150" s="38"/>
      <c r="I150" s="38"/>
      <c r="J150" s="38"/>
      <c r="K150" s="38"/>
    </row>
    <row r="151" spans="6:11" s="4" customFormat="1" ht="15" x14ac:dyDescent="0.2">
      <c r="F151" s="38"/>
      <c r="G151" s="38"/>
      <c r="H151" s="38"/>
      <c r="I151" s="38"/>
      <c r="J151" s="38"/>
      <c r="K151" s="38"/>
    </row>
    <row r="152" spans="6:11" s="4" customFormat="1" ht="15" x14ac:dyDescent="0.2">
      <c r="F152" s="38"/>
      <c r="G152" s="38"/>
      <c r="H152" s="38"/>
      <c r="I152" s="38"/>
      <c r="J152" s="38"/>
      <c r="K152" s="38"/>
    </row>
    <row r="153" spans="6:11" s="4" customFormat="1" ht="15" x14ac:dyDescent="0.2">
      <c r="F153" s="38"/>
      <c r="G153" s="38"/>
      <c r="H153" s="38"/>
      <c r="I153" s="38"/>
      <c r="J153" s="38"/>
      <c r="K153" s="38"/>
    </row>
    <row r="154" spans="6:11" s="4" customFormat="1" ht="15" x14ac:dyDescent="0.2">
      <c r="F154" s="38"/>
      <c r="G154" s="38"/>
      <c r="H154" s="38"/>
      <c r="I154" s="38"/>
      <c r="J154" s="38"/>
      <c r="K154" s="38"/>
    </row>
    <row r="155" spans="6:11" s="4" customFormat="1" ht="15" x14ac:dyDescent="0.2">
      <c r="F155" s="38"/>
      <c r="G155" s="38"/>
      <c r="H155" s="38"/>
      <c r="I155" s="38"/>
      <c r="J155" s="38"/>
      <c r="K155" s="38"/>
    </row>
    <row r="156" spans="6:11" s="4" customFormat="1" ht="15" x14ac:dyDescent="0.2">
      <c r="F156" s="38"/>
      <c r="G156" s="38"/>
      <c r="H156" s="38"/>
      <c r="I156" s="38"/>
      <c r="J156" s="38"/>
      <c r="K156" s="38"/>
    </row>
    <row r="157" spans="6:11" s="4" customFormat="1" ht="15" x14ac:dyDescent="0.2">
      <c r="F157" s="38"/>
      <c r="G157" s="38"/>
      <c r="H157" s="38"/>
      <c r="I157" s="38"/>
      <c r="J157" s="38"/>
      <c r="K157" s="38"/>
    </row>
    <row r="158" spans="6:11" s="4" customFormat="1" ht="15" x14ac:dyDescent="0.2">
      <c r="F158" s="38"/>
      <c r="G158" s="38"/>
      <c r="H158" s="38"/>
      <c r="I158" s="38"/>
      <c r="J158" s="38"/>
      <c r="K158" s="38"/>
    </row>
    <row r="159" spans="6:11" s="4" customFormat="1" ht="15" x14ac:dyDescent="0.2">
      <c r="F159" s="38"/>
      <c r="G159" s="38"/>
      <c r="H159" s="38"/>
      <c r="I159" s="38"/>
      <c r="J159" s="38"/>
      <c r="K159" s="38"/>
    </row>
    <row r="160" spans="6:11" s="4" customFormat="1" ht="15" x14ac:dyDescent="0.2">
      <c r="F160" s="38"/>
      <c r="G160" s="38"/>
      <c r="H160" s="38"/>
      <c r="I160" s="38"/>
      <c r="J160" s="38"/>
      <c r="K160" s="38"/>
    </row>
    <row r="161" spans="6:11" s="4" customFormat="1" ht="15" x14ac:dyDescent="0.2">
      <c r="F161" s="38"/>
      <c r="G161" s="38"/>
      <c r="H161" s="38"/>
      <c r="I161" s="38"/>
      <c r="J161" s="38"/>
      <c r="K161" s="38"/>
    </row>
    <row r="162" spans="6:11" s="4" customFormat="1" ht="15" x14ac:dyDescent="0.2">
      <c r="F162" s="38"/>
      <c r="G162" s="38"/>
      <c r="H162" s="38"/>
      <c r="I162" s="38"/>
      <c r="J162" s="38"/>
      <c r="K162" s="38"/>
    </row>
    <row r="163" spans="6:11" s="4" customFormat="1" ht="15" x14ac:dyDescent="0.2">
      <c r="F163" s="38"/>
      <c r="G163" s="38"/>
      <c r="H163" s="38"/>
      <c r="I163" s="38"/>
      <c r="J163" s="38"/>
      <c r="K163" s="38"/>
    </row>
    <row r="164" spans="6:11" s="4" customFormat="1" ht="15" x14ac:dyDescent="0.2">
      <c r="F164" s="38"/>
      <c r="G164" s="38"/>
      <c r="H164" s="38"/>
      <c r="I164" s="38"/>
      <c r="J164" s="38"/>
      <c r="K164" s="38"/>
    </row>
    <row r="165" spans="6:11" s="4" customFormat="1" ht="15" x14ac:dyDescent="0.2">
      <c r="F165" s="38"/>
      <c r="G165" s="38"/>
      <c r="H165" s="38"/>
      <c r="I165" s="38"/>
      <c r="J165" s="38"/>
      <c r="K165" s="38"/>
    </row>
    <row r="166" spans="6:11" s="4" customFormat="1" ht="15" x14ac:dyDescent="0.2">
      <c r="F166" s="38"/>
      <c r="G166" s="38"/>
      <c r="H166" s="38"/>
      <c r="I166" s="38"/>
      <c r="J166" s="38"/>
      <c r="K166" s="38"/>
    </row>
    <row r="167" spans="6:11" s="4" customFormat="1" ht="15" x14ac:dyDescent="0.2">
      <c r="F167" s="38"/>
      <c r="G167" s="38"/>
      <c r="H167" s="38"/>
      <c r="I167" s="38"/>
      <c r="J167" s="38"/>
      <c r="K167" s="38"/>
    </row>
    <row r="168" spans="6:11" s="4" customFormat="1" ht="15" x14ac:dyDescent="0.2">
      <c r="F168" s="38"/>
      <c r="G168" s="38"/>
      <c r="H168" s="38"/>
      <c r="I168" s="38"/>
      <c r="J168" s="38"/>
      <c r="K168" s="38"/>
    </row>
    <row r="169" spans="6:11" s="4" customFormat="1" ht="15" x14ac:dyDescent="0.2">
      <c r="F169" s="38"/>
      <c r="G169" s="38"/>
      <c r="H169" s="38"/>
      <c r="I169" s="38"/>
      <c r="J169" s="38"/>
      <c r="K169" s="38"/>
    </row>
    <row r="170" spans="6:11" s="4" customFormat="1" ht="15" x14ac:dyDescent="0.2">
      <c r="F170" s="38"/>
      <c r="G170" s="38"/>
      <c r="H170" s="38"/>
      <c r="I170" s="38"/>
      <c r="J170" s="38"/>
      <c r="K170" s="38"/>
    </row>
    <row r="171" spans="6:11" s="4" customFormat="1" ht="15" x14ac:dyDescent="0.2">
      <c r="F171" s="38"/>
      <c r="G171" s="38"/>
      <c r="H171" s="38"/>
      <c r="I171" s="38"/>
      <c r="J171" s="38"/>
      <c r="K171" s="38"/>
    </row>
    <row r="172" spans="6:11" s="4" customFormat="1" ht="15" x14ac:dyDescent="0.2">
      <c r="F172" s="38"/>
      <c r="G172" s="38"/>
      <c r="H172" s="38"/>
      <c r="I172" s="38"/>
      <c r="J172" s="38"/>
      <c r="K172" s="38"/>
    </row>
    <row r="173" spans="6:11" s="4" customFormat="1" ht="15" x14ac:dyDescent="0.2">
      <c r="F173" s="38"/>
      <c r="G173" s="38"/>
      <c r="H173" s="38"/>
      <c r="I173" s="38"/>
      <c r="J173" s="38"/>
      <c r="K173" s="38"/>
    </row>
    <row r="174" spans="6:11" s="4" customFormat="1" ht="15" x14ac:dyDescent="0.2">
      <c r="F174" s="38"/>
      <c r="G174" s="38"/>
      <c r="H174" s="38"/>
      <c r="I174" s="38"/>
      <c r="J174" s="38"/>
      <c r="K174" s="38"/>
    </row>
    <row r="175" spans="6:11" s="4" customFormat="1" ht="15" x14ac:dyDescent="0.2">
      <c r="F175" s="38"/>
      <c r="G175" s="38"/>
      <c r="H175" s="38"/>
      <c r="I175" s="38"/>
      <c r="J175" s="38"/>
      <c r="K175" s="38"/>
    </row>
    <row r="176" spans="6:11" s="4" customFormat="1" ht="15" x14ac:dyDescent="0.2">
      <c r="F176" s="38"/>
      <c r="G176" s="38"/>
      <c r="H176" s="38"/>
      <c r="I176" s="38"/>
      <c r="J176" s="38"/>
      <c r="K176" s="38"/>
    </row>
    <row r="177" spans="6:11" s="4" customFormat="1" ht="15" x14ac:dyDescent="0.2">
      <c r="F177" s="38"/>
      <c r="G177" s="38"/>
      <c r="H177" s="38"/>
      <c r="I177" s="38"/>
      <c r="J177" s="38"/>
      <c r="K177" s="38"/>
    </row>
    <row r="178" spans="6:11" s="4" customFormat="1" ht="15" x14ac:dyDescent="0.2">
      <c r="F178" s="38"/>
      <c r="G178" s="38"/>
      <c r="H178" s="38"/>
      <c r="I178" s="38"/>
      <c r="J178" s="38"/>
      <c r="K178" s="38"/>
    </row>
    <row r="179" spans="6:11" s="4" customFormat="1" ht="15" x14ac:dyDescent="0.2">
      <c r="F179" s="38"/>
      <c r="G179" s="38"/>
      <c r="H179" s="38"/>
      <c r="I179" s="38"/>
      <c r="J179" s="38"/>
      <c r="K179" s="38"/>
    </row>
    <row r="180" spans="6:11" s="4" customFormat="1" ht="15" x14ac:dyDescent="0.2">
      <c r="F180" s="38"/>
      <c r="G180" s="38"/>
      <c r="H180" s="38"/>
      <c r="I180" s="38"/>
      <c r="J180" s="38"/>
      <c r="K180" s="38"/>
    </row>
    <row r="181" spans="6:11" s="4" customFormat="1" ht="15" x14ac:dyDescent="0.2">
      <c r="F181" s="38"/>
      <c r="G181" s="38"/>
      <c r="H181" s="38"/>
      <c r="I181" s="38"/>
      <c r="J181" s="38"/>
      <c r="K181" s="38"/>
    </row>
    <row r="182" spans="6:11" s="4" customFormat="1" ht="15" x14ac:dyDescent="0.2">
      <c r="F182" s="38"/>
      <c r="G182" s="38"/>
      <c r="H182" s="38"/>
      <c r="I182" s="38"/>
      <c r="J182" s="38"/>
      <c r="K182" s="38"/>
    </row>
    <row r="183" spans="6:11" s="4" customFormat="1" ht="15" x14ac:dyDescent="0.2">
      <c r="F183" s="38"/>
      <c r="G183" s="38"/>
      <c r="H183" s="38"/>
      <c r="I183" s="38"/>
      <c r="J183" s="38"/>
      <c r="K183" s="38"/>
    </row>
    <row r="184" spans="6:11" s="4" customFormat="1" ht="15" x14ac:dyDescent="0.2">
      <c r="F184" s="38"/>
      <c r="G184" s="38"/>
      <c r="H184" s="38"/>
      <c r="I184" s="38"/>
      <c r="J184" s="38"/>
      <c r="K184" s="38"/>
    </row>
    <row r="185" spans="6:11" s="4" customFormat="1" ht="15" x14ac:dyDescent="0.2">
      <c r="F185" s="38"/>
      <c r="G185" s="38"/>
      <c r="H185" s="38"/>
      <c r="I185" s="38"/>
      <c r="J185" s="38"/>
      <c r="K185" s="38"/>
    </row>
    <row r="186" spans="6:11" s="4" customFormat="1" ht="15" x14ac:dyDescent="0.2">
      <c r="F186" s="38"/>
      <c r="G186" s="38"/>
      <c r="H186" s="38"/>
      <c r="I186" s="38"/>
      <c r="J186" s="38"/>
      <c r="K186" s="38"/>
    </row>
    <row r="187" spans="6:11" s="4" customFormat="1" ht="15" x14ac:dyDescent="0.2">
      <c r="F187" s="38"/>
      <c r="G187" s="38"/>
      <c r="H187" s="38"/>
      <c r="I187" s="38"/>
      <c r="J187" s="38"/>
      <c r="K187" s="38"/>
    </row>
    <row r="188" spans="6:11" s="4" customFormat="1" ht="15" x14ac:dyDescent="0.2">
      <c r="F188" s="38"/>
      <c r="G188" s="38"/>
      <c r="H188" s="38"/>
      <c r="I188" s="38"/>
      <c r="J188" s="38"/>
      <c r="K188" s="38"/>
    </row>
    <row r="189" spans="6:11" s="4" customFormat="1" ht="15" x14ac:dyDescent="0.2">
      <c r="F189" s="38"/>
      <c r="G189" s="38"/>
      <c r="H189" s="38"/>
      <c r="I189" s="38"/>
      <c r="J189" s="38"/>
      <c r="K189" s="38"/>
    </row>
    <row r="190" spans="6:11" s="4" customFormat="1" ht="15" x14ac:dyDescent="0.2">
      <c r="F190" s="38"/>
      <c r="G190" s="38"/>
      <c r="H190" s="38"/>
      <c r="I190" s="38"/>
      <c r="J190" s="38"/>
      <c r="K190" s="38"/>
    </row>
    <row r="191" spans="6:11" s="4" customFormat="1" ht="15" x14ac:dyDescent="0.2">
      <c r="F191" s="38"/>
      <c r="G191" s="38"/>
      <c r="H191" s="38"/>
      <c r="I191" s="38"/>
      <c r="J191" s="38"/>
      <c r="K191" s="38"/>
    </row>
    <row r="192" spans="6:11" s="4" customFormat="1" ht="15" x14ac:dyDescent="0.2">
      <c r="F192" s="38"/>
      <c r="G192" s="38"/>
      <c r="H192" s="38"/>
      <c r="I192" s="38"/>
      <c r="J192" s="38"/>
      <c r="K192" s="38"/>
    </row>
    <row r="193" spans="6:11" s="4" customFormat="1" ht="15" x14ac:dyDescent="0.2">
      <c r="F193" s="38"/>
      <c r="G193" s="38"/>
      <c r="H193" s="38"/>
      <c r="I193" s="38"/>
      <c r="J193" s="38"/>
      <c r="K193" s="38"/>
    </row>
    <row r="194" spans="6:11" s="4" customFormat="1" ht="15" x14ac:dyDescent="0.2">
      <c r="F194" s="38"/>
      <c r="G194" s="38"/>
      <c r="H194" s="38"/>
      <c r="I194" s="38"/>
      <c r="J194" s="38"/>
      <c r="K194" s="38"/>
    </row>
    <row r="195" spans="6:11" s="4" customFormat="1" ht="15" x14ac:dyDescent="0.2">
      <c r="F195" s="38"/>
      <c r="G195" s="38"/>
      <c r="H195" s="38"/>
      <c r="I195" s="38"/>
      <c r="J195" s="38"/>
      <c r="K195" s="38"/>
    </row>
    <row r="196" spans="6:11" s="4" customFormat="1" ht="15" x14ac:dyDescent="0.2">
      <c r="F196" s="38"/>
      <c r="G196" s="38"/>
      <c r="H196" s="38"/>
      <c r="I196" s="38"/>
      <c r="J196" s="38"/>
      <c r="K196" s="38"/>
    </row>
    <row r="197" spans="6:11" s="4" customFormat="1" ht="15" x14ac:dyDescent="0.2">
      <c r="F197" s="38"/>
      <c r="G197" s="38"/>
      <c r="H197" s="38"/>
      <c r="I197" s="38"/>
      <c r="J197" s="38"/>
      <c r="K197" s="38"/>
    </row>
    <row r="198" spans="6:11" s="4" customFormat="1" ht="15" x14ac:dyDescent="0.2">
      <c r="F198" s="38"/>
      <c r="G198" s="38"/>
      <c r="H198" s="38"/>
      <c r="I198" s="38"/>
      <c r="J198" s="38"/>
      <c r="K198" s="38"/>
    </row>
    <row r="199" spans="6:11" s="4" customFormat="1" ht="15" x14ac:dyDescent="0.2">
      <c r="F199" s="38"/>
      <c r="G199" s="38"/>
      <c r="H199" s="38"/>
      <c r="I199" s="38"/>
      <c r="J199" s="38"/>
      <c r="K199" s="38"/>
    </row>
    <row r="200" spans="6:11" s="4" customFormat="1" ht="15" x14ac:dyDescent="0.2">
      <c r="F200" s="38"/>
      <c r="G200" s="38"/>
      <c r="H200" s="38"/>
      <c r="I200" s="38"/>
      <c r="J200" s="38"/>
      <c r="K200" s="38"/>
    </row>
    <row r="201" spans="6:11" s="4" customFormat="1" ht="15" x14ac:dyDescent="0.2">
      <c r="F201" s="38"/>
      <c r="G201" s="38"/>
      <c r="H201" s="38"/>
      <c r="I201" s="38"/>
      <c r="J201" s="38"/>
      <c r="K201" s="38"/>
    </row>
    <row r="202" spans="6:11" s="4" customFormat="1" ht="15" x14ac:dyDescent="0.2">
      <c r="F202" s="38"/>
      <c r="G202" s="38"/>
      <c r="H202" s="38"/>
      <c r="I202" s="38"/>
      <c r="J202" s="38"/>
      <c r="K202" s="38"/>
    </row>
    <row r="203" spans="6:11" s="4" customFormat="1" ht="15" x14ac:dyDescent="0.2">
      <c r="F203" s="38"/>
      <c r="G203" s="38"/>
      <c r="H203" s="38"/>
      <c r="I203" s="38"/>
      <c r="J203" s="38"/>
      <c r="K203" s="38"/>
    </row>
    <row r="204" spans="6:11" s="4" customFormat="1" ht="15" x14ac:dyDescent="0.2">
      <c r="F204" s="38"/>
      <c r="G204" s="38"/>
      <c r="H204" s="38"/>
      <c r="I204" s="38"/>
      <c r="J204" s="38"/>
      <c r="K204" s="38"/>
    </row>
    <row r="205" spans="6:11" s="4" customFormat="1" ht="15" x14ac:dyDescent="0.2">
      <c r="F205" s="38"/>
      <c r="G205" s="38"/>
      <c r="H205" s="38"/>
      <c r="I205" s="38"/>
      <c r="J205" s="38"/>
      <c r="K205" s="38"/>
    </row>
    <row r="206" spans="6:11" s="4" customFormat="1" ht="15" x14ac:dyDescent="0.2">
      <c r="F206" s="38"/>
      <c r="G206" s="38"/>
      <c r="H206" s="38"/>
      <c r="I206" s="38"/>
      <c r="J206" s="38"/>
      <c r="K206" s="38"/>
    </row>
    <row r="207" spans="6:11" s="4" customFormat="1" ht="15" x14ac:dyDescent="0.2">
      <c r="F207" s="38"/>
      <c r="G207" s="38"/>
      <c r="H207" s="38"/>
      <c r="I207" s="38"/>
      <c r="J207" s="38"/>
      <c r="K207" s="38"/>
    </row>
    <row r="208" spans="6:11" s="4" customFormat="1" ht="15" x14ac:dyDescent="0.2">
      <c r="F208" s="38"/>
      <c r="G208" s="38"/>
      <c r="H208" s="38"/>
      <c r="I208" s="38"/>
      <c r="J208" s="38"/>
      <c r="K208" s="38"/>
    </row>
    <row r="209" spans="6:11" s="4" customFormat="1" ht="15" x14ac:dyDescent="0.2">
      <c r="F209" s="38"/>
      <c r="G209" s="38"/>
      <c r="H209" s="38"/>
      <c r="I209" s="38"/>
      <c r="J209" s="38"/>
      <c r="K209" s="38"/>
    </row>
    <row r="210" spans="6:11" s="4" customFormat="1" ht="15" x14ac:dyDescent="0.2">
      <c r="F210" s="38"/>
      <c r="G210" s="38"/>
      <c r="H210" s="38"/>
      <c r="I210" s="38"/>
      <c r="J210" s="38"/>
      <c r="K210" s="38"/>
    </row>
    <row r="211" spans="6:11" s="4" customFormat="1" ht="15" x14ac:dyDescent="0.2">
      <c r="F211" s="38"/>
      <c r="G211" s="38"/>
      <c r="H211" s="38"/>
      <c r="I211" s="38"/>
      <c r="J211" s="38"/>
      <c r="K211" s="38"/>
    </row>
    <row r="212" spans="6:11" s="4" customFormat="1" ht="15" x14ac:dyDescent="0.2">
      <c r="F212" s="38"/>
      <c r="G212" s="38"/>
      <c r="H212" s="38"/>
      <c r="I212" s="38"/>
      <c r="J212" s="38"/>
      <c r="K212" s="38"/>
    </row>
    <row r="213" spans="6:11" s="4" customFormat="1" ht="15" x14ac:dyDescent="0.2">
      <c r="F213" s="38"/>
      <c r="G213" s="38"/>
      <c r="H213" s="38"/>
      <c r="I213" s="38"/>
      <c r="J213" s="38"/>
      <c r="K213" s="38"/>
    </row>
    <row r="214" spans="6:11" s="4" customFormat="1" ht="15" x14ac:dyDescent="0.2">
      <c r="F214" s="38"/>
      <c r="G214" s="38"/>
      <c r="H214" s="38"/>
      <c r="I214" s="38"/>
      <c r="J214" s="38"/>
      <c r="K214" s="38"/>
    </row>
    <row r="215" spans="6:11" s="4" customFormat="1" ht="15" x14ac:dyDescent="0.2">
      <c r="F215" s="38"/>
      <c r="G215" s="38"/>
      <c r="H215" s="38"/>
      <c r="I215" s="38"/>
      <c r="J215" s="38"/>
      <c r="K215" s="38"/>
    </row>
    <row r="216" spans="6:11" s="4" customFormat="1" ht="15" x14ac:dyDescent="0.2">
      <c r="F216" s="38"/>
      <c r="G216" s="38"/>
      <c r="H216" s="38"/>
      <c r="I216" s="38"/>
      <c r="J216" s="38"/>
      <c r="K216" s="38"/>
    </row>
    <row r="217" spans="6:11" s="4" customFormat="1" ht="15" x14ac:dyDescent="0.2">
      <c r="F217" s="38"/>
      <c r="G217" s="38"/>
      <c r="H217" s="38"/>
      <c r="I217" s="38"/>
      <c r="J217" s="38"/>
      <c r="K217" s="3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37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4170.4487852571128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136.82120184190626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4307.26998709902</v>
      </c>
      <c r="C12" s="14">
        <v>4346.3664953141115</v>
      </c>
      <c r="D12" s="14">
        <v>4362.0785446237596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194.79951614568137</v>
      </c>
      <c r="C14" s="14">
        <v>173.73812657059318</v>
      </c>
      <c r="D14" s="14">
        <v>159.44302570565151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88.839675042620087</v>
      </c>
      <c r="C16" s="14">
        <v>86.870778061044234</v>
      </c>
      <c r="D16" s="14">
        <v>71.316302382420858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-71.745851891288979</v>
      </c>
      <c r="C18" s="11">
        <v>-71.708784439724283</v>
      </c>
      <c r="D18" s="11">
        <v>-71.701162238922151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-13.785125807796799</v>
      </c>
      <c r="C20" s="11">
        <v>-13.651603779959956</v>
      </c>
      <c r="D20" s="11">
        <v>-13.487415073161992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-149.48404741741572</v>
      </c>
      <c r="C22" s="11">
        <v>-150.00880924559863</v>
      </c>
      <c r="D22" s="11">
        <v>-149.75099689817119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-9.527657856707421</v>
      </c>
      <c r="C24" s="11">
        <v>-9.527657856707421</v>
      </c>
      <c r="D24" s="11">
        <v>-9.527657856707421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4346.3664953141115</v>
      </c>
      <c r="C28" s="18">
        <f>SUM(C12:C27)</f>
        <v>4362.0785446237578</v>
      </c>
      <c r="D28" s="18">
        <f>SUM(D12:D27)</f>
        <v>4348.3706406448691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4256.7923259969903</v>
      </c>
      <c r="C30" s="11">
        <v>4283.7530895493346</v>
      </c>
      <c r="D30" s="11">
        <v>4284.7389445111758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37" priority="5" stopIfTrue="1" operator="lessThan">
      <formula>0</formula>
    </cfRule>
    <cfRule type="cellIs" dxfId="36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31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3550.1459427466425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116.47073483263421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3666.6166775792772</v>
      </c>
      <c r="C12" s="14">
        <v>3747.2548717204409</v>
      </c>
      <c r="D12" s="14">
        <v>3790.5831571406038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256.0035513997463</v>
      </c>
      <c r="C14" s="14">
        <v>224.74499773132106</v>
      </c>
      <c r="D14" s="14">
        <v>194.25806759866697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64.903963645246009</v>
      </c>
      <c r="C16" s="14">
        <v>63.138137450917192</v>
      </c>
      <c r="D16" s="14">
        <v>50.369257298245451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-51.972535905404442</v>
      </c>
      <c r="C18" s="11">
        <v>-51.889523345125852</v>
      </c>
      <c r="D18" s="11">
        <v>-51.872013963053497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-16.157788779718693</v>
      </c>
      <c r="C20" s="11">
        <v>-18.5653575032863</v>
      </c>
      <c r="D20" s="11">
        <v>-19.59703344160469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-169.24778390852896</v>
      </c>
      <c r="C22" s="11">
        <v>-171.20875660348727</v>
      </c>
      <c r="D22" s="11">
        <v>-173.34910461213232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-2.8912123101761718</v>
      </c>
      <c r="C24" s="11">
        <v>-2.8912123101761718</v>
      </c>
      <c r="D24" s="11">
        <v>-2.8912123101761718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3747.2548717204409</v>
      </c>
      <c r="C28" s="18">
        <f>SUM(C12:C27)</f>
        <v>3790.5831571406034</v>
      </c>
      <c r="D28" s="18">
        <f>SUM(D12:D27)</f>
        <v>3787.5011177105494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3646.9421359592293</v>
      </c>
      <c r="C30" s="11">
        <v>3707.9222291200604</v>
      </c>
      <c r="D30" s="11">
        <v>3727.7196762891267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35" priority="5" stopIfTrue="1" operator="lessThan">
      <formula>0</formula>
    </cfRule>
    <cfRule type="cellIs" dxfId="34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33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7088.7410929472908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232.56251924536264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7321.3036121926543</v>
      </c>
      <c r="C12" s="14">
        <v>7364.2071257216103</v>
      </c>
      <c r="D12" s="14">
        <v>7435.2071138919709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445.46023362173378</v>
      </c>
      <c r="C14" s="14">
        <v>461.68110832615139</v>
      </c>
      <c r="D14" s="14">
        <v>428.86450224501465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155.48790069404612</v>
      </c>
      <c r="C16" s="14">
        <v>158.2405062755949</v>
      </c>
      <c r="D16" s="14">
        <v>160.63887322416014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-140.28248197514003</v>
      </c>
      <c r="C18" s="11">
        <v>-140.57304028475471</v>
      </c>
      <c r="D18" s="11">
        <v>-140.83274468454627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-27.273542993444856</v>
      </c>
      <c r="C20" s="11">
        <v>-29.582036210074222</v>
      </c>
      <c r="D20" s="11">
        <v>-30.636127603138828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-342.15816215238721</v>
      </c>
      <c r="C22" s="11">
        <v>-330.43611627070584</v>
      </c>
      <c r="D22" s="11">
        <v>-318.24079593091346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-48.330433665850649</v>
      </c>
      <c r="C24" s="11">
        <v>-48.330433665850649</v>
      </c>
      <c r="D24" s="11">
        <v>-48.330433665850649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7364.2071257216121</v>
      </c>
      <c r="C28" s="18">
        <f>SUM(C12:C27)</f>
        <v>7435.2071138919719</v>
      </c>
      <c r="D28" s="18">
        <f>SUM(D12:D27)</f>
        <v>7486.6703874766981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7223.9190471596485</v>
      </c>
      <c r="C30" s="11">
        <v>7279.9490818073073</v>
      </c>
      <c r="D30" s="11">
        <v>7340.1897302231555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33" priority="5" stopIfTrue="1" operator="lessThan">
      <formula>0</formula>
    </cfRule>
    <cfRule type="cellIs" dxfId="32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34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2826.8333800077485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92.740796104904803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2919.5741761126537</v>
      </c>
      <c r="C12" s="14">
        <v>2915.6748474843826</v>
      </c>
      <c r="D12" s="14">
        <v>2887.9349373280443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127.86919216788172</v>
      </c>
      <c r="C14" s="14">
        <v>116.34120381803791</v>
      </c>
      <c r="D14" s="14">
        <v>92.125804519596272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44.708654008832255</v>
      </c>
      <c r="C16" s="14">
        <v>34.979605474936633</v>
      </c>
      <c r="D16" s="14">
        <v>33.87505730663289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-33.127502558696584</v>
      </c>
      <c r="C18" s="11">
        <v>-33.021182520661554</v>
      </c>
      <c r="D18" s="11">
        <v>-33.142576343216675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-7.3650425649352282</v>
      </c>
      <c r="C20" s="11">
        <v>-7.9972467656945438</v>
      </c>
      <c r="D20" s="11">
        <v>-8.6851124795190806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-121.05054712240242</v>
      </c>
      <c r="C22" s="11">
        <v>-123.10820760400733</v>
      </c>
      <c r="D22" s="11">
        <v>-124.85233226720425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-14.934082558950408</v>
      </c>
      <c r="C24" s="11">
        <v>-14.934082558950408</v>
      </c>
      <c r="D24" s="11">
        <v>-14.934082558950408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2915.6748474843835</v>
      </c>
      <c r="C28" s="18">
        <f>SUM(C12:C27)</f>
        <v>2887.9349373280434</v>
      </c>
      <c r="D28" s="18">
        <f>SUM(D12:D27)</f>
        <v>2832.3216955053836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2870.4052122377384</v>
      </c>
      <c r="C30" s="11">
        <v>2854.8416200840315</v>
      </c>
      <c r="D30" s="11">
        <v>2813.8395444349139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31" priority="5" stopIfTrue="1" operator="lessThan">
      <formula>0</formula>
    </cfRule>
    <cfRule type="cellIs" dxfId="30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32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4043.9431215863151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132.67089144739111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4176.6140130337062</v>
      </c>
      <c r="C12" s="14">
        <v>4276.8519062288206</v>
      </c>
      <c r="D12" s="14">
        <v>4275.6151713207337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391.88902761593141</v>
      </c>
      <c r="C14" s="14">
        <v>296.92723827355701</v>
      </c>
      <c r="D14" s="14">
        <v>281.2348551320004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65.448024830578106</v>
      </c>
      <c r="C16" s="14">
        <v>63.841820808268132</v>
      </c>
      <c r="D16" s="14">
        <v>59.886563153646129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-61.181335742480741</v>
      </c>
      <c r="C18" s="11">
        <v>-61.379921249223301</v>
      </c>
      <c r="D18" s="11">
        <v>-61.607307868260321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-12.865729178186488</v>
      </c>
      <c r="C20" s="11">
        <v>-13.078416028767204</v>
      </c>
      <c r="D20" s="11">
        <v>-13.291615613410142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-268.18332331302025</v>
      </c>
      <c r="C22" s="11">
        <v>-272.67868569421614</v>
      </c>
      <c r="D22" s="11">
        <v>-273.5903110617715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-14.868771017706928</v>
      </c>
      <c r="C24" s="11">
        <v>-14.868771017706928</v>
      </c>
      <c r="D24" s="11">
        <v>-14.868771017706928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4276.8519062288215</v>
      </c>
      <c r="C28" s="18">
        <f>SUM(C12:C27)</f>
        <v>4275.6151713207319</v>
      </c>
      <c r="D28" s="18">
        <f>SUM(D12:D27)</f>
        <v>4253.378584045231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4158.3268405514564</v>
      </c>
      <c r="C30" s="11">
        <v>4207.0262944420265</v>
      </c>
      <c r="D30" s="11">
        <v>4195.4795813417213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29" priority="5" stopIfTrue="1" operator="lessThan">
      <formula>0</formula>
    </cfRule>
    <cfRule type="cellIs" dxfId="28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35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10004.84671641063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328.23209742377003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10333.0788138344</v>
      </c>
      <c r="C12" s="14">
        <v>10896.605871568358</v>
      </c>
      <c r="D12" s="14">
        <v>11292.541072125026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1063.5865186447168</v>
      </c>
      <c r="C14" s="14">
        <v>878.05917279742209</v>
      </c>
      <c r="D14" s="14">
        <v>660.73940728185448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177.04742592723028</v>
      </c>
      <c r="C16" s="14">
        <v>203.4733183727358</v>
      </c>
      <c r="D16" s="14">
        <v>196.69537771842727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-154.02115612118834</v>
      </c>
      <c r="C18" s="11">
        <v>-154.31333529427312</v>
      </c>
      <c r="D18" s="11">
        <v>-153.91018015308137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-32.651978102129682</v>
      </c>
      <c r="C20" s="11">
        <v>-30.248712627022595</v>
      </c>
      <c r="D20" s="11">
        <v>-32.409936004972742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-439.63771948166624</v>
      </c>
      <c r="C22" s="11">
        <v>-450.23920955918976</v>
      </c>
      <c r="D22" s="11">
        <v>-451.90739912644523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-50.796033133005956</v>
      </c>
      <c r="C24" s="11">
        <v>-50.796033133005956</v>
      </c>
      <c r="D24" s="11">
        <v>-50.796033133005956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10896.605871568356</v>
      </c>
      <c r="C28" s="18">
        <f>SUM(C12:C27)</f>
        <v>11292.541072125025</v>
      </c>
      <c r="D28" s="18">
        <f>SUM(D12:D27)</f>
        <v>11460.952308707803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10443.050044431477</v>
      </c>
      <c r="C30" s="11">
        <v>10915.01712861345</v>
      </c>
      <c r="D30" s="11">
        <v>11192.623610894181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27" priority="5" stopIfTrue="1" operator="lessThan">
      <formula>0</formula>
    </cfRule>
    <cfRule type="cellIs" dxfId="26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6"/>
  <sheetViews>
    <sheetView zoomScale="90" workbookViewId="0"/>
  </sheetViews>
  <sheetFormatPr defaultRowHeight="12.75" x14ac:dyDescent="0.2"/>
  <cols>
    <col min="1" max="1" width="55.28515625" customWidth="1"/>
    <col min="2" max="2" width="11.28515625" customWidth="1"/>
    <col min="3" max="3" width="11.7109375" customWidth="1"/>
    <col min="4" max="4" width="11.85546875" customWidth="1"/>
    <col min="5" max="5" width="12.42578125" customWidth="1"/>
    <col min="7" max="8" width="11.5703125" customWidth="1"/>
    <col min="9" max="10" width="8.85546875" customWidth="1"/>
  </cols>
  <sheetData>
    <row r="1" spans="1:4" ht="15.75" x14ac:dyDescent="0.25">
      <c r="D1" s="9"/>
    </row>
    <row r="2" spans="1:4" ht="15.75" x14ac:dyDescent="0.2">
      <c r="A2" s="1" t="s">
        <v>36</v>
      </c>
    </row>
    <row r="3" spans="1:4" ht="15.75" x14ac:dyDescent="0.2">
      <c r="A3" s="1"/>
    </row>
    <row r="4" spans="1:4" ht="15.75" x14ac:dyDescent="0.2">
      <c r="A4" s="1" t="s">
        <v>27</v>
      </c>
    </row>
    <row r="5" spans="1:4" s="4" customFormat="1" ht="15" x14ac:dyDescent="0.2">
      <c r="A5" s="3"/>
      <c r="B5" s="3"/>
      <c r="C5" s="3"/>
      <c r="D5" s="3"/>
    </row>
    <row r="6" spans="1:4" s="4" customFormat="1" ht="23.25" customHeight="1" x14ac:dyDescent="0.2">
      <c r="A6" s="10" t="s">
        <v>10</v>
      </c>
      <c r="B6" s="6" t="s">
        <v>16</v>
      </c>
      <c r="C6" s="6" t="s">
        <v>17</v>
      </c>
      <c r="D6" s="6" t="s">
        <v>18</v>
      </c>
    </row>
    <row r="7" spans="1:4" s="4" customFormat="1" ht="15.75" x14ac:dyDescent="0.2">
      <c r="A7" s="5"/>
      <c r="B7" s="6"/>
      <c r="C7" s="6"/>
      <c r="D7" s="6"/>
    </row>
    <row r="8" spans="1:4" s="4" customFormat="1" ht="33" customHeight="1" x14ac:dyDescent="0.2">
      <c r="A8" s="5" t="s">
        <v>28</v>
      </c>
      <c r="B8" s="13">
        <v>8724.3149206230264</v>
      </c>
      <c r="C8" s="13"/>
      <c r="D8" s="13"/>
    </row>
    <row r="9" spans="1:4" s="4" customFormat="1" ht="16.149999999999999" customHeight="1" x14ac:dyDescent="0.2"/>
    <row r="10" spans="1:4" s="4" customFormat="1" ht="15" x14ac:dyDescent="0.2">
      <c r="A10" s="4" t="s">
        <v>9</v>
      </c>
      <c r="B10" s="30">
        <f>B8*RPI!$H$4/RPI!$G$4-B8</f>
        <v>286.22129515332927</v>
      </c>
    </row>
    <row r="11" spans="1:4" s="4" customFormat="1" ht="15" x14ac:dyDescent="0.2">
      <c r="B11" s="51" t="str">
        <f>IF(ROUND(SUM(B8:B10),3)-ROUND(B12,3)=0,"","Error")</f>
        <v/>
      </c>
    </row>
    <row r="12" spans="1:4" s="4" customFormat="1" ht="15" x14ac:dyDescent="0.2">
      <c r="A12" s="7" t="s">
        <v>7</v>
      </c>
      <c r="B12" s="14">
        <v>9010.5362157763557</v>
      </c>
      <c r="C12" s="14">
        <v>9365.0272033853944</v>
      </c>
      <c r="D12" s="14">
        <v>9671.7092197857837</v>
      </c>
    </row>
    <row r="13" spans="1:4" s="4" customFormat="1" ht="15" x14ac:dyDescent="0.2">
      <c r="A13" s="7"/>
      <c r="B13" s="14"/>
      <c r="C13" s="14" t="str">
        <f t="shared" ref="C13:D13" si="0">IF(ROUND(C12,3)=ROUND(B28,3),"","ERROR")</f>
        <v/>
      </c>
      <c r="D13" s="14" t="str">
        <f t="shared" si="0"/>
        <v/>
      </c>
    </row>
    <row r="14" spans="1:4" s="4" customFormat="1" ht="15" x14ac:dyDescent="0.2">
      <c r="A14" s="7" t="s">
        <v>2</v>
      </c>
      <c r="B14" s="14">
        <v>798.15505432923771</v>
      </c>
      <c r="C14" s="14">
        <v>780.91051797708064</v>
      </c>
      <c r="D14" s="14">
        <v>522.50237387645382</v>
      </c>
    </row>
    <row r="15" spans="1:4" s="4" customFormat="1" ht="15" x14ac:dyDescent="0.2">
      <c r="A15" s="7"/>
      <c r="B15" s="15"/>
      <c r="C15" s="15"/>
      <c r="D15" s="15"/>
    </row>
    <row r="16" spans="1:4" s="4" customFormat="1" ht="15" x14ac:dyDescent="0.2">
      <c r="A16" s="7" t="s">
        <v>6</v>
      </c>
      <c r="B16" s="14">
        <v>171.45588156385611</v>
      </c>
      <c r="C16" s="14">
        <v>155.15092032852121</v>
      </c>
      <c r="D16" s="14">
        <v>146.00775122852903</v>
      </c>
    </row>
    <row r="17" spans="1:4" s="4" customFormat="1" ht="15" x14ac:dyDescent="0.2">
      <c r="A17" s="7"/>
      <c r="B17" s="15"/>
      <c r="C17" s="15"/>
      <c r="D17" s="15"/>
    </row>
    <row r="18" spans="1:4" s="4" customFormat="1" ht="15" x14ac:dyDescent="0.2">
      <c r="A18" s="7" t="s">
        <v>5</v>
      </c>
      <c r="B18" s="11">
        <v>-155.55689295144919</v>
      </c>
      <c r="C18" s="11">
        <v>-155.30759467263076</v>
      </c>
      <c r="D18" s="11">
        <v>-155.35244048264582</v>
      </c>
    </row>
    <row r="19" spans="1:4" s="4" customFormat="1" ht="15" x14ac:dyDescent="0.2">
      <c r="A19" s="7"/>
      <c r="B19" s="15"/>
      <c r="C19" s="15"/>
      <c r="D19" s="15"/>
    </row>
    <row r="20" spans="1:4" s="4" customFormat="1" ht="15" x14ac:dyDescent="0.2">
      <c r="A20" s="7" t="s">
        <v>1</v>
      </c>
      <c r="B20" s="11">
        <v>-17.673387734613026</v>
      </c>
      <c r="C20" s="11">
        <v>-18.090139629067206</v>
      </c>
      <c r="D20" s="11">
        <v>-20.429734812582097</v>
      </c>
    </row>
    <row r="21" spans="1:4" s="4" customFormat="1" ht="15" x14ac:dyDescent="0.2">
      <c r="A21" s="7"/>
      <c r="B21" s="15"/>
      <c r="C21" s="15"/>
      <c r="D21" s="15"/>
    </row>
    <row r="22" spans="1:4" s="4" customFormat="1" ht="15" x14ac:dyDescent="0.2">
      <c r="A22" s="7" t="s">
        <v>4</v>
      </c>
      <c r="B22" s="11">
        <v>-422.64936495689341</v>
      </c>
      <c r="C22" s="11">
        <v>-436.74138496241471</v>
      </c>
      <c r="D22" s="11">
        <v>-446.24825240782093</v>
      </c>
    </row>
    <row r="23" spans="1:4" s="4" customFormat="1" ht="15" x14ac:dyDescent="0.2">
      <c r="A23" s="7"/>
      <c r="B23" s="15"/>
      <c r="C23" s="15"/>
      <c r="D23" s="15"/>
    </row>
    <row r="24" spans="1:4" s="4" customFormat="1" ht="15" x14ac:dyDescent="0.2">
      <c r="A24" s="7" t="s">
        <v>3</v>
      </c>
      <c r="B24" s="11">
        <v>-19.240302641099429</v>
      </c>
      <c r="C24" s="11">
        <v>-19.240302641099429</v>
      </c>
      <c r="D24" s="11">
        <v>-19.240302641099429</v>
      </c>
    </row>
    <row r="25" spans="1:4" s="4" customFormat="1" ht="15" x14ac:dyDescent="0.2">
      <c r="A25" s="7"/>
      <c r="B25" s="16"/>
      <c r="C25" s="16"/>
      <c r="D25" s="16"/>
    </row>
    <row r="26" spans="1:4" s="4" customFormat="1" ht="15" x14ac:dyDescent="0.2">
      <c r="A26" s="7" t="s">
        <v>26</v>
      </c>
      <c r="B26" s="11">
        <v>0</v>
      </c>
      <c r="C26" s="11">
        <v>0</v>
      </c>
      <c r="D26" s="11">
        <v>0</v>
      </c>
    </row>
    <row r="27" spans="1:4" s="4" customFormat="1" ht="15" x14ac:dyDescent="0.2">
      <c r="A27" s="7"/>
      <c r="B27" s="17"/>
      <c r="C27" s="17"/>
      <c r="D27" s="17"/>
    </row>
    <row r="28" spans="1:4" s="4" customFormat="1" ht="15.75" x14ac:dyDescent="0.25">
      <c r="A28" s="8" t="s">
        <v>8</v>
      </c>
      <c r="B28" s="18">
        <f>SUM(B12:B27)</f>
        <v>9365.0272033853962</v>
      </c>
      <c r="C28" s="18">
        <f>SUM(C12:C27)</f>
        <v>9671.7092197857837</v>
      </c>
      <c r="D28" s="18">
        <f>SUM(D12:D27)</f>
        <v>9698.9486145466199</v>
      </c>
    </row>
    <row r="29" spans="1:4" s="4" customFormat="1" ht="15" x14ac:dyDescent="0.2">
      <c r="A29" s="3"/>
      <c r="B29" s="3"/>
      <c r="C29" s="3"/>
      <c r="D29" s="3"/>
    </row>
    <row r="30" spans="1:4" s="4" customFormat="1" ht="15" x14ac:dyDescent="0.2">
      <c r="A30" s="4" t="s">
        <v>11</v>
      </c>
      <c r="B30" s="11">
        <v>9039.085187773715</v>
      </c>
      <c r="C30" s="11">
        <v>9364.3214252033304</v>
      </c>
      <c r="D30" s="11">
        <v>9528.5800121460543</v>
      </c>
    </row>
    <row r="31" spans="1:4" s="4" customFormat="1" ht="15" x14ac:dyDescent="0.2"/>
    <row r="32" spans="1:4" s="4" customFormat="1" ht="15" x14ac:dyDescent="0.2"/>
    <row r="33" spans="1:1" s="4" customFormat="1" ht="15" x14ac:dyDescent="0.2">
      <c r="A33" s="27" t="s">
        <v>13</v>
      </c>
    </row>
    <row r="34" spans="1:1" s="4" customFormat="1" ht="15" x14ac:dyDescent="0.2"/>
    <row r="35" spans="1:1" s="4" customFormat="1" ht="15" x14ac:dyDescent="0.2"/>
    <row r="36" spans="1:1" s="4" customFormat="1" ht="15" x14ac:dyDescent="0.2"/>
    <row r="37" spans="1:1" s="4" customFormat="1" ht="15" x14ac:dyDescent="0.2"/>
    <row r="38" spans="1:1" s="4" customFormat="1" ht="15" x14ac:dyDescent="0.2"/>
    <row r="39" spans="1:1" s="4" customFormat="1" ht="15" x14ac:dyDescent="0.2"/>
    <row r="40" spans="1:1" s="4" customFormat="1" ht="15" x14ac:dyDescent="0.2"/>
    <row r="41" spans="1:1" s="4" customFormat="1" ht="15" x14ac:dyDescent="0.2"/>
    <row r="42" spans="1:1" s="4" customFormat="1" ht="15" x14ac:dyDescent="0.2"/>
    <row r="43" spans="1:1" s="4" customFormat="1" ht="15" x14ac:dyDescent="0.2"/>
    <row r="44" spans="1:1" s="4" customFormat="1" ht="15" x14ac:dyDescent="0.2"/>
    <row r="45" spans="1:1" s="4" customFormat="1" ht="15" x14ac:dyDescent="0.2"/>
    <row r="46" spans="1:1" s="4" customFormat="1" ht="15" x14ac:dyDescent="0.2"/>
    <row r="47" spans="1:1" s="4" customFormat="1" ht="15" x14ac:dyDescent="0.2"/>
    <row r="48" spans="1:1" s="4" customFormat="1" ht="15" x14ac:dyDescent="0.2"/>
    <row r="49" s="4" customFormat="1" ht="15" x14ac:dyDescent="0.2"/>
    <row r="50" s="4" customFormat="1" ht="15" x14ac:dyDescent="0.2"/>
    <row r="51" s="4" customFormat="1" ht="15" x14ac:dyDescent="0.2"/>
    <row r="52" s="4" customFormat="1" ht="15" x14ac:dyDescent="0.2"/>
    <row r="53" s="4" customFormat="1" ht="15" x14ac:dyDescent="0.2"/>
    <row r="54" s="4" customFormat="1" ht="15" x14ac:dyDescent="0.2"/>
    <row r="55" s="4" customFormat="1" ht="15" x14ac:dyDescent="0.2"/>
    <row r="56" s="4" customFormat="1" ht="15" x14ac:dyDescent="0.2"/>
    <row r="57" s="4" customFormat="1" ht="15" x14ac:dyDescent="0.2"/>
    <row r="58" s="4" customFormat="1" ht="15" x14ac:dyDescent="0.2"/>
    <row r="59" s="4" customFormat="1" ht="15" x14ac:dyDescent="0.2"/>
    <row r="60" s="4" customFormat="1" ht="15" x14ac:dyDescent="0.2"/>
    <row r="61" s="4" customFormat="1" ht="15" x14ac:dyDescent="0.2"/>
    <row r="62" s="4" customFormat="1" ht="15" x14ac:dyDescent="0.2"/>
    <row r="63" s="4" customFormat="1" ht="15" x14ac:dyDescent="0.2"/>
    <row r="64" s="4" customFormat="1" ht="15" x14ac:dyDescent="0.2"/>
    <row r="65" s="4" customFormat="1" ht="15" x14ac:dyDescent="0.2"/>
    <row r="66" s="4" customFormat="1" ht="15" x14ac:dyDescent="0.2"/>
    <row r="67" s="4" customFormat="1" ht="15" x14ac:dyDescent="0.2"/>
    <row r="68" s="4" customFormat="1" ht="15" x14ac:dyDescent="0.2"/>
    <row r="69" s="4" customFormat="1" ht="15" x14ac:dyDescent="0.2"/>
    <row r="70" s="4" customFormat="1" ht="15" x14ac:dyDescent="0.2"/>
    <row r="71" s="4" customFormat="1" ht="15" x14ac:dyDescent="0.2"/>
    <row r="72" s="4" customFormat="1" ht="15" x14ac:dyDescent="0.2"/>
    <row r="73" s="4" customFormat="1" ht="15" x14ac:dyDescent="0.2"/>
    <row r="74" s="4" customFormat="1" ht="15" x14ac:dyDescent="0.2"/>
    <row r="75" s="4" customFormat="1" ht="15" x14ac:dyDescent="0.2"/>
    <row r="76" s="4" customFormat="1" ht="15" x14ac:dyDescent="0.2"/>
    <row r="77" s="4" customFormat="1" ht="15" x14ac:dyDescent="0.2"/>
    <row r="78" s="4" customFormat="1" ht="15" x14ac:dyDescent="0.2"/>
    <row r="79" s="4" customFormat="1" ht="15" x14ac:dyDescent="0.2"/>
    <row r="80" s="4" customFormat="1" ht="15" x14ac:dyDescent="0.2"/>
    <row r="81" s="4" customFormat="1" ht="15" x14ac:dyDescent="0.2"/>
    <row r="82" s="4" customFormat="1" ht="15" x14ac:dyDescent="0.2"/>
    <row r="83" s="4" customFormat="1" ht="15" x14ac:dyDescent="0.2"/>
    <row r="84" s="4" customFormat="1" ht="15" x14ac:dyDescent="0.2"/>
    <row r="85" s="4" customFormat="1" ht="15" x14ac:dyDescent="0.2"/>
    <row r="86" s="4" customFormat="1" ht="15" x14ac:dyDescent="0.2"/>
    <row r="87" s="4" customFormat="1" ht="15" x14ac:dyDescent="0.2"/>
    <row r="88" s="4" customFormat="1" ht="15" x14ac:dyDescent="0.2"/>
    <row r="89" s="4" customFormat="1" ht="15" x14ac:dyDescent="0.2"/>
    <row r="90" s="4" customFormat="1" ht="15" x14ac:dyDescent="0.2"/>
    <row r="91" s="4" customFormat="1" ht="15" x14ac:dyDescent="0.2"/>
    <row r="92" s="4" customFormat="1" ht="15" x14ac:dyDescent="0.2"/>
    <row r="93" s="4" customFormat="1" ht="15" x14ac:dyDescent="0.2"/>
    <row r="94" s="4" customFormat="1" ht="15" x14ac:dyDescent="0.2"/>
    <row r="95" s="4" customFormat="1" ht="15" x14ac:dyDescent="0.2"/>
    <row r="96" s="4" customFormat="1" ht="15" x14ac:dyDescent="0.2"/>
    <row r="97" s="4" customFormat="1" ht="15" x14ac:dyDescent="0.2"/>
    <row r="98" s="4" customFormat="1" ht="15" x14ac:dyDescent="0.2"/>
    <row r="99" s="4" customFormat="1" ht="15" x14ac:dyDescent="0.2"/>
    <row r="100" s="4" customFormat="1" ht="15" x14ac:dyDescent="0.2"/>
    <row r="101" s="4" customFormat="1" ht="15" x14ac:dyDescent="0.2"/>
    <row r="102" s="4" customFormat="1" ht="15" x14ac:dyDescent="0.2"/>
    <row r="103" s="4" customFormat="1" ht="15" x14ac:dyDescent="0.2"/>
    <row r="104" s="4" customFormat="1" ht="15" x14ac:dyDescent="0.2"/>
    <row r="105" s="4" customFormat="1" ht="15" x14ac:dyDescent="0.2"/>
    <row r="106" s="4" customFormat="1" ht="15" x14ac:dyDescent="0.2"/>
    <row r="107" s="4" customFormat="1" ht="15" x14ac:dyDescent="0.2"/>
    <row r="108" s="4" customFormat="1" ht="15" x14ac:dyDescent="0.2"/>
    <row r="109" s="4" customFormat="1" ht="15" x14ac:dyDescent="0.2"/>
    <row r="110" s="4" customFormat="1" ht="15" x14ac:dyDescent="0.2"/>
    <row r="111" s="4" customFormat="1" ht="15" x14ac:dyDescent="0.2"/>
    <row r="112" s="4" customFormat="1" ht="15" x14ac:dyDescent="0.2"/>
    <row r="113" s="4" customFormat="1" ht="15" x14ac:dyDescent="0.2"/>
    <row r="114" s="4" customFormat="1" ht="15" x14ac:dyDescent="0.2"/>
    <row r="115" s="4" customFormat="1" ht="15" x14ac:dyDescent="0.2"/>
    <row r="116" s="4" customFormat="1" ht="15" x14ac:dyDescent="0.2"/>
    <row r="117" s="4" customFormat="1" ht="15" x14ac:dyDescent="0.2"/>
    <row r="118" s="4" customFormat="1" ht="15" x14ac:dyDescent="0.2"/>
    <row r="119" s="4" customFormat="1" ht="15" x14ac:dyDescent="0.2"/>
    <row r="120" s="4" customFormat="1" ht="15" x14ac:dyDescent="0.2"/>
    <row r="121" s="4" customFormat="1" ht="15" x14ac:dyDescent="0.2"/>
    <row r="122" s="4" customFormat="1" ht="15" x14ac:dyDescent="0.2"/>
    <row r="123" s="4" customFormat="1" ht="15" x14ac:dyDescent="0.2"/>
    <row r="124" s="4" customFormat="1" ht="15" x14ac:dyDescent="0.2"/>
    <row r="125" s="4" customFormat="1" ht="15" x14ac:dyDescent="0.2"/>
    <row r="126" s="4" customFormat="1" ht="15" x14ac:dyDescent="0.2"/>
    <row r="127" s="4" customFormat="1" ht="15" x14ac:dyDescent="0.2"/>
    <row r="128" s="4" customFormat="1" ht="15" x14ac:dyDescent="0.2"/>
    <row r="129" s="4" customFormat="1" ht="15" x14ac:dyDescent="0.2"/>
    <row r="130" s="4" customFormat="1" ht="15" x14ac:dyDescent="0.2"/>
    <row r="131" s="4" customFormat="1" ht="15" x14ac:dyDescent="0.2"/>
    <row r="132" s="4" customFormat="1" ht="15" x14ac:dyDescent="0.2"/>
    <row r="133" s="4" customFormat="1" ht="15" x14ac:dyDescent="0.2"/>
    <row r="134" s="4" customFormat="1" ht="15" x14ac:dyDescent="0.2"/>
    <row r="135" s="4" customFormat="1" ht="15" x14ac:dyDescent="0.2"/>
    <row r="136" s="4" customFormat="1" ht="15" x14ac:dyDescent="0.2"/>
    <row r="137" s="4" customFormat="1" ht="15" x14ac:dyDescent="0.2"/>
    <row r="138" s="4" customFormat="1" ht="15" x14ac:dyDescent="0.2"/>
    <row r="139" s="4" customFormat="1" ht="15" x14ac:dyDescent="0.2"/>
    <row r="140" s="4" customFormat="1" ht="15" x14ac:dyDescent="0.2"/>
    <row r="141" s="4" customFormat="1" ht="15" x14ac:dyDescent="0.2"/>
    <row r="142" s="4" customFormat="1" ht="15" x14ac:dyDescent="0.2"/>
    <row r="143" s="4" customFormat="1" ht="15" x14ac:dyDescent="0.2"/>
    <row r="144" s="4" customFormat="1" ht="15" x14ac:dyDescent="0.2"/>
    <row r="145" s="4" customFormat="1" ht="15" x14ac:dyDescent="0.2"/>
    <row r="146" s="4" customFormat="1" ht="15" x14ac:dyDescent="0.2"/>
    <row r="147" s="4" customFormat="1" ht="15" x14ac:dyDescent="0.2"/>
    <row r="148" s="4" customFormat="1" ht="15" x14ac:dyDescent="0.2"/>
    <row r="149" s="4" customFormat="1" ht="15" x14ac:dyDescent="0.2"/>
    <row r="150" s="4" customFormat="1" ht="15" x14ac:dyDescent="0.2"/>
    <row r="151" s="4" customFormat="1" ht="15" x14ac:dyDescent="0.2"/>
    <row r="152" s="4" customFormat="1" ht="15" x14ac:dyDescent="0.2"/>
    <row r="153" s="4" customFormat="1" ht="15" x14ac:dyDescent="0.2"/>
    <row r="154" s="4" customFormat="1" ht="15" x14ac:dyDescent="0.2"/>
    <row r="155" s="4" customFormat="1" ht="15" x14ac:dyDescent="0.2"/>
    <row r="156" s="4" customFormat="1" ht="15" x14ac:dyDescent="0.2"/>
    <row r="157" s="4" customFormat="1" ht="15" x14ac:dyDescent="0.2"/>
    <row r="158" s="4" customFormat="1" ht="15" x14ac:dyDescent="0.2"/>
    <row r="159" s="4" customFormat="1" ht="15" x14ac:dyDescent="0.2"/>
    <row r="160" s="4" customFormat="1" ht="15" x14ac:dyDescent="0.2"/>
    <row r="161" s="4" customFormat="1" ht="15" x14ac:dyDescent="0.2"/>
    <row r="162" s="4" customFormat="1" ht="15" x14ac:dyDescent="0.2"/>
    <row r="163" s="4" customFormat="1" ht="15" x14ac:dyDescent="0.2"/>
    <row r="164" s="4" customFormat="1" ht="15" x14ac:dyDescent="0.2"/>
    <row r="165" s="4" customFormat="1" ht="15" x14ac:dyDescent="0.2"/>
    <row r="166" s="4" customFormat="1" ht="15" x14ac:dyDescent="0.2"/>
    <row r="167" s="4" customFormat="1" ht="15" x14ac:dyDescent="0.2"/>
    <row r="168" s="4" customFormat="1" ht="15" x14ac:dyDescent="0.2"/>
    <row r="169" s="4" customFormat="1" ht="15" x14ac:dyDescent="0.2"/>
    <row r="170" s="4" customFormat="1" ht="15" x14ac:dyDescent="0.2"/>
    <row r="171" s="4" customFormat="1" ht="15" x14ac:dyDescent="0.2"/>
    <row r="172" s="4" customFormat="1" ht="15" x14ac:dyDescent="0.2"/>
    <row r="173" s="4" customFormat="1" ht="15" x14ac:dyDescent="0.2"/>
    <row r="174" s="4" customFormat="1" ht="15" x14ac:dyDescent="0.2"/>
    <row r="175" s="4" customFormat="1" ht="15" x14ac:dyDescent="0.2"/>
    <row r="176" s="4" customFormat="1" ht="15" x14ac:dyDescent="0.2"/>
    <row r="177" s="4" customFormat="1" ht="15" x14ac:dyDescent="0.2"/>
    <row r="178" s="4" customFormat="1" ht="15" x14ac:dyDescent="0.2"/>
    <row r="179" s="4" customFormat="1" ht="15" x14ac:dyDescent="0.2"/>
    <row r="180" s="4" customFormat="1" ht="15" x14ac:dyDescent="0.2"/>
    <row r="181" s="4" customFormat="1" ht="15" x14ac:dyDescent="0.2"/>
    <row r="182" s="4" customFormat="1" ht="15" x14ac:dyDescent="0.2"/>
    <row r="183" s="4" customFormat="1" ht="15" x14ac:dyDescent="0.2"/>
    <row r="184" s="4" customFormat="1" ht="15" x14ac:dyDescent="0.2"/>
    <row r="185" s="4" customFormat="1" ht="15" x14ac:dyDescent="0.2"/>
    <row r="186" s="4" customFormat="1" ht="15" x14ac:dyDescent="0.2"/>
    <row r="187" s="4" customFormat="1" ht="15" x14ac:dyDescent="0.2"/>
    <row r="188" s="4" customFormat="1" ht="15" x14ac:dyDescent="0.2"/>
    <row r="189" s="4" customFormat="1" ht="15" x14ac:dyDescent="0.2"/>
    <row r="190" s="4" customFormat="1" ht="15" x14ac:dyDescent="0.2"/>
    <row r="191" s="4" customFormat="1" ht="15" x14ac:dyDescent="0.2"/>
    <row r="192" s="4" customFormat="1" ht="15" x14ac:dyDescent="0.2"/>
    <row r="193" s="4" customFormat="1" ht="15" x14ac:dyDescent="0.2"/>
    <row r="194" s="4" customFormat="1" ht="15" x14ac:dyDescent="0.2"/>
    <row r="195" s="4" customFormat="1" ht="15" x14ac:dyDescent="0.2"/>
    <row r="196" s="4" customFormat="1" ht="15" x14ac:dyDescent="0.2"/>
    <row r="197" s="4" customFormat="1" ht="15" x14ac:dyDescent="0.2"/>
    <row r="198" s="4" customFormat="1" ht="15" x14ac:dyDescent="0.2"/>
    <row r="199" s="4" customFormat="1" ht="15" x14ac:dyDescent="0.2"/>
    <row r="200" s="4" customFormat="1" ht="15" x14ac:dyDescent="0.2"/>
    <row r="201" s="4" customFormat="1" ht="15" x14ac:dyDescent="0.2"/>
    <row r="202" s="4" customFormat="1" ht="15" x14ac:dyDescent="0.2"/>
    <row r="203" s="4" customFormat="1" ht="15" x14ac:dyDescent="0.2"/>
    <row r="204" s="4" customFormat="1" ht="15" x14ac:dyDescent="0.2"/>
    <row r="205" s="4" customFormat="1" ht="15" x14ac:dyDescent="0.2"/>
    <row r="206" s="4" customFormat="1" ht="15" x14ac:dyDescent="0.2"/>
    <row r="207" s="4" customFormat="1" ht="15" x14ac:dyDescent="0.2"/>
    <row r="208" s="4" customFormat="1" ht="15" x14ac:dyDescent="0.2"/>
    <row r="209" s="4" customFormat="1" ht="15" x14ac:dyDescent="0.2"/>
    <row r="210" s="4" customFormat="1" ht="15" x14ac:dyDescent="0.2"/>
    <row r="211" s="4" customFormat="1" ht="15" x14ac:dyDescent="0.2"/>
    <row r="212" s="4" customFormat="1" ht="15" x14ac:dyDescent="0.2"/>
    <row r="213" s="4" customFormat="1" ht="15" x14ac:dyDescent="0.2"/>
    <row r="214" s="4" customFormat="1" ht="15" x14ac:dyDescent="0.2"/>
    <row r="215" s="4" customFormat="1" ht="15" x14ac:dyDescent="0.2"/>
    <row r="216" s="4" customFormat="1" ht="15" x14ac:dyDescent="0.2"/>
  </sheetData>
  <phoneticPr fontId="0" type="noConversion"/>
  <conditionalFormatting sqref="B19:D19 B23:D23 B21:D21 B27:D28 B12:D17">
    <cfRule type="cellIs" dxfId="25" priority="5" stopIfTrue="1" operator="lessThan">
      <formula>0</formula>
    </cfRule>
    <cfRule type="cellIs" dxfId="24" priority="6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RPI</vt:lpstr>
      <vt:lpstr>ANH</vt:lpstr>
      <vt:lpstr>WSH</vt:lpstr>
      <vt:lpstr>NES</vt:lpstr>
      <vt:lpstr>SVT</vt:lpstr>
      <vt:lpstr>SWT</vt:lpstr>
      <vt:lpstr>SRN</vt:lpstr>
      <vt:lpstr>TMS</vt:lpstr>
      <vt:lpstr>UU</vt:lpstr>
      <vt:lpstr>WSX</vt:lpstr>
      <vt:lpstr>YKY</vt:lpstr>
      <vt:lpstr>AFW</vt:lpstr>
      <vt:lpstr>BRL</vt:lpstr>
      <vt:lpstr>CAM</vt:lpstr>
      <vt:lpstr>DVW</vt:lpstr>
      <vt:lpstr>PRT</vt:lpstr>
      <vt:lpstr>SBW</vt:lpstr>
      <vt:lpstr>SEW</vt:lpstr>
      <vt:lpstr>SST</vt:lpstr>
      <vt:lpstr>SES</vt:lpstr>
      <vt:lpstr>IND</vt:lpstr>
      <vt:lpstr>IND!Print_Area</vt:lpstr>
    </vt:vector>
  </TitlesOfParts>
  <Company>Office of Water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KLEEM</dc:creator>
  <cp:lastModifiedBy>Angela Maher</cp:lastModifiedBy>
  <cp:lastPrinted>2011-04-19T09:19:49Z</cp:lastPrinted>
  <dcterms:created xsi:type="dcterms:W3CDTF">2005-03-03T17:32:21Z</dcterms:created>
  <dcterms:modified xsi:type="dcterms:W3CDTF">2013-04-19T10:25:19Z</dcterms:modified>
</cp:coreProperties>
</file>