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80" windowWidth="11340" windowHeight="5460" tabRatio="831"/>
  </bookViews>
  <sheets>
    <sheet name="RPI" sheetId="24" r:id="rId1"/>
    <sheet name="ANH" sheetId="1" r:id="rId2"/>
    <sheet name="WSH" sheetId="21" r:id="rId3"/>
    <sheet name="NES" sheetId="2" r:id="rId4"/>
    <sheet name="SVT" sheetId="18" r:id="rId5"/>
    <sheet name="SWT" sheetId="19" r:id="rId6"/>
    <sheet name="SRN" sheetId="6" r:id="rId7"/>
    <sheet name="TMS" sheetId="20" r:id="rId8"/>
    <sheet name="UU" sheetId="4" r:id="rId9"/>
    <sheet name="WSX" sheetId="22" r:id="rId10"/>
    <sheet name="YKY" sheetId="23" r:id="rId11"/>
    <sheet name="AFW" sheetId="5" r:id="rId12"/>
    <sheet name="BRL" sheetId="7" r:id="rId13"/>
    <sheet name="DVW" sheetId="11" r:id="rId14"/>
    <sheet name="PRT" sheetId="16" r:id="rId15"/>
    <sheet name="SBW" sheetId="8" r:id="rId16"/>
    <sheet name="SEW" sheetId="14" r:id="rId17"/>
    <sheet name="SSC" sheetId="17" r:id="rId18"/>
    <sheet name="SES" sheetId="15" r:id="rId19"/>
    <sheet name="IND" sheetId="3" r:id="rId20"/>
  </sheets>
  <definedNames>
    <definedName name="_xlnm.Print_Area" localSheetId="19">IND!$A$1:$C$33</definedName>
  </definedNames>
  <calcPr calcId="145621"/>
</workbook>
</file>

<file path=xl/calcChain.xml><?xml version="1.0" encoding="utf-8"?>
<calcChain xmlns="http://schemas.openxmlformats.org/spreadsheetml/2006/main">
  <c r="B10" i="2" l="1"/>
  <c r="B10" i="18"/>
  <c r="B10" i="6"/>
  <c r="B10" i="4"/>
  <c r="B10" i="22"/>
  <c r="B10" i="23"/>
  <c r="B10" i="5"/>
  <c r="B10" i="7"/>
  <c r="B10" i="17"/>
  <c r="B10" i="11"/>
  <c r="B10" i="16"/>
  <c r="B10" i="8"/>
  <c r="B10" i="14"/>
  <c r="B10" i="21"/>
  <c r="B10" i="19"/>
  <c r="B10" i="20"/>
  <c r="B10" i="15"/>
  <c r="B10" i="1"/>
  <c r="B8" i="3" l="1"/>
  <c r="B10" i="3" s="1"/>
  <c r="B11" i="5" l="1"/>
  <c r="B11" i="7" l="1"/>
  <c r="B11" i="1" l="1"/>
  <c r="B11" i="2"/>
  <c r="B11" i="6"/>
  <c r="B11" i="18"/>
  <c r="B11" i="19"/>
  <c r="B11" i="20"/>
  <c r="B11" i="4"/>
  <c r="B11" i="21"/>
  <c r="B11" i="22"/>
  <c r="B11" i="23"/>
  <c r="B11" i="8"/>
  <c r="B11" i="11"/>
  <c r="B11" i="14"/>
  <c r="B11" i="16"/>
  <c r="B11" i="15"/>
  <c r="B11" i="17"/>
  <c r="C12" i="3" l="1"/>
  <c r="B24" i="3"/>
  <c r="B20" i="3"/>
  <c r="B16" i="3"/>
  <c r="C24" i="3"/>
  <c r="C20" i="3"/>
  <c r="C16" i="3"/>
  <c r="B26" i="3"/>
  <c r="B22" i="3"/>
  <c r="B18" i="3"/>
  <c r="B14" i="3"/>
  <c r="C26" i="3"/>
  <c r="C22" i="3"/>
  <c r="C18" i="3"/>
  <c r="C14" i="3"/>
  <c r="B12" i="3"/>
  <c r="B28" i="21"/>
  <c r="B28" i="15"/>
  <c r="C13" i="15" s="1"/>
  <c r="C28" i="15" s="1"/>
  <c r="B28" i="20"/>
  <c r="B28" i="2"/>
  <c r="C13" i="2" l="1"/>
  <c r="C28" i="2" s="1"/>
  <c r="C13" i="20"/>
  <c r="C28" i="20" s="1"/>
  <c r="B28" i="11"/>
  <c r="B28" i="6"/>
  <c r="C13" i="21"/>
  <c r="C28" i="21" s="1"/>
  <c r="B28" i="17"/>
  <c r="C13" i="17" s="1"/>
  <c r="C28" i="17" s="1"/>
  <c r="B28" i="18"/>
  <c r="B28" i="16"/>
  <c r="B28" i="4"/>
  <c r="B28" i="22"/>
  <c r="B28" i="5"/>
  <c r="B28" i="23"/>
  <c r="C13" i="4" l="1"/>
  <c r="C28" i="4" s="1"/>
  <c r="C13" i="6"/>
  <c r="C28" i="6" s="1"/>
  <c r="C13" i="5"/>
  <c r="C28" i="5" s="1"/>
  <c r="B28" i="14"/>
  <c r="B28" i="8"/>
  <c r="C13" i="18"/>
  <c r="C28" i="18" s="1"/>
  <c r="C13" i="11"/>
  <c r="C28" i="11" s="1"/>
  <c r="B28" i="19"/>
  <c r="C13" i="23"/>
  <c r="C28" i="23" s="1"/>
  <c r="C13" i="22"/>
  <c r="C28" i="22" s="1"/>
  <c r="C13" i="16"/>
  <c r="C28" i="16" s="1"/>
  <c r="B28" i="1"/>
  <c r="C13" i="19" l="1"/>
  <c r="C28" i="19" s="1"/>
  <c r="C13" i="14"/>
  <c r="C28" i="14" s="1"/>
  <c r="C13" i="8"/>
  <c r="C28" i="8" s="1"/>
  <c r="C13" i="1"/>
  <c r="C28" i="1" s="1"/>
  <c r="B28" i="7" l="1"/>
  <c r="C13" i="7" l="1"/>
  <c r="C28" i="7" s="1"/>
  <c r="C30" i="7" s="1"/>
  <c r="C30" i="3" s="1"/>
  <c r="B28" i="3"/>
  <c r="B30" i="7"/>
  <c r="B30" i="3" s="1"/>
  <c r="C13" i="3" l="1"/>
  <c r="C28" i="3" s="1"/>
</calcChain>
</file>

<file path=xl/sharedStrings.xml><?xml version="1.0" encoding="utf-8"?>
<sst xmlns="http://schemas.openxmlformats.org/spreadsheetml/2006/main" count="365" uniqueCount="47">
  <si>
    <t>Industry</t>
  </si>
  <si>
    <t>Grants &amp; contributions</t>
  </si>
  <si>
    <t xml:space="preserve">Capital expenditure (excluding IRE) </t>
  </si>
  <si>
    <t>Outperformance of regulatory assumptions</t>
  </si>
  <si>
    <t>Depreciation</t>
  </si>
  <si>
    <t>Infrastructure renewals charge</t>
  </si>
  <si>
    <t>Infrastructure renewals expenditure</t>
  </si>
  <si>
    <t>Opening RCV</t>
  </si>
  <si>
    <t>Closing RCV</t>
  </si>
  <si>
    <t>Indexation</t>
  </si>
  <si>
    <t>£m</t>
  </si>
  <si>
    <t>Average Year RCV</t>
  </si>
  <si>
    <t>ANNEX 1</t>
  </si>
  <si>
    <t>Numbers may not add due to rounding</t>
  </si>
  <si>
    <t>2010-11</t>
  </si>
  <si>
    <t>2011-12</t>
  </si>
  <si>
    <t>2012-13</t>
  </si>
  <si>
    <t>2013-14</t>
  </si>
  <si>
    <t>2014-15</t>
  </si>
  <si>
    <t>2007-08</t>
  </si>
  <si>
    <t>2008-09</t>
  </si>
  <si>
    <t>2009-10</t>
  </si>
  <si>
    <t>Year End</t>
  </si>
  <si>
    <t>Year Av</t>
  </si>
  <si>
    <t>Other adjustments (CC referral)</t>
  </si>
  <si>
    <t>Sempcorp Bournemouth Water Ltd</t>
  </si>
  <si>
    <t>Other adjustments</t>
  </si>
  <si>
    <t>Please note as of 1 October 2012, Affinity Water is the new name for the combined Veolia companies (previously Veolia Water Central, Veolia Water East and Veolia Water South East).</t>
  </si>
  <si>
    <t>Regulatory Capital Values at 2013-14 prices</t>
  </si>
  <si>
    <t>RCV at 31 March 2013 as published on website for 2012-13 update</t>
  </si>
  <si>
    <t xml:space="preserve">Anglian Water Services Ltd </t>
  </si>
  <si>
    <t xml:space="preserve">Welsh Water (Dwr Cymru Cyfyngedig) </t>
  </si>
  <si>
    <t xml:space="preserve">Northumbrian Water Ltd </t>
  </si>
  <si>
    <t>Severn Trent Water Ltd</t>
  </si>
  <si>
    <t xml:space="preserve">South West Water Ltd </t>
  </si>
  <si>
    <t xml:space="preserve">Southern Water Services Ltd </t>
  </si>
  <si>
    <t xml:space="preserve">Thames Water Utilities Ltd </t>
  </si>
  <si>
    <t xml:space="preserve">United Utilities Water plc </t>
  </si>
  <si>
    <t xml:space="preserve">Wessex Water Services Ltd </t>
  </si>
  <si>
    <t>Yorkshire Water Services Ltd</t>
  </si>
  <si>
    <t>Affinity Water Ltd</t>
  </si>
  <si>
    <t xml:space="preserve">Bristol Water Plc </t>
  </si>
  <si>
    <t xml:space="preserve">Dee Valley Water plc </t>
  </si>
  <si>
    <t xml:space="preserve">Portsmouth Water plc </t>
  </si>
  <si>
    <t>South East Water Ltd</t>
  </si>
  <si>
    <t>South Staffordshire Cambridge</t>
  </si>
  <si>
    <t xml:space="preserve">Sutton and East Surrey Water 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</si>
</sst>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"/>
    <numFmt numFmtId="166" formatCode="#,##0.000"/>
    <numFmt numFmtId="167" formatCode="#,##0.0"/>
    <numFmt numFmtId="168" formatCode="#,##0.0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top" wrapText="1"/>
    </xf>
    <xf numFmtId="3" fontId="3" fillId="0" borderId="0" xfId="1" applyNumberFormat="1" applyFont="1" applyFill="1" applyAlignment="1">
      <alignment horizontal="right" vertical="top"/>
    </xf>
    <xf numFmtId="3" fontId="3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3" fillId="0" borderId="0" xfId="1" applyNumberFormat="1" applyFont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3" fontId="3" fillId="0" borderId="0" xfId="1" applyNumberFormat="1" applyFont="1" applyAlignment="1">
      <alignment horizontal="right" vertical="top"/>
    </xf>
    <xf numFmtId="3" fontId="3" fillId="0" borderId="1" xfId="1" applyNumberFormat="1" applyFont="1" applyBorder="1" applyAlignment="1">
      <alignment horizontal="right" vertical="top"/>
    </xf>
    <xf numFmtId="3" fontId="2" fillId="0" borderId="2" xfId="1" applyNumberFormat="1" applyFont="1" applyBorder="1" applyAlignment="1">
      <alignment horizontal="right" vertical="top"/>
    </xf>
    <xf numFmtId="3" fontId="3" fillId="0" borderId="0" xfId="1" applyNumberFormat="1" applyFont="1" applyAlignment="1">
      <alignment vertical="top"/>
    </xf>
    <xf numFmtId="166" fontId="2" fillId="0" borderId="0" xfId="1" applyNumberFormat="1" applyFont="1" applyFill="1" applyBorder="1" applyAlignment="1">
      <alignment horizontal="right" vertical="top" wrapText="1"/>
    </xf>
    <xf numFmtId="166" fontId="3" fillId="0" borderId="0" xfId="1" applyNumberFormat="1" applyFont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Alignment="1">
      <alignment horizontal="right" vertical="top"/>
    </xf>
    <xf numFmtId="166" fontId="3" fillId="0" borderId="0" xfId="1" applyNumberFormat="1" applyFont="1" applyAlignment="1">
      <alignment horizontal="right" vertical="top"/>
    </xf>
    <xf numFmtId="166" fontId="3" fillId="0" borderId="1" xfId="1" applyNumberFormat="1" applyFont="1" applyBorder="1" applyAlignment="1">
      <alignment horizontal="right" vertical="top"/>
    </xf>
    <xf numFmtId="166" fontId="2" fillId="0" borderId="2" xfId="1" applyNumberFormat="1" applyFont="1" applyBorder="1" applyAlignment="1">
      <alignment horizontal="right" vertical="top"/>
    </xf>
    <xf numFmtId="0" fontId="6" fillId="0" borderId="0" xfId="0" applyFont="1"/>
    <xf numFmtId="166" fontId="3" fillId="0" borderId="0" xfId="0" applyNumberFormat="1" applyFont="1" applyBorder="1"/>
    <xf numFmtId="0" fontId="5" fillId="0" borderId="0" xfId="0" applyFont="1"/>
    <xf numFmtId="3" fontId="3" fillId="0" borderId="1" xfId="1" applyNumberFormat="1" applyFont="1" applyFill="1" applyBorder="1" applyAlignment="1">
      <alignment horizontal="right" vertical="top" wrapText="1"/>
    </xf>
    <xf numFmtId="166" fontId="3" fillId="0" borderId="1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6" fontId="3" fillId="0" borderId="0" xfId="0" applyNumberFormat="1" applyFont="1"/>
    <xf numFmtId="164" fontId="3" fillId="0" borderId="0" xfId="0" applyNumberFormat="1" applyFont="1"/>
    <xf numFmtId="165" fontId="1" fillId="0" borderId="0" xfId="2" applyNumberFormat="1" applyFont="1" applyFill="1" applyBorder="1" applyAlignment="1" applyProtection="1">
      <alignment vertical="center"/>
    </xf>
    <xf numFmtId="165" fontId="1" fillId="0" borderId="0" xfId="0" applyNumberFormat="1" applyFont="1"/>
    <xf numFmtId="167" fontId="3" fillId="0" borderId="0" xfId="1" applyNumberFormat="1" applyFont="1" applyBorder="1" applyAlignment="1">
      <alignment horizontal="right" vertical="top"/>
    </xf>
    <xf numFmtId="168" fontId="3" fillId="0" borderId="0" xfId="0" applyNumberFormat="1" applyFont="1" applyFill="1" applyBorder="1"/>
    <xf numFmtId="168" fontId="3" fillId="0" borderId="0" xfId="0" applyNumberFormat="1" applyFont="1"/>
    <xf numFmtId="4" fontId="3" fillId="0" borderId="0" xfId="0" applyNumberFormat="1" applyFont="1"/>
    <xf numFmtId="166" fontId="3" fillId="0" borderId="0" xfId="0" applyNumberFormat="1" applyFont="1" applyFill="1"/>
    <xf numFmtId="166" fontId="3" fillId="0" borderId="0" xfId="1" applyNumberFormat="1" applyFont="1" applyFill="1" applyBorder="1" applyAlignment="1">
      <alignment horizontal="right" vertical="top" wrapText="1"/>
    </xf>
    <xf numFmtId="0" fontId="1" fillId="0" borderId="0" xfId="0" applyFont="1"/>
    <xf numFmtId="165" fontId="3" fillId="0" borderId="0" xfId="0" applyNumberFormat="1" applyFont="1" applyFill="1" applyBorder="1"/>
    <xf numFmtId="1" fontId="3" fillId="0" borderId="0" xfId="0" applyNumberFormat="1" applyFont="1" applyFill="1" applyBorder="1"/>
    <xf numFmtId="0" fontId="10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38"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"/>
  <sheetViews>
    <sheetView tabSelected="1" workbookViewId="0">
      <selection activeCell="I4" sqref="I4"/>
    </sheetView>
  </sheetViews>
  <sheetFormatPr defaultRowHeight="12.75" x14ac:dyDescent="0.2"/>
  <cols>
    <col min="1" max="1" width="0.5703125" customWidth="1"/>
    <col min="2" max="2" width="0.28515625" customWidth="1"/>
  </cols>
  <sheetData>
    <row r="1" spans="3:10" x14ac:dyDescent="0.2">
      <c r="C1" s="39" t="s">
        <v>19</v>
      </c>
      <c r="D1" s="39" t="s">
        <v>20</v>
      </c>
      <c r="E1" s="39" t="s">
        <v>21</v>
      </c>
      <c r="F1" s="39" t="s">
        <v>14</v>
      </c>
      <c r="G1" s="39" t="s">
        <v>15</v>
      </c>
      <c r="H1" s="39" t="s">
        <v>16</v>
      </c>
      <c r="I1" s="39" t="s">
        <v>17</v>
      </c>
    </row>
    <row r="3" spans="3:10" x14ac:dyDescent="0.2">
      <c r="C3" s="39" t="s">
        <v>22</v>
      </c>
      <c r="D3" s="39" t="s">
        <v>22</v>
      </c>
      <c r="E3" s="39" t="s">
        <v>22</v>
      </c>
      <c r="F3" s="39" t="s">
        <v>22</v>
      </c>
      <c r="G3" s="39" t="s">
        <v>22</v>
      </c>
      <c r="H3" s="39" t="s">
        <v>22</v>
      </c>
      <c r="I3" s="39" t="s">
        <v>22</v>
      </c>
    </row>
    <row r="4" spans="3:10" x14ac:dyDescent="0.2">
      <c r="C4" s="40">
        <v>212.1</v>
      </c>
      <c r="D4" s="40">
        <v>211.3</v>
      </c>
      <c r="E4" s="41">
        <v>220.7</v>
      </c>
      <c r="F4" s="41">
        <v>232.5</v>
      </c>
      <c r="G4" s="46">
        <v>240.8</v>
      </c>
      <c r="H4" s="46">
        <v>248.7</v>
      </c>
      <c r="I4" s="46">
        <v>254.8</v>
      </c>
      <c r="J4" s="53"/>
    </row>
    <row r="6" spans="3:10" x14ac:dyDescent="0.2">
      <c r="C6" s="39" t="s">
        <v>23</v>
      </c>
      <c r="D6" s="39" t="s">
        <v>23</v>
      </c>
      <c r="E6" s="39" t="s">
        <v>23</v>
      </c>
      <c r="F6" s="39" t="s">
        <v>23</v>
      </c>
      <c r="G6" s="39" t="s">
        <v>23</v>
      </c>
      <c r="H6" s="39" t="s">
        <v>23</v>
      </c>
      <c r="I6" s="39" t="s">
        <v>23</v>
      </c>
    </row>
    <row r="7" spans="3:10" x14ac:dyDescent="0.2">
      <c r="C7">
        <v>208.591667</v>
      </c>
      <c r="D7">
        <v>214.8</v>
      </c>
      <c r="E7" s="42">
        <v>215.8</v>
      </c>
      <c r="F7" s="42">
        <v>226.5</v>
      </c>
      <c r="G7" s="45">
        <v>237.3416666666667</v>
      </c>
      <c r="H7" s="45">
        <v>244.67499999999998</v>
      </c>
      <c r="I7" s="45">
        <v>251.73333333333335</v>
      </c>
      <c r="J7" s="53"/>
    </row>
    <row r="8" spans="3:10" x14ac:dyDescent="0.2">
      <c r="H8" s="46"/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Footer>&amp;Z&amp;F&amp;RPage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38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2733.1969580163623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67.038606529553363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2800.2355645459152</v>
      </c>
      <c r="C12" s="14">
        <v>2886.1934467023993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228.9799262738218</v>
      </c>
      <c r="C14" s="14">
        <v>193.27676254249079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48.186107703549119</v>
      </c>
      <c r="C16" s="14">
        <v>47.417515942351862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-44.120678886817025</v>
      </c>
      <c r="C18" s="11">
        <v>-44.225625869676392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-9.2056248518051937</v>
      </c>
      <c r="C20" s="11">
        <v>-9.4285641490616783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-117.21305183361318</v>
      </c>
      <c r="C22" s="11">
        <v>-118.86022370453935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-20.668796248649748</v>
      </c>
      <c r="C24" s="11">
        <v>-20.668796248649748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2886.1934467024012</v>
      </c>
      <c r="C28" s="18">
        <f>SUM(C12:C27)</f>
        <v>2933.7045152153146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2808.9947556463962</v>
      </c>
      <c r="C30" s="11">
        <v>2874.9260425279099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21" priority="5" stopIfTrue="1" operator="lessThan">
      <formula>0</formula>
    </cfRule>
    <cfRule type="cellIs" dxfId="2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39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5631.2409235409941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138.12050516123963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5769.3614287022338</v>
      </c>
      <c r="C12" s="14">
        <v>5866.1607587047001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386.80548493769112</v>
      </c>
      <c r="C14" s="14">
        <v>293.43955343638186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63.916452239150175</v>
      </c>
      <c r="C16" s="14">
        <v>57.49143748123268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-62.560405392641059</v>
      </c>
      <c r="C18" s="11">
        <v>-62.558520887409173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-17.060478561659064</v>
      </c>
      <c r="C20" s="11">
        <v>-18.219282661743563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-233.28867598282974</v>
      </c>
      <c r="C22" s="11">
        <v>-240.98293083145788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-41.013047237244265</v>
      </c>
      <c r="C24" s="11">
        <v>-41.013047237244265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5866.1607587047019</v>
      </c>
      <c r="C28" s="18">
        <f>SUM(C12:C27)</f>
        <v>5854.3179680044605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5747.7409353006906</v>
      </c>
      <c r="C30" s="11">
        <v>5789.7079541249414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19" priority="5" stopIfTrue="1" operator="lessThan">
      <formula>0</formula>
    </cfRule>
    <cfRule type="cellIs" dxfId="1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2" t="s">
        <v>40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976.5688910105913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23.952835686226877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1000.5217266968182</v>
      </c>
      <c r="C12" s="21">
        <v>997.46211432489361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59.079921199106913</v>
      </c>
      <c r="C14" s="21">
        <v>48.174631167477621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52.576894241173711</v>
      </c>
      <c r="C16" s="21">
        <v>46.51964356687602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-50.582692046748946</v>
      </c>
      <c r="C18" s="23">
        <v>-50.767934370589664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-4.2807915655783901</v>
      </c>
      <c r="C20" s="23">
        <v>-4.7634496983867445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-50.924226671952553</v>
      </c>
      <c r="C22" s="23">
        <v>-49.319695352968772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-8.9287175279250004</v>
      </c>
      <c r="C24" s="23">
        <v>-8.9287175279250004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997.46211432489406</v>
      </c>
      <c r="C28" s="26">
        <f>SUM(C12:C27)</f>
        <v>978.37659210937704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986.9684682943373</v>
      </c>
      <c r="C30" s="23">
        <v>976.02916582592411</v>
      </c>
    </row>
    <row r="31" spans="1:3" s="4" customFormat="1" ht="15" x14ac:dyDescent="0.2"/>
    <row r="32" spans="1:3" s="4" customFormat="1" ht="51.6" customHeight="1" x14ac:dyDescent="0.2">
      <c r="A32" s="56" t="s">
        <v>27</v>
      </c>
      <c r="B32" s="56"/>
      <c r="C32" s="56"/>
    </row>
    <row r="33" spans="1:1" s="4" customFormat="1" ht="15" x14ac:dyDescent="0.2"/>
    <row r="34" spans="1:1" s="4" customFormat="1" ht="15" x14ac:dyDescent="0.2">
      <c r="A34" s="27" t="s">
        <v>13</v>
      </c>
    </row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mergeCells count="1">
    <mergeCell ref="A32:C32"/>
  </mergeCells>
  <phoneticPr fontId="0" type="noConversion"/>
  <conditionalFormatting sqref="B19:C19 B23:C23 B21:C21 B27:C28 B12:C17">
    <cfRule type="cellIs" dxfId="17" priority="5" stopIfTrue="1" operator="lessThan">
      <formula>0</formula>
    </cfRule>
    <cfRule type="cellIs" dxfId="1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5" max="5" width="10.85546875" customWidth="1"/>
    <col min="6" max="7" width="11.5703125" customWidth="1"/>
    <col min="8" max="9" width="8.85546875" customWidth="1"/>
    <col min="12" max="12" width="10.28515625" customWidth="1"/>
  </cols>
  <sheetData>
    <row r="1" spans="1:10" ht="15.75" x14ac:dyDescent="0.25">
      <c r="C1" s="9"/>
    </row>
    <row r="2" spans="1:10" ht="15.75" x14ac:dyDescent="0.2">
      <c r="A2" s="1" t="s">
        <v>41</v>
      </c>
    </row>
    <row r="3" spans="1:10" ht="15.75" x14ac:dyDescent="0.2">
      <c r="A3" s="1"/>
    </row>
    <row r="4" spans="1:10" ht="15.75" x14ac:dyDescent="0.2">
      <c r="A4" s="1" t="s">
        <v>28</v>
      </c>
    </row>
    <row r="5" spans="1:10" s="4" customFormat="1" ht="15" x14ac:dyDescent="0.2">
      <c r="A5" s="3"/>
      <c r="B5" s="3"/>
      <c r="C5" s="3"/>
    </row>
    <row r="6" spans="1:10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10" s="4" customFormat="1" ht="15.75" x14ac:dyDescent="0.2">
      <c r="A7" s="5"/>
      <c r="B7" s="6"/>
      <c r="C7" s="6"/>
    </row>
    <row r="8" spans="1:10" s="4" customFormat="1" ht="33" customHeight="1" x14ac:dyDescent="0.2">
      <c r="A8" s="5" t="s">
        <v>29</v>
      </c>
      <c r="B8" s="20">
        <v>388.99259302464964</v>
      </c>
      <c r="C8" s="20"/>
    </row>
    <row r="9" spans="1:10" s="4" customFormat="1" ht="16.149999999999999" customHeight="1" x14ac:dyDescent="0.2">
      <c r="A9" s="7"/>
      <c r="B9" s="14"/>
      <c r="C9" s="14"/>
    </row>
    <row r="10" spans="1:10" s="4" customFormat="1" ht="15.75" customHeight="1" x14ac:dyDescent="0.2">
      <c r="A10" s="4" t="s">
        <v>9</v>
      </c>
      <c r="B10" s="31">
        <f>B8*RPI!$I$4/RPI!$H$4-B8</f>
        <v>9.5410326395270317</v>
      </c>
      <c r="C10" s="20"/>
    </row>
    <row r="11" spans="1:10" s="4" customFormat="1" ht="15.75" customHeight="1" x14ac:dyDescent="0.2">
      <c r="B11" s="52" t="str">
        <f>IF(ROUND(SUM(B8:B10),3)-ROUND(B12,3)=0,"","Error")</f>
        <v/>
      </c>
      <c r="C11" s="20"/>
    </row>
    <row r="12" spans="1:10" s="4" customFormat="1" ht="15" x14ac:dyDescent="0.2">
      <c r="A12" s="7" t="s">
        <v>7</v>
      </c>
      <c r="B12" s="21">
        <v>398.53362566417661</v>
      </c>
      <c r="C12" s="21">
        <v>411.2961220886105</v>
      </c>
      <c r="J12" s="43"/>
    </row>
    <row r="13" spans="1:10" s="4" customFormat="1" ht="15" x14ac:dyDescent="0.2">
      <c r="B13" s="14"/>
      <c r="C13" s="14" t="str">
        <f t="shared" ref="C13" si="0">IF(ROUND(C12,3)=ROUND(B28,3),"","ERROR")</f>
        <v/>
      </c>
    </row>
    <row r="14" spans="1:10" s="4" customFormat="1" ht="15" x14ac:dyDescent="0.2">
      <c r="A14" s="7" t="s">
        <v>2</v>
      </c>
      <c r="B14" s="21">
        <v>31.588411477637951</v>
      </c>
      <c r="C14" s="21">
        <v>24.350199248024282</v>
      </c>
    </row>
    <row r="15" spans="1:10" s="4" customFormat="1" ht="15" x14ac:dyDescent="0.2">
      <c r="A15" s="7"/>
      <c r="B15" s="22"/>
      <c r="C15" s="22"/>
    </row>
    <row r="16" spans="1:10" s="4" customFormat="1" ht="15" x14ac:dyDescent="0.2">
      <c r="A16" s="7" t="s">
        <v>6</v>
      </c>
      <c r="B16" s="21">
        <v>24.27551388286421</v>
      </c>
      <c r="C16" s="21">
        <v>24.171054480310914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-17.177277832721639</v>
      </c>
      <c r="C18" s="23">
        <v>-17.086429830329195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-2.7327325735118908</v>
      </c>
      <c r="C20" s="23">
        <v>-4.0334419559550909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-22.296679620457052</v>
      </c>
      <c r="C22" s="23">
        <v>-22.214430672606159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-1.0071526748246009</v>
      </c>
      <c r="C24" s="23">
        <v>-1.0071526748246009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24</v>
      </c>
      <c r="B26" s="23">
        <v>0.11241376544672066</v>
      </c>
      <c r="C26" s="23">
        <v>-7.4412711686283757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411.29612208861033</v>
      </c>
      <c r="C28" s="26">
        <f>SUM(C12:C27)</f>
        <v>408.03464951460234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44">
        <f>((B12+B28)/2)*RPI!$I$7/RPI!$I$4</f>
        <v>400.04148711597639</v>
      </c>
      <c r="C30" s="44">
        <f>((C12+C28)/2)*RPI!$I$7/RPI!$I$4</f>
        <v>404.73482385841601</v>
      </c>
    </row>
    <row r="31" spans="1:3" s="4" customFormat="1" ht="15" x14ac:dyDescent="0.2">
      <c r="B31" s="16"/>
      <c r="C31" s="16"/>
    </row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  <row r="217" s="4" customFormat="1" ht="15" x14ac:dyDescent="0.2"/>
    <row r="218" s="4" customFormat="1" ht="15" x14ac:dyDescent="0.2"/>
    <row r="219" s="4" customFormat="1" ht="15" x14ac:dyDescent="0.2"/>
    <row r="220" s="4" customFormat="1" ht="15" x14ac:dyDescent="0.2"/>
  </sheetData>
  <phoneticPr fontId="0" type="noConversion"/>
  <conditionalFormatting sqref="C9 B19:C19 B23:C23 B21:C21 B27:C28 B12:C17">
    <cfRule type="cellIs" dxfId="15" priority="13" stopIfTrue="1" operator="lessThan">
      <formula>0</formula>
    </cfRule>
    <cfRule type="cellIs" dxfId="14" priority="14" stopIfTrue="1" operator="greaterThan">
      <formula>0</formula>
    </cfRule>
  </conditionalFormatting>
  <conditionalFormatting sqref="B9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42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73.568127577040357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1.8044454291111691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75.372573006151541</v>
      </c>
      <c r="C12" s="21">
        <v>73.633947071307801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4.7553463055131839</v>
      </c>
      <c r="C14" s="21">
        <v>4.1514413493262197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1.91033721902979</v>
      </c>
      <c r="C16" s="21">
        <v>1.9413356990460742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-2.2114980846720633</v>
      </c>
      <c r="C18" s="23">
        <v>-2.2273730824565043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-0.56477673535111628</v>
      </c>
      <c r="C20" s="23">
        <v>-0.56753174381624383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-5.222829260649049</v>
      </c>
      <c r="C22" s="23">
        <v>-5.2975424608568993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-0.40520537871448914</v>
      </c>
      <c r="C24" s="23">
        <v>-0.40520537871448914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73.633947071307801</v>
      </c>
      <c r="C28" s="26">
        <f>SUM(C12:C27)</f>
        <v>71.229071453835957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73.606569716557246</v>
      </c>
      <c r="C30" s="23">
        <v>71.559753673053692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43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120.07129653843198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2.945053915900445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123.01635045433241</v>
      </c>
      <c r="C12" s="21">
        <v>117.93869765322458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3.366014826840126</v>
      </c>
      <c r="C14" s="21">
        <v>3.2628307699116403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5.3599730926762774</v>
      </c>
      <c r="C16" s="21">
        <v>5.3645748256729187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-5.456668302154303</v>
      </c>
      <c r="C18" s="23">
        <v>-5.4868673967180497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-1.3283390760908942</v>
      </c>
      <c r="C20" s="23">
        <v>-1.3336113795070896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-5.0707360606708907</v>
      </c>
      <c r="C22" s="23">
        <v>-4.8782731279379767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-1.9478972817081481</v>
      </c>
      <c r="C24" s="23">
        <v>-1.9478972817081481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117.93869765322457</v>
      </c>
      <c r="C28" s="26">
        <f>SUM(C12:C27)</f>
        <v>112.91945406293787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119.02750656726637</v>
      </c>
      <c r="C30" s="23">
        <v>114.03981939916329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9" priority="5" stopIfTrue="1" operator="lessThan">
      <formula>0</formula>
    </cfRule>
    <cfRule type="cellIs" dxfId="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25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147.0349502963013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3.6064060989442908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150.64135639524557</v>
      </c>
      <c r="C12" s="21">
        <v>148.84872335305778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10.047987286384719</v>
      </c>
      <c r="C14" s="21">
        <v>8.4296958101077966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3.0468955879973367</v>
      </c>
      <c r="C16" s="21">
        <v>3.0495114593314225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-2.8982328043047567</v>
      </c>
      <c r="C18" s="23">
        <v>-2.9089001010154316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-1.1614499534368936</v>
      </c>
      <c r="C20" s="23">
        <v>-1.2783855091940832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-9.9155359372896328</v>
      </c>
      <c r="C22" s="23">
        <v>-10.265424300740833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-0.9122972215385865</v>
      </c>
      <c r="C24" s="23">
        <v>-0.9122972215385865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148.84872335305775</v>
      </c>
      <c r="C28" s="26">
        <f>SUM(C12:C27)</f>
        <v>144.96292349000808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147.94277071198783</v>
      </c>
      <c r="C30" s="23">
        <v>145.13772589043987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7" priority="5" stopIfTrue="1" operator="lessThan">
      <formula>0</formula>
    </cfRule>
    <cfRule type="cellIs" dxfId="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44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1039.4133375713054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25.494255565681442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1064.9075931369869</v>
      </c>
      <c r="C12" s="21">
        <v>1088.9219387476574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68.790427334792668</v>
      </c>
      <c r="C14" s="21">
        <v>74.235903729490687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27.469619628948568</v>
      </c>
      <c r="C16" s="21">
        <v>25.409846586387093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-26.879299935603974</v>
      </c>
      <c r="C18" s="23">
        <v>-26.995607306043137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-7.9765981111649129</v>
      </c>
      <c r="C20" s="23">
        <v>-8.9301966027910584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-37.077757365868493</v>
      </c>
      <c r="C22" s="23">
        <v>-38.188916039369659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-0.31204594043327993</v>
      </c>
      <c r="C24" s="23">
        <v>-0.31204594043327993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1088.9219387476571</v>
      </c>
      <c r="C28" s="26">
        <f>SUM(C12:C27)</f>
        <v>1114.140923174898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1063.9534666928255</v>
      </c>
      <c r="C30" s="23">
        <v>1088.2738557464716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2" t="s">
        <v>45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335.59987158331182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8.2314403564865302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343.83131193979841</v>
      </c>
      <c r="C12" s="21">
        <v>342.50718492656159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27.837501708339392</v>
      </c>
      <c r="C14" s="21">
        <v>25.680643012550362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13.392087940302387</v>
      </c>
      <c r="C16" s="21">
        <v>12.973829912277115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-12.935755127472943</v>
      </c>
      <c r="C18" s="23">
        <v>-12.9880901760421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-6.0778907335236312</v>
      </c>
      <c r="C20" s="23">
        <v>-5.1555907586365874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-22.320292369321855</v>
      </c>
      <c r="C22" s="23">
        <v>-22.149790634246276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-1.2197784315601892</v>
      </c>
      <c r="C24" s="23">
        <v>-1.2197784315601892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342.50718492656154</v>
      </c>
      <c r="C28" s="26">
        <f>SUM(C12:C27)</f>
        <v>339.64840785090388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339.03900575954054</v>
      </c>
      <c r="C30" s="23">
        <v>336.97272556403755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>
      <selection activeCell="B8" sqref="B8"/>
    </sheetView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46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20">
        <v>212.33713153475185</v>
      </c>
      <c r="C8" s="20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1">
        <f>B8*RPI!$I$4/RPI!$H$4-B8</f>
        <v>5.2081081719420581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21">
        <v>217.54523970669391</v>
      </c>
      <c r="C12" s="21">
        <v>218.67334487602716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21">
        <v>13.67288164261014</v>
      </c>
      <c r="C14" s="21">
        <v>13.873039993245699</v>
      </c>
    </row>
    <row r="15" spans="1:3" s="4" customFormat="1" ht="15" x14ac:dyDescent="0.2">
      <c r="A15" s="7"/>
      <c r="B15" s="22"/>
      <c r="C15" s="22"/>
    </row>
    <row r="16" spans="1:3" s="4" customFormat="1" ht="15" x14ac:dyDescent="0.2">
      <c r="A16" s="7" t="s">
        <v>6</v>
      </c>
      <c r="B16" s="21">
        <v>9.426177764665308</v>
      </c>
      <c r="C16" s="21">
        <v>7.0698828312091297</v>
      </c>
    </row>
    <row r="17" spans="1:3" s="4" customFormat="1" ht="15" x14ac:dyDescent="0.2">
      <c r="A17" s="7"/>
      <c r="B17" s="22"/>
      <c r="C17" s="22"/>
    </row>
    <row r="18" spans="1:3" s="4" customFormat="1" ht="15" x14ac:dyDescent="0.2">
      <c r="A18" s="7" t="s">
        <v>5</v>
      </c>
      <c r="B18" s="23">
        <v>-7.5989307104297161</v>
      </c>
      <c r="C18" s="23">
        <v>-7.5920581698393388</v>
      </c>
    </row>
    <row r="19" spans="1:3" s="4" customFormat="1" ht="15" x14ac:dyDescent="0.2">
      <c r="A19" s="7"/>
      <c r="B19" s="22"/>
      <c r="C19" s="22"/>
    </row>
    <row r="20" spans="1:3" s="4" customFormat="1" ht="15" x14ac:dyDescent="0.2">
      <c r="A20" s="7" t="s">
        <v>1</v>
      </c>
      <c r="B20" s="23">
        <v>-1.577091474535425</v>
      </c>
      <c r="C20" s="23">
        <v>-1.5396912454869098</v>
      </c>
    </row>
    <row r="21" spans="1:3" s="4" customFormat="1" ht="15" x14ac:dyDescent="0.2">
      <c r="A21" s="7"/>
      <c r="B21" s="22"/>
      <c r="C21" s="22"/>
    </row>
    <row r="22" spans="1:3" s="4" customFormat="1" ht="15" x14ac:dyDescent="0.2">
      <c r="A22" s="7" t="s">
        <v>4</v>
      </c>
      <c r="B22" s="23">
        <v>-11.728983717033367</v>
      </c>
      <c r="C22" s="23">
        <v>-11.660738950453387</v>
      </c>
    </row>
    <row r="23" spans="1:3" s="4" customFormat="1" ht="15" x14ac:dyDescent="0.2">
      <c r="A23" s="7"/>
      <c r="B23" s="22"/>
      <c r="C23" s="22"/>
    </row>
    <row r="24" spans="1:3" s="4" customFormat="1" ht="15" x14ac:dyDescent="0.2">
      <c r="A24" s="7" t="s">
        <v>3</v>
      </c>
      <c r="B24" s="23">
        <v>-1.0659483359436264</v>
      </c>
      <c r="C24" s="23">
        <v>-1.0659483359436264</v>
      </c>
    </row>
    <row r="25" spans="1:3" s="4" customFormat="1" ht="15" x14ac:dyDescent="0.2">
      <c r="A25" s="7"/>
      <c r="B25" s="24"/>
      <c r="C25" s="24"/>
    </row>
    <row r="26" spans="1:3" s="4" customFormat="1" ht="15" x14ac:dyDescent="0.2">
      <c r="A26" s="7" t="s">
        <v>26</v>
      </c>
      <c r="B26" s="23">
        <v>0</v>
      </c>
      <c r="C26" s="23">
        <v>0</v>
      </c>
    </row>
    <row r="27" spans="1:3" s="4" customFormat="1" ht="15" x14ac:dyDescent="0.2">
      <c r="A27" s="7"/>
      <c r="B27" s="25"/>
      <c r="C27" s="25"/>
    </row>
    <row r="28" spans="1:3" s="4" customFormat="1" ht="15.75" x14ac:dyDescent="0.25">
      <c r="A28" s="8" t="s">
        <v>8</v>
      </c>
      <c r="B28" s="26">
        <f>SUM(B12:B27)</f>
        <v>218.67334487602722</v>
      </c>
      <c r="C28" s="26">
        <f>SUM(C12:C27)</f>
        <v>217.75783099875872</v>
      </c>
    </row>
    <row r="29" spans="1:3" s="4" customFormat="1" ht="15" x14ac:dyDescent="0.2">
      <c r="A29" s="3"/>
      <c r="B29" s="28"/>
      <c r="C29" s="28"/>
    </row>
    <row r="30" spans="1:3" s="4" customFormat="1" ht="15" x14ac:dyDescent="0.2">
      <c r="A30" s="4" t="s">
        <v>11</v>
      </c>
      <c r="B30" s="23">
        <v>215.48421935533239</v>
      </c>
      <c r="C30" s="23">
        <v>215.58923567107726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1" priority="5" stopIfTrue="1" operator="lessThan">
      <formula>0</formula>
    </cfRule>
    <cfRule type="cellIs" dxfId="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 t="s">
        <v>12</v>
      </c>
    </row>
    <row r="2" spans="1:3" ht="15.75" x14ac:dyDescent="0.2">
      <c r="A2" s="1" t="s">
        <v>30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2.450000000000003" customHeight="1" x14ac:dyDescent="0.2">
      <c r="A8" s="5" t="s">
        <v>29</v>
      </c>
      <c r="B8" s="13">
        <v>6653.0227655616627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163.18230345768461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6816.2050690193482</v>
      </c>
      <c r="C12" s="14">
        <v>6954.4032476414495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448.35612317758637</v>
      </c>
      <c r="C14" s="14">
        <v>409.60029453042625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97.892334251257608</v>
      </c>
      <c r="C16" s="14">
        <v>92.92267662020987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-84.374639222847847</v>
      </c>
      <c r="C18" s="11">
        <v>-84.105365791600761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-47.285886406044675</v>
      </c>
      <c r="C20" s="11">
        <v>-48.217912552832779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-270.37452862382679</v>
      </c>
      <c r="C22" s="11">
        <v>-269.717477119676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-6.0152245540241491</v>
      </c>
      <c r="C24" s="11">
        <v>-6.0152245540241491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6954.4032476414495</v>
      </c>
      <c r="C28" s="18">
        <f>SUM(C12:C27)</f>
        <v>7048.8702387739522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6802.4354945863042</v>
      </c>
      <c r="C30" s="11">
        <v>6917.3679487450499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2:C17 B27:C28 B21:C21 B23:C23 B19:C19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17"/>
  <sheetViews>
    <sheetView zoomScale="90" workbookViewId="0"/>
  </sheetViews>
  <sheetFormatPr defaultColWidth="9.140625" defaultRowHeight="12.75" x14ac:dyDescent="0.2"/>
  <cols>
    <col min="1" max="1" width="55.28515625" style="32" customWidth="1"/>
    <col min="2" max="2" width="11.7109375" style="32" customWidth="1"/>
    <col min="3" max="3" width="11.85546875" style="32" customWidth="1"/>
    <col min="4" max="4" width="12.42578125" style="32" customWidth="1"/>
    <col min="5" max="5" width="10.85546875" style="37" customWidth="1"/>
    <col min="6" max="6" width="11.5703125" style="37" customWidth="1"/>
    <col min="7" max="7" width="13.42578125" style="37" customWidth="1"/>
    <col min="8" max="9" width="9.140625" style="37" customWidth="1"/>
    <col min="10" max="10" width="10.42578125" style="37" customWidth="1"/>
    <col min="11" max="14" width="10.28515625" style="32" bestFit="1" customWidth="1"/>
    <col min="15" max="16384" width="9.140625" style="32"/>
  </cols>
  <sheetData>
    <row r="1" spans="1:14" ht="15" x14ac:dyDescent="0.2">
      <c r="C1" s="34"/>
    </row>
    <row r="2" spans="1:14" ht="15.75" x14ac:dyDescent="0.2">
      <c r="A2" s="1" t="s">
        <v>0</v>
      </c>
      <c r="B2" s="29"/>
      <c r="C2" s="29"/>
    </row>
    <row r="3" spans="1:14" ht="15.75" x14ac:dyDescent="0.2">
      <c r="A3" s="1"/>
      <c r="B3" s="29"/>
      <c r="C3" s="29"/>
    </row>
    <row r="4" spans="1:14" ht="15.75" x14ac:dyDescent="0.2">
      <c r="A4" s="1" t="s">
        <v>28</v>
      </c>
      <c r="B4" s="29"/>
      <c r="C4" s="29"/>
    </row>
    <row r="5" spans="1:14" s="4" customFormat="1" ht="15.75" x14ac:dyDescent="0.25">
      <c r="A5" s="33"/>
      <c r="B5" s="33"/>
      <c r="C5" s="33"/>
      <c r="E5" s="38"/>
      <c r="F5" s="38"/>
      <c r="G5" s="38"/>
      <c r="H5" s="38"/>
      <c r="I5" s="38"/>
      <c r="J5" s="38"/>
    </row>
    <row r="6" spans="1:14" s="4" customFormat="1" ht="23.25" customHeight="1" x14ac:dyDescent="0.2">
      <c r="A6" s="10" t="s">
        <v>10</v>
      </c>
      <c r="B6" s="6" t="s">
        <v>17</v>
      </c>
      <c r="C6" s="6" t="s">
        <v>18</v>
      </c>
      <c r="E6" s="38"/>
      <c r="F6" s="38"/>
      <c r="G6" s="38"/>
      <c r="H6" s="38"/>
      <c r="I6" s="38"/>
      <c r="J6" s="38"/>
    </row>
    <row r="7" spans="1:14" s="4" customFormat="1" ht="15" x14ac:dyDescent="0.2">
      <c r="A7" s="5"/>
      <c r="B7" s="35"/>
      <c r="C7" s="35"/>
      <c r="E7" s="38"/>
      <c r="F7" s="38"/>
      <c r="G7" s="38"/>
      <c r="H7" s="38"/>
      <c r="I7" s="38"/>
      <c r="J7" s="38"/>
    </row>
    <row r="8" spans="1:14" s="4" customFormat="1" ht="33" customHeight="1" x14ac:dyDescent="0.2">
      <c r="A8" s="5" t="s">
        <v>29</v>
      </c>
      <c r="B8" s="14">
        <f>SUM(ANH:SES!B8)</f>
        <v>61223.035167678521</v>
      </c>
      <c r="C8" s="12"/>
      <c r="E8" s="55"/>
      <c r="F8" s="38"/>
      <c r="G8" s="38"/>
      <c r="H8" s="38"/>
      <c r="I8" s="38"/>
      <c r="J8" s="38"/>
      <c r="M8" s="49"/>
      <c r="N8" s="49"/>
    </row>
    <row r="9" spans="1:14" s="4" customFormat="1" ht="16.149999999999999" customHeight="1" x14ac:dyDescent="0.2">
      <c r="E9" s="55"/>
      <c r="F9" s="38"/>
      <c r="G9" s="38"/>
      <c r="H9" s="38"/>
      <c r="I9" s="38"/>
      <c r="J9" s="38"/>
      <c r="M9" s="49"/>
      <c r="N9" s="49"/>
    </row>
    <row r="10" spans="1:14" s="4" customFormat="1" ht="15.75" customHeight="1" x14ac:dyDescent="0.2">
      <c r="A10" s="4" t="s">
        <v>9</v>
      </c>
      <c r="B10" s="30">
        <f>B8*RPI!$I$4/RPI!$H$4-B8</f>
        <v>1501.6506414267787</v>
      </c>
      <c r="C10" s="12"/>
      <c r="E10" s="55"/>
      <c r="F10" s="38"/>
      <c r="G10" s="38"/>
      <c r="H10" s="38"/>
      <c r="I10" s="38"/>
      <c r="J10" s="38"/>
      <c r="M10" s="49"/>
      <c r="N10" s="49"/>
    </row>
    <row r="11" spans="1:14" s="4" customFormat="1" ht="15" x14ac:dyDescent="0.2">
      <c r="B11" s="14"/>
      <c r="C11" s="14"/>
      <c r="D11" s="14"/>
      <c r="E11" s="55"/>
      <c r="F11" s="38"/>
      <c r="G11" s="38"/>
      <c r="H11" s="38"/>
      <c r="I11" s="38"/>
      <c r="J11" s="38"/>
      <c r="M11" s="49"/>
      <c r="N11" s="49"/>
    </row>
    <row r="12" spans="1:14" s="4" customFormat="1" ht="15" x14ac:dyDescent="0.2">
      <c r="A12" s="7" t="s">
        <v>7</v>
      </c>
      <c r="B12" s="14">
        <f>SUM(ANH:SES!B12)</f>
        <v>62724.685809105293</v>
      </c>
      <c r="C12" s="14">
        <f>SUM(ANH:SES!C12)</f>
        <v>63893.946708606243</v>
      </c>
      <c r="E12" s="55"/>
      <c r="F12" s="38"/>
      <c r="G12" s="38"/>
      <c r="H12" s="38"/>
      <c r="I12" s="38"/>
      <c r="J12" s="38"/>
      <c r="M12" s="48"/>
      <c r="N12" s="48"/>
    </row>
    <row r="13" spans="1:14" s="4" customFormat="1" ht="15" x14ac:dyDescent="0.2">
      <c r="A13" s="7"/>
      <c r="B13" s="14"/>
      <c r="C13" s="14" t="str">
        <f>IF(ROUND(C12,3)=ROUND(B28,3),"","ERROR")</f>
        <v/>
      </c>
      <c r="E13" s="55"/>
      <c r="F13" s="38"/>
      <c r="G13" s="38"/>
      <c r="H13" s="38"/>
      <c r="I13" s="38"/>
      <c r="J13" s="38"/>
      <c r="M13" s="49"/>
      <c r="N13" s="49"/>
    </row>
    <row r="14" spans="1:14" s="4" customFormat="1" ht="15" x14ac:dyDescent="0.2">
      <c r="A14" s="7" t="s">
        <v>2</v>
      </c>
      <c r="B14" s="14">
        <f>SUM(ANH:SES!B14)</f>
        <v>4287.6070174365605</v>
      </c>
      <c r="C14" s="14">
        <f>SUM(ANH:SES!C14)</f>
        <v>3495.0170770704699</v>
      </c>
      <c r="E14" s="55"/>
      <c r="F14" s="38"/>
      <c r="G14" s="38"/>
      <c r="H14" s="38"/>
      <c r="I14" s="38"/>
      <c r="J14" s="38"/>
      <c r="M14" s="48"/>
      <c r="N14" s="48"/>
    </row>
    <row r="15" spans="1:14" s="4" customFormat="1" ht="15" x14ac:dyDescent="0.2">
      <c r="A15" s="7"/>
      <c r="B15" s="15"/>
      <c r="C15" s="15"/>
      <c r="E15" s="55"/>
      <c r="F15" s="38"/>
      <c r="G15" s="38"/>
      <c r="H15" s="38"/>
      <c r="I15" s="38"/>
      <c r="J15" s="38"/>
      <c r="M15" s="49"/>
      <c r="N15" s="49"/>
    </row>
    <row r="16" spans="1:14" s="4" customFormat="1" ht="15" x14ac:dyDescent="0.2">
      <c r="A16" s="7" t="s">
        <v>6</v>
      </c>
      <c r="B16" s="14">
        <f>SUM(ANH:SES!B16)</f>
        <v>1131.9280996614266</v>
      </c>
      <c r="C16" s="14">
        <f>SUM(ANH:SES!C16)</f>
        <v>1060.7506244556221</v>
      </c>
      <c r="E16" s="55"/>
      <c r="F16" s="38"/>
      <c r="G16" s="38"/>
      <c r="H16" s="38"/>
      <c r="I16" s="38"/>
      <c r="J16" s="38"/>
      <c r="M16" s="48"/>
      <c r="N16" s="48"/>
    </row>
    <row r="17" spans="1:14" s="4" customFormat="1" ht="15" x14ac:dyDescent="0.2">
      <c r="A17" s="7"/>
      <c r="B17" s="15"/>
      <c r="C17" s="15"/>
      <c r="E17" s="55"/>
      <c r="F17" s="38"/>
      <c r="G17" s="38"/>
      <c r="H17" s="38"/>
      <c r="I17" s="38"/>
      <c r="J17" s="38"/>
      <c r="M17" s="49"/>
      <c r="N17" s="49"/>
    </row>
    <row r="18" spans="1:14" s="4" customFormat="1" ht="15" x14ac:dyDescent="0.2">
      <c r="A18" s="7" t="s">
        <v>5</v>
      </c>
      <c r="B18" s="14">
        <f>SUM(ANH:SES!B18)</f>
        <v>-1001.3786022075685</v>
      </c>
      <c r="C18" s="14">
        <f>SUM(ANH:SES!C18)</f>
        <v>-1001.7558605448617</v>
      </c>
      <c r="E18" s="55"/>
      <c r="F18" s="38"/>
      <c r="G18" s="38"/>
      <c r="H18" s="38"/>
      <c r="I18" s="38"/>
      <c r="J18" s="38"/>
      <c r="M18" s="48"/>
      <c r="N18" s="48"/>
    </row>
    <row r="19" spans="1:14" s="4" customFormat="1" ht="15" x14ac:dyDescent="0.2">
      <c r="A19" s="7"/>
      <c r="B19" s="14"/>
      <c r="C19" s="14"/>
      <c r="E19" s="55"/>
      <c r="F19" s="38"/>
      <c r="G19" s="38"/>
      <c r="H19" s="38"/>
      <c r="I19" s="38"/>
      <c r="J19" s="38"/>
      <c r="M19" s="49"/>
      <c r="N19" s="49"/>
    </row>
    <row r="20" spans="1:14" s="4" customFormat="1" ht="15" x14ac:dyDescent="0.2">
      <c r="A20" s="7" t="s">
        <v>1</v>
      </c>
      <c r="B20" s="14">
        <f>SUM(ANH:SES!B20)</f>
        <v>-233.68351768716767</v>
      </c>
      <c r="C20" s="14">
        <f>SUM(ANH:SES!C20)</f>
        <v>-245.40260492903897</v>
      </c>
      <c r="E20" s="55"/>
      <c r="F20" s="38"/>
      <c r="G20" s="38"/>
      <c r="H20" s="38"/>
      <c r="I20" s="38"/>
      <c r="J20" s="38"/>
      <c r="M20" s="48"/>
      <c r="N20" s="48"/>
    </row>
    <row r="21" spans="1:14" s="4" customFormat="1" ht="15" x14ac:dyDescent="0.2">
      <c r="A21" s="7"/>
      <c r="B21" s="14"/>
      <c r="C21" s="14"/>
      <c r="E21" s="55"/>
      <c r="F21" s="38"/>
      <c r="G21" s="38"/>
      <c r="H21" s="38"/>
      <c r="I21" s="38"/>
      <c r="J21" s="38"/>
      <c r="M21" s="49"/>
      <c r="N21" s="49"/>
    </row>
    <row r="22" spans="1:14" s="4" customFormat="1" ht="15" x14ac:dyDescent="0.2">
      <c r="A22" s="7" t="s">
        <v>4</v>
      </c>
      <c r="B22" s="14">
        <f>SUM(ANH:SES!B22)</f>
        <v>-2767.3010662437332</v>
      </c>
      <c r="C22" s="14">
        <f>SUM(ANH:SES!C22)</f>
        <v>-2779.0075228055334</v>
      </c>
      <c r="E22" s="55"/>
      <c r="F22" s="38"/>
      <c r="G22" s="38"/>
      <c r="H22" s="38"/>
      <c r="I22" s="38"/>
      <c r="J22" s="38"/>
      <c r="M22" s="48"/>
      <c r="N22" s="48"/>
    </row>
    <row r="23" spans="1:14" s="4" customFormat="1" ht="15" x14ac:dyDescent="0.2">
      <c r="A23" s="7"/>
      <c r="B23" s="36"/>
      <c r="C23" s="36"/>
      <c r="E23" s="55"/>
      <c r="F23" s="38"/>
      <c r="G23" s="38"/>
      <c r="H23" s="38"/>
      <c r="I23" s="38"/>
      <c r="J23" s="38"/>
      <c r="M23" s="49"/>
      <c r="N23" s="49"/>
    </row>
    <row r="24" spans="1:14" s="4" customFormat="1" ht="15" x14ac:dyDescent="0.2">
      <c r="A24" s="7" t="s">
        <v>3</v>
      </c>
      <c r="B24" s="14">
        <f>SUM(ANH:SES!B24)</f>
        <v>-248.02344522402177</v>
      </c>
      <c r="C24" s="14">
        <f>SUM(ANH:SES!C24)</f>
        <v>-248.02344522402177</v>
      </c>
      <c r="E24" s="55"/>
      <c r="F24" s="38"/>
      <c r="G24" s="38"/>
      <c r="H24" s="38"/>
      <c r="I24" s="38"/>
      <c r="J24" s="38"/>
      <c r="M24" s="48"/>
      <c r="N24" s="48"/>
    </row>
    <row r="25" spans="1:14" s="4" customFormat="1" ht="15" x14ac:dyDescent="0.2">
      <c r="B25" s="19"/>
      <c r="C25" s="19"/>
      <c r="E25" s="55"/>
      <c r="F25" s="38"/>
      <c r="G25" s="38"/>
      <c r="H25" s="38"/>
      <c r="I25" s="38"/>
      <c r="J25" s="38"/>
      <c r="M25" s="49"/>
      <c r="N25" s="49"/>
    </row>
    <row r="26" spans="1:14" s="4" customFormat="1" ht="15" x14ac:dyDescent="0.2">
      <c r="A26" s="7" t="s">
        <v>24</v>
      </c>
      <c r="B26" s="47">
        <f>SUM(ANH:SES!B26)</f>
        <v>0.11241376544672066</v>
      </c>
      <c r="C26" s="47">
        <f>SUM(ANH:SES!C26)</f>
        <v>-7.4412711686283757</v>
      </c>
      <c r="E26" s="54"/>
      <c r="F26" s="38"/>
      <c r="G26" s="38"/>
      <c r="H26" s="38"/>
      <c r="I26" s="38"/>
      <c r="J26" s="38"/>
      <c r="M26" s="48"/>
      <c r="N26" s="48"/>
    </row>
    <row r="27" spans="1:14" s="4" customFormat="1" ht="15" x14ac:dyDescent="0.2">
      <c r="A27" s="7"/>
      <c r="B27" s="17"/>
      <c r="C27" s="17"/>
      <c r="E27" s="55"/>
      <c r="F27" s="38"/>
      <c r="G27" s="38"/>
      <c r="H27" s="38"/>
      <c r="I27" s="38"/>
      <c r="J27" s="38"/>
      <c r="M27" s="49"/>
      <c r="N27" s="49"/>
    </row>
    <row r="28" spans="1:14" s="4" customFormat="1" ht="15.75" x14ac:dyDescent="0.25">
      <c r="A28" s="8" t="s">
        <v>8</v>
      </c>
      <c r="B28" s="18">
        <f>SUM(B12:B27)</f>
        <v>63893.94670860625</v>
      </c>
      <c r="C28" s="18">
        <f>SUM(C12:C27)</f>
        <v>64168.083705460253</v>
      </c>
      <c r="E28" s="55"/>
      <c r="F28" s="38"/>
      <c r="G28" s="38"/>
      <c r="H28" s="38"/>
      <c r="I28" s="38"/>
      <c r="J28" s="38"/>
      <c r="M28" s="48"/>
      <c r="N28" s="48"/>
    </row>
    <row r="29" spans="1:14" s="4" customFormat="1" ht="15" x14ac:dyDescent="0.2">
      <c r="A29" s="3"/>
      <c r="B29" s="3"/>
      <c r="C29" s="3"/>
      <c r="E29" s="55"/>
      <c r="F29" s="38"/>
      <c r="G29" s="38"/>
      <c r="H29" s="38"/>
      <c r="I29" s="38"/>
      <c r="J29" s="38"/>
      <c r="M29" s="49"/>
      <c r="N29" s="49"/>
    </row>
    <row r="30" spans="1:14" s="4" customFormat="1" ht="15" x14ac:dyDescent="0.2">
      <c r="A30" s="4" t="s">
        <v>11</v>
      </c>
      <c r="B30" s="14">
        <f>SUM(ANH:SES!B30)</f>
        <v>62547.3515996512</v>
      </c>
      <c r="C30" s="14">
        <f>SUM(ANH:SES!C30)</f>
        <v>63260.364478769974</v>
      </c>
      <c r="E30" s="55"/>
      <c r="F30" s="38"/>
      <c r="G30" s="38"/>
      <c r="H30" s="38"/>
      <c r="I30" s="38"/>
      <c r="J30" s="38"/>
      <c r="M30" s="48"/>
      <c r="N30" s="48"/>
    </row>
    <row r="31" spans="1:14" s="4" customFormat="1" ht="15" x14ac:dyDescent="0.2">
      <c r="E31" s="38"/>
      <c r="F31" s="38"/>
      <c r="G31" s="38"/>
      <c r="H31" s="38"/>
      <c r="I31" s="38"/>
      <c r="J31" s="38"/>
    </row>
    <row r="32" spans="1:14" s="4" customFormat="1" ht="15" x14ac:dyDescent="0.2">
      <c r="B32" s="50"/>
      <c r="C32" s="50"/>
      <c r="E32" s="38"/>
      <c r="F32" s="38"/>
      <c r="G32" s="38"/>
      <c r="H32" s="38"/>
      <c r="I32" s="38"/>
      <c r="J32" s="38"/>
    </row>
    <row r="33" spans="1:10" s="4" customFormat="1" ht="15" x14ac:dyDescent="0.2">
      <c r="A33" s="27" t="s">
        <v>13</v>
      </c>
      <c r="E33" s="38"/>
      <c r="F33" s="38"/>
      <c r="G33" s="38"/>
      <c r="H33" s="38"/>
      <c r="I33" s="38"/>
      <c r="J33" s="38"/>
    </row>
    <row r="34" spans="1:10" s="4" customFormat="1" ht="15" x14ac:dyDescent="0.2">
      <c r="E34" s="38"/>
      <c r="F34" s="38"/>
      <c r="G34" s="38"/>
      <c r="H34" s="38"/>
      <c r="I34" s="38"/>
      <c r="J34" s="38"/>
    </row>
    <row r="35" spans="1:10" s="4" customFormat="1" ht="15" x14ac:dyDescent="0.2">
      <c r="E35" s="38"/>
      <c r="F35" s="38"/>
      <c r="G35" s="38"/>
      <c r="H35" s="38"/>
      <c r="I35" s="38"/>
      <c r="J35" s="38"/>
    </row>
    <row r="36" spans="1:10" s="4" customFormat="1" ht="15" x14ac:dyDescent="0.2">
      <c r="E36" s="38"/>
      <c r="F36" s="38"/>
      <c r="G36" s="38"/>
      <c r="H36" s="38"/>
      <c r="I36" s="38"/>
      <c r="J36" s="38"/>
    </row>
    <row r="37" spans="1:10" s="4" customFormat="1" ht="15" x14ac:dyDescent="0.2">
      <c r="E37" s="38"/>
      <c r="F37" s="38"/>
      <c r="G37" s="38"/>
      <c r="H37" s="38"/>
      <c r="I37" s="38"/>
      <c r="J37" s="38"/>
    </row>
    <row r="38" spans="1:10" s="4" customFormat="1" ht="15" x14ac:dyDescent="0.2">
      <c r="E38" s="38"/>
      <c r="F38" s="38"/>
      <c r="G38" s="38"/>
      <c r="H38" s="38"/>
      <c r="I38" s="38"/>
      <c r="J38" s="38"/>
    </row>
    <row r="39" spans="1:10" s="4" customFormat="1" ht="15" x14ac:dyDescent="0.2">
      <c r="E39" s="38"/>
      <c r="F39" s="38"/>
      <c r="G39" s="38"/>
      <c r="H39" s="38"/>
      <c r="I39" s="38"/>
      <c r="J39" s="38"/>
    </row>
    <row r="40" spans="1:10" s="4" customFormat="1" ht="15" x14ac:dyDescent="0.2">
      <c r="E40" s="38"/>
      <c r="F40" s="38"/>
      <c r="G40" s="38"/>
      <c r="H40" s="38"/>
      <c r="I40" s="38"/>
      <c r="J40" s="38"/>
    </row>
    <row r="41" spans="1:10" s="4" customFormat="1" ht="15" x14ac:dyDescent="0.2">
      <c r="E41" s="38"/>
      <c r="F41" s="38"/>
      <c r="G41" s="38"/>
      <c r="H41" s="38"/>
      <c r="I41" s="38"/>
      <c r="J41" s="38"/>
    </row>
    <row r="42" spans="1:10" s="4" customFormat="1" ht="15" x14ac:dyDescent="0.2">
      <c r="E42" s="38"/>
      <c r="F42" s="38"/>
      <c r="G42" s="38"/>
      <c r="H42" s="38"/>
      <c r="I42" s="38"/>
      <c r="J42" s="38"/>
    </row>
    <row r="43" spans="1:10" s="4" customFormat="1" ht="15" x14ac:dyDescent="0.2">
      <c r="E43" s="38"/>
      <c r="F43" s="38"/>
      <c r="G43" s="38"/>
      <c r="H43" s="38"/>
      <c r="I43" s="38"/>
      <c r="J43" s="38"/>
    </row>
    <row r="44" spans="1:10" s="4" customFormat="1" ht="15" x14ac:dyDescent="0.2">
      <c r="E44" s="38"/>
      <c r="F44" s="38"/>
      <c r="G44" s="38"/>
      <c r="H44" s="38"/>
      <c r="I44" s="38"/>
      <c r="J44" s="38"/>
    </row>
    <row r="45" spans="1:10" s="4" customFormat="1" ht="15" x14ac:dyDescent="0.2">
      <c r="E45" s="38"/>
      <c r="F45" s="38"/>
      <c r="G45" s="38"/>
      <c r="H45" s="38"/>
      <c r="I45" s="38"/>
      <c r="J45" s="38"/>
    </row>
    <row r="46" spans="1:10" s="4" customFormat="1" ht="15" x14ac:dyDescent="0.2">
      <c r="E46" s="38"/>
      <c r="F46" s="38"/>
      <c r="G46" s="38"/>
      <c r="H46" s="38"/>
      <c r="I46" s="38"/>
      <c r="J46" s="38"/>
    </row>
    <row r="47" spans="1:10" s="4" customFormat="1" ht="15" x14ac:dyDescent="0.2">
      <c r="E47" s="38"/>
      <c r="F47" s="38"/>
      <c r="G47" s="38"/>
      <c r="H47" s="38"/>
      <c r="I47" s="38"/>
      <c r="J47" s="38"/>
    </row>
    <row r="48" spans="1:10" s="4" customFormat="1" ht="15" x14ac:dyDescent="0.2">
      <c r="E48" s="38"/>
      <c r="F48" s="38"/>
      <c r="G48" s="38"/>
      <c r="H48" s="38"/>
      <c r="I48" s="38"/>
      <c r="J48" s="38"/>
    </row>
    <row r="49" spans="5:10" s="4" customFormat="1" ht="15" x14ac:dyDescent="0.2">
      <c r="E49" s="38"/>
      <c r="F49" s="38"/>
      <c r="G49" s="38"/>
      <c r="H49" s="38"/>
      <c r="I49" s="38"/>
      <c r="J49" s="38"/>
    </row>
    <row r="50" spans="5:10" s="4" customFormat="1" ht="15" x14ac:dyDescent="0.2">
      <c r="E50" s="38"/>
      <c r="F50" s="38"/>
      <c r="G50" s="38"/>
      <c r="H50" s="38"/>
      <c r="I50" s="38"/>
      <c r="J50" s="38"/>
    </row>
    <row r="51" spans="5:10" s="4" customFormat="1" ht="15" x14ac:dyDescent="0.2">
      <c r="E51" s="38"/>
      <c r="F51" s="38"/>
      <c r="G51" s="38"/>
      <c r="H51" s="38"/>
      <c r="I51" s="38"/>
      <c r="J51" s="38"/>
    </row>
    <row r="52" spans="5:10" s="4" customFormat="1" ht="15" x14ac:dyDescent="0.2">
      <c r="E52" s="38"/>
      <c r="F52" s="38"/>
      <c r="G52" s="38"/>
      <c r="H52" s="38"/>
      <c r="I52" s="38"/>
      <c r="J52" s="38"/>
    </row>
    <row r="53" spans="5:10" s="4" customFormat="1" ht="15" x14ac:dyDescent="0.2">
      <c r="E53" s="38"/>
      <c r="F53" s="38"/>
      <c r="G53" s="38"/>
      <c r="H53" s="38"/>
      <c r="I53" s="38"/>
      <c r="J53" s="38"/>
    </row>
    <row r="54" spans="5:10" s="4" customFormat="1" ht="15" x14ac:dyDescent="0.2">
      <c r="E54" s="38"/>
      <c r="F54" s="38"/>
      <c r="G54" s="38"/>
      <c r="H54" s="38"/>
      <c r="I54" s="38"/>
      <c r="J54" s="38"/>
    </row>
    <row r="55" spans="5:10" s="4" customFormat="1" ht="15" x14ac:dyDescent="0.2">
      <c r="E55" s="38"/>
      <c r="F55" s="38"/>
      <c r="G55" s="38"/>
      <c r="H55" s="38"/>
      <c r="I55" s="38"/>
      <c r="J55" s="38"/>
    </row>
    <row r="56" spans="5:10" s="4" customFormat="1" ht="15" x14ac:dyDescent="0.2">
      <c r="E56" s="38"/>
      <c r="F56" s="38"/>
      <c r="G56" s="38"/>
      <c r="H56" s="38"/>
      <c r="I56" s="38"/>
      <c r="J56" s="38"/>
    </row>
    <row r="57" spans="5:10" s="4" customFormat="1" ht="15" x14ac:dyDescent="0.2">
      <c r="E57" s="38"/>
      <c r="F57" s="38"/>
      <c r="G57" s="38"/>
      <c r="H57" s="38"/>
      <c r="I57" s="38"/>
      <c r="J57" s="38"/>
    </row>
    <row r="58" spans="5:10" s="4" customFormat="1" ht="15" x14ac:dyDescent="0.2">
      <c r="E58" s="38"/>
      <c r="F58" s="38"/>
      <c r="G58" s="38"/>
      <c r="H58" s="38"/>
      <c r="I58" s="38"/>
      <c r="J58" s="38"/>
    </row>
    <row r="59" spans="5:10" s="4" customFormat="1" ht="15" x14ac:dyDescent="0.2">
      <c r="E59" s="38"/>
      <c r="F59" s="38"/>
      <c r="G59" s="38"/>
      <c r="H59" s="38"/>
      <c r="I59" s="38"/>
      <c r="J59" s="38"/>
    </row>
    <row r="60" spans="5:10" s="4" customFormat="1" ht="15" x14ac:dyDescent="0.2">
      <c r="E60" s="38"/>
      <c r="F60" s="38"/>
      <c r="G60" s="38"/>
      <c r="H60" s="38"/>
      <c r="I60" s="38"/>
      <c r="J60" s="38"/>
    </row>
    <row r="61" spans="5:10" s="4" customFormat="1" ht="15" x14ac:dyDescent="0.2">
      <c r="E61" s="38"/>
      <c r="F61" s="38"/>
      <c r="G61" s="38"/>
      <c r="H61" s="38"/>
      <c r="I61" s="38"/>
      <c r="J61" s="38"/>
    </row>
    <row r="62" spans="5:10" s="4" customFormat="1" ht="15" x14ac:dyDescent="0.2">
      <c r="E62" s="38"/>
      <c r="F62" s="38"/>
      <c r="G62" s="38"/>
      <c r="H62" s="38"/>
      <c r="I62" s="38"/>
      <c r="J62" s="38"/>
    </row>
    <row r="63" spans="5:10" s="4" customFormat="1" ht="15" x14ac:dyDescent="0.2">
      <c r="E63" s="38"/>
      <c r="F63" s="38"/>
      <c r="G63" s="38"/>
      <c r="H63" s="38"/>
      <c r="I63" s="38"/>
      <c r="J63" s="38"/>
    </row>
    <row r="64" spans="5:10" s="4" customFormat="1" ht="15" x14ac:dyDescent="0.2">
      <c r="E64" s="38"/>
      <c r="F64" s="38"/>
      <c r="G64" s="38"/>
      <c r="H64" s="38"/>
      <c r="I64" s="38"/>
      <c r="J64" s="38"/>
    </row>
    <row r="65" spans="5:10" s="4" customFormat="1" ht="15" x14ac:dyDescent="0.2">
      <c r="E65" s="38"/>
      <c r="F65" s="38"/>
      <c r="G65" s="38"/>
      <c r="H65" s="38"/>
      <c r="I65" s="38"/>
      <c r="J65" s="38"/>
    </row>
    <row r="66" spans="5:10" s="4" customFormat="1" ht="15" x14ac:dyDescent="0.2">
      <c r="E66" s="38"/>
      <c r="F66" s="38"/>
      <c r="G66" s="38"/>
      <c r="H66" s="38"/>
      <c r="I66" s="38"/>
      <c r="J66" s="38"/>
    </row>
    <row r="67" spans="5:10" s="4" customFormat="1" ht="15" x14ac:dyDescent="0.2">
      <c r="E67" s="38"/>
      <c r="F67" s="38"/>
      <c r="G67" s="38"/>
      <c r="H67" s="38"/>
      <c r="I67" s="38"/>
      <c r="J67" s="38"/>
    </row>
    <row r="68" spans="5:10" s="4" customFormat="1" ht="15" x14ac:dyDescent="0.2">
      <c r="E68" s="38"/>
      <c r="F68" s="38"/>
      <c r="G68" s="38"/>
      <c r="H68" s="38"/>
      <c r="I68" s="38"/>
      <c r="J68" s="38"/>
    </row>
    <row r="69" spans="5:10" s="4" customFormat="1" ht="15" x14ac:dyDescent="0.2">
      <c r="E69" s="38"/>
      <c r="F69" s="38"/>
      <c r="G69" s="38"/>
      <c r="H69" s="38"/>
      <c r="I69" s="38"/>
      <c r="J69" s="38"/>
    </row>
    <row r="70" spans="5:10" s="4" customFormat="1" ht="15" x14ac:dyDescent="0.2">
      <c r="E70" s="38"/>
      <c r="F70" s="38"/>
      <c r="G70" s="38"/>
      <c r="H70" s="38"/>
      <c r="I70" s="38"/>
      <c r="J70" s="38"/>
    </row>
    <row r="71" spans="5:10" s="4" customFormat="1" ht="15" x14ac:dyDescent="0.2">
      <c r="E71" s="38"/>
      <c r="F71" s="38"/>
      <c r="G71" s="38"/>
      <c r="H71" s="38"/>
      <c r="I71" s="38"/>
      <c r="J71" s="38"/>
    </row>
    <row r="72" spans="5:10" s="4" customFormat="1" ht="15" x14ac:dyDescent="0.2">
      <c r="E72" s="38"/>
      <c r="F72" s="38"/>
      <c r="G72" s="38"/>
      <c r="H72" s="38"/>
      <c r="I72" s="38"/>
      <c r="J72" s="38"/>
    </row>
    <row r="73" spans="5:10" s="4" customFormat="1" ht="15" x14ac:dyDescent="0.2">
      <c r="E73" s="38"/>
      <c r="F73" s="38"/>
      <c r="G73" s="38"/>
      <c r="H73" s="38"/>
      <c r="I73" s="38"/>
      <c r="J73" s="38"/>
    </row>
    <row r="74" spans="5:10" s="4" customFormat="1" ht="15" x14ac:dyDescent="0.2">
      <c r="E74" s="38"/>
      <c r="F74" s="38"/>
      <c r="G74" s="38"/>
      <c r="H74" s="38"/>
      <c r="I74" s="38"/>
      <c r="J74" s="38"/>
    </row>
    <row r="75" spans="5:10" s="4" customFormat="1" ht="15" x14ac:dyDescent="0.2">
      <c r="E75" s="38"/>
      <c r="F75" s="38"/>
      <c r="G75" s="38"/>
      <c r="H75" s="38"/>
      <c r="I75" s="38"/>
      <c r="J75" s="38"/>
    </row>
    <row r="76" spans="5:10" s="4" customFormat="1" ht="15" x14ac:dyDescent="0.2">
      <c r="E76" s="38"/>
      <c r="F76" s="38"/>
      <c r="G76" s="38"/>
      <c r="H76" s="38"/>
      <c r="I76" s="38"/>
      <c r="J76" s="38"/>
    </row>
    <row r="77" spans="5:10" s="4" customFormat="1" ht="15" x14ac:dyDescent="0.2">
      <c r="E77" s="38"/>
      <c r="F77" s="38"/>
      <c r="G77" s="38"/>
      <c r="H77" s="38"/>
      <c r="I77" s="38"/>
      <c r="J77" s="38"/>
    </row>
    <row r="78" spans="5:10" s="4" customFormat="1" ht="15" x14ac:dyDescent="0.2">
      <c r="E78" s="38"/>
      <c r="F78" s="38"/>
      <c r="G78" s="38"/>
      <c r="H78" s="38"/>
      <c r="I78" s="38"/>
      <c r="J78" s="38"/>
    </row>
    <row r="79" spans="5:10" s="4" customFormat="1" ht="15" x14ac:dyDescent="0.2">
      <c r="E79" s="38"/>
      <c r="F79" s="38"/>
      <c r="G79" s="38"/>
      <c r="H79" s="38"/>
      <c r="I79" s="38"/>
      <c r="J79" s="38"/>
    </row>
    <row r="80" spans="5:10" s="4" customFormat="1" ht="15" x14ac:dyDescent="0.2">
      <c r="E80" s="38"/>
      <c r="F80" s="38"/>
      <c r="G80" s="38"/>
      <c r="H80" s="38"/>
      <c r="I80" s="38"/>
      <c r="J80" s="38"/>
    </row>
    <row r="81" spans="5:10" s="4" customFormat="1" ht="15" x14ac:dyDescent="0.2">
      <c r="E81" s="38"/>
      <c r="F81" s="38"/>
      <c r="G81" s="38"/>
      <c r="H81" s="38"/>
      <c r="I81" s="38"/>
      <c r="J81" s="38"/>
    </row>
    <row r="82" spans="5:10" s="4" customFormat="1" ht="15" x14ac:dyDescent="0.2">
      <c r="E82" s="38"/>
      <c r="F82" s="38"/>
      <c r="G82" s="38"/>
      <c r="H82" s="38"/>
      <c r="I82" s="38"/>
      <c r="J82" s="38"/>
    </row>
    <row r="83" spans="5:10" s="4" customFormat="1" ht="15" x14ac:dyDescent="0.2">
      <c r="E83" s="38"/>
      <c r="F83" s="38"/>
      <c r="G83" s="38"/>
      <c r="H83" s="38"/>
      <c r="I83" s="38"/>
      <c r="J83" s="38"/>
    </row>
    <row r="84" spans="5:10" s="4" customFormat="1" ht="15" x14ac:dyDescent="0.2">
      <c r="E84" s="38"/>
      <c r="F84" s="38"/>
      <c r="G84" s="38"/>
      <c r="H84" s="38"/>
      <c r="I84" s="38"/>
      <c r="J84" s="38"/>
    </row>
    <row r="85" spans="5:10" s="4" customFormat="1" ht="15" x14ac:dyDescent="0.2">
      <c r="E85" s="38"/>
      <c r="F85" s="38"/>
      <c r="G85" s="38"/>
      <c r="H85" s="38"/>
      <c r="I85" s="38"/>
      <c r="J85" s="38"/>
    </row>
    <row r="86" spans="5:10" s="4" customFormat="1" ht="15" x14ac:dyDescent="0.2">
      <c r="E86" s="38"/>
      <c r="F86" s="38"/>
      <c r="G86" s="38"/>
      <c r="H86" s="38"/>
      <c r="I86" s="38"/>
      <c r="J86" s="38"/>
    </row>
    <row r="87" spans="5:10" s="4" customFormat="1" ht="15" x14ac:dyDescent="0.2">
      <c r="E87" s="38"/>
      <c r="F87" s="38"/>
      <c r="G87" s="38"/>
      <c r="H87" s="38"/>
      <c r="I87" s="38"/>
      <c r="J87" s="38"/>
    </row>
    <row r="88" spans="5:10" s="4" customFormat="1" ht="15" x14ac:dyDescent="0.2">
      <c r="E88" s="38"/>
      <c r="F88" s="38"/>
      <c r="G88" s="38"/>
      <c r="H88" s="38"/>
      <c r="I88" s="38"/>
      <c r="J88" s="38"/>
    </row>
    <row r="89" spans="5:10" s="4" customFormat="1" ht="15" x14ac:dyDescent="0.2">
      <c r="E89" s="38"/>
      <c r="F89" s="38"/>
      <c r="G89" s="38"/>
      <c r="H89" s="38"/>
      <c r="I89" s="38"/>
      <c r="J89" s="38"/>
    </row>
    <row r="90" spans="5:10" s="4" customFormat="1" ht="15" x14ac:dyDescent="0.2">
      <c r="E90" s="38"/>
      <c r="F90" s="38"/>
      <c r="G90" s="38"/>
      <c r="H90" s="38"/>
      <c r="I90" s="38"/>
      <c r="J90" s="38"/>
    </row>
    <row r="91" spans="5:10" s="4" customFormat="1" ht="15" x14ac:dyDescent="0.2">
      <c r="E91" s="38"/>
      <c r="F91" s="38"/>
      <c r="G91" s="38"/>
      <c r="H91" s="38"/>
      <c r="I91" s="38"/>
      <c r="J91" s="38"/>
    </row>
    <row r="92" spans="5:10" s="4" customFormat="1" ht="15" x14ac:dyDescent="0.2">
      <c r="E92" s="38"/>
      <c r="F92" s="38"/>
      <c r="G92" s="38"/>
      <c r="H92" s="38"/>
      <c r="I92" s="38"/>
      <c r="J92" s="38"/>
    </row>
    <row r="93" spans="5:10" s="4" customFormat="1" ht="15" x14ac:dyDescent="0.2">
      <c r="E93" s="38"/>
      <c r="F93" s="38"/>
      <c r="G93" s="38"/>
      <c r="H93" s="38"/>
      <c r="I93" s="38"/>
      <c r="J93" s="38"/>
    </row>
    <row r="94" spans="5:10" s="4" customFormat="1" ht="15" x14ac:dyDescent="0.2">
      <c r="E94" s="38"/>
      <c r="F94" s="38"/>
      <c r="G94" s="38"/>
      <c r="H94" s="38"/>
      <c r="I94" s="38"/>
      <c r="J94" s="38"/>
    </row>
    <row r="95" spans="5:10" s="4" customFormat="1" ht="15" x14ac:dyDescent="0.2">
      <c r="E95" s="38"/>
      <c r="F95" s="38"/>
      <c r="G95" s="38"/>
      <c r="H95" s="38"/>
      <c r="I95" s="38"/>
      <c r="J95" s="38"/>
    </row>
    <row r="96" spans="5:10" s="4" customFormat="1" ht="15" x14ac:dyDescent="0.2">
      <c r="E96" s="38"/>
      <c r="F96" s="38"/>
      <c r="G96" s="38"/>
      <c r="H96" s="38"/>
      <c r="I96" s="38"/>
      <c r="J96" s="38"/>
    </row>
    <row r="97" spans="5:10" s="4" customFormat="1" ht="15" x14ac:dyDescent="0.2">
      <c r="E97" s="38"/>
      <c r="F97" s="38"/>
      <c r="G97" s="38"/>
      <c r="H97" s="38"/>
      <c r="I97" s="38"/>
      <c r="J97" s="38"/>
    </row>
    <row r="98" spans="5:10" s="4" customFormat="1" ht="15" x14ac:dyDescent="0.2">
      <c r="E98" s="38"/>
      <c r="F98" s="38"/>
      <c r="G98" s="38"/>
      <c r="H98" s="38"/>
      <c r="I98" s="38"/>
      <c r="J98" s="38"/>
    </row>
    <row r="99" spans="5:10" s="4" customFormat="1" ht="15" x14ac:dyDescent="0.2">
      <c r="E99" s="38"/>
      <c r="F99" s="38"/>
      <c r="G99" s="38"/>
      <c r="H99" s="38"/>
      <c r="I99" s="38"/>
      <c r="J99" s="38"/>
    </row>
    <row r="100" spans="5:10" s="4" customFormat="1" ht="15" x14ac:dyDescent="0.2">
      <c r="E100" s="38"/>
      <c r="F100" s="38"/>
      <c r="G100" s="38"/>
      <c r="H100" s="38"/>
      <c r="I100" s="38"/>
      <c r="J100" s="38"/>
    </row>
    <row r="101" spans="5:10" s="4" customFormat="1" ht="15" x14ac:dyDescent="0.2">
      <c r="E101" s="38"/>
      <c r="F101" s="38"/>
      <c r="G101" s="38"/>
      <c r="H101" s="38"/>
      <c r="I101" s="38"/>
      <c r="J101" s="38"/>
    </row>
    <row r="102" spans="5:10" s="4" customFormat="1" ht="15" x14ac:dyDescent="0.2">
      <c r="E102" s="38"/>
      <c r="F102" s="38"/>
      <c r="G102" s="38"/>
      <c r="H102" s="38"/>
      <c r="I102" s="38"/>
      <c r="J102" s="38"/>
    </row>
    <row r="103" spans="5:10" s="4" customFormat="1" ht="15" x14ac:dyDescent="0.2">
      <c r="E103" s="38"/>
      <c r="F103" s="38"/>
      <c r="G103" s="38"/>
      <c r="H103" s="38"/>
      <c r="I103" s="38"/>
      <c r="J103" s="38"/>
    </row>
    <row r="104" spans="5:10" s="4" customFormat="1" ht="15" x14ac:dyDescent="0.2">
      <c r="E104" s="38"/>
      <c r="F104" s="38"/>
      <c r="G104" s="38"/>
      <c r="H104" s="38"/>
      <c r="I104" s="38"/>
      <c r="J104" s="38"/>
    </row>
    <row r="105" spans="5:10" s="4" customFormat="1" ht="15" x14ac:dyDescent="0.2">
      <c r="E105" s="38"/>
      <c r="F105" s="38"/>
      <c r="G105" s="38"/>
      <c r="H105" s="38"/>
      <c r="I105" s="38"/>
      <c r="J105" s="38"/>
    </row>
    <row r="106" spans="5:10" s="4" customFormat="1" ht="15" x14ac:dyDescent="0.2">
      <c r="E106" s="38"/>
      <c r="F106" s="38"/>
      <c r="G106" s="38"/>
      <c r="H106" s="38"/>
      <c r="I106" s="38"/>
      <c r="J106" s="38"/>
    </row>
    <row r="107" spans="5:10" s="4" customFormat="1" ht="15" x14ac:dyDescent="0.2">
      <c r="E107" s="38"/>
      <c r="F107" s="38"/>
      <c r="G107" s="38"/>
      <c r="H107" s="38"/>
      <c r="I107" s="38"/>
      <c r="J107" s="38"/>
    </row>
    <row r="108" spans="5:10" s="4" customFormat="1" ht="15" x14ac:dyDescent="0.2">
      <c r="E108" s="38"/>
      <c r="F108" s="38"/>
      <c r="G108" s="38"/>
      <c r="H108" s="38"/>
      <c r="I108" s="38"/>
      <c r="J108" s="38"/>
    </row>
    <row r="109" spans="5:10" s="4" customFormat="1" ht="15" x14ac:dyDescent="0.2">
      <c r="E109" s="38"/>
      <c r="F109" s="38"/>
      <c r="G109" s="38"/>
      <c r="H109" s="38"/>
      <c r="I109" s="38"/>
      <c r="J109" s="38"/>
    </row>
    <row r="110" spans="5:10" s="4" customFormat="1" ht="15" x14ac:dyDescent="0.2">
      <c r="E110" s="38"/>
      <c r="F110" s="38"/>
      <c r="G110" s="38"/>
      <c r="H110" s="38"/>
      <c r="I110" s="38"/>
      <c r="J110" s="38"/>
    </row>
    <row r="111" spans="5:10" s="4" customFormat="1" ht="15" x14ac:dyDescent="0.2">
      <c r="E111" s="38"/>
      <c r="F111" s="38"/>
      <c r="G111" s="38"/>
      <c r="H111" s="38"/>
      <c r="I111" s="38"/>
      <c r="J111" s="38"/>
    </row>
    <row r="112" spans="5:10" s="4" customFormat="1" ht="15" x14ac:dyDescent="0.2">
      <c r="E112" s="38"/>
      <c r="F112" s="38"/>
      <c r="G112" s="38"/>
      <c r="H112" s="38"/>
      <c r="I112" s="38"/>
      <c r="J112" s="38"/>
    </row>
    <row r="113" spans="5:10" s="4" customFormat="1" ht="15" x14ac:dyDescent="0.2">
      <c r="E113" s="38"/>
      <c r="F113" s="38"/>
      <c r="G113" s="38"/>
      <c r="H113" s="38"/>
      <c r="I113" s="38"/>
      <c r="J113" s="38"/>
    </row>
    <row r="114" spans="5:10" s="4" customFormat="1" ht="15" x14ac:dyDescent="0.2">
      <c r="E114" s="38"/>
      <c r="F114" s="38"/>
      <c r="G114" s="38"/>
      <c r="H114" s="38"/>
      <c r="I114" s="38"/>
      <c r="J114" s="38"/>
    </row>
    <row r="115" spans="5:10" s="4" customFormat="1" ht="15" x14ac:dyDescent="0.2">
      <c r="E115" s="38"/>
      <c r="F115" s="38"/>
      <c r="G115" s="38"/>
      <c r="H115" s="38"/>
      <c r="I115" s="38"/>
      <c r="J115" s="38"/>
    </row>
    <row r="116" spans="5:10" s="4" customFormat="1" ht="15" x14ac:dyDescent="0.2">
      <c r="E116" s="38"/>
      <c r="F116" s="38"/>
      <c r="G116" s="38"/>
      <c r="H116" s="38"/>
      <c r="I116" s="38"/>
      <c r="J116" s="38"/>
    </row>
    <row r="117" spans="5:10" s="4" customFormat="1" ht="15" x14ac:dyDescent="0.2">
      <c r="E117" s="38"/>
      <c r="F117" s="38"/>
      <c r="G117" s="38"/>
      <c r="H117" s="38"/>
      <c r="I117" s="38"/>
      <c r="J117" s="38"/>
    </row>
    <row r="118" spans="5:10" s="4" customFormat="1" ht="15" x14ac:dyDescent="0.2">
      <c r="E118" s="38"/>
      <c r="F118" s="38"/>
      <c r="G118" s="38"/>
      <c r="H118" s="38"/>
      <c r="I118" s="38"/>
      <c r="J118" s="38"/>
    </row>
    <row r="119" spans="5:10" s="4" customFormat="1" ht="15" x14ac:dyDescent="0.2">
      <c r="E119" s="38"/>
      <c r="F119" s="38"/>
      <c r="G119" s="38"/>
      <c r="H119" s="38"/>
      <c r="I119" s="38"/>
      <c r="J119" s="38"/>
    </row>
    <row r="120" spans="5:10" s="4" customFormat="1" ht="15" x14ac:dyDescent="0.2">
      <c r="E120" s="38"/>
      <c r="F120" s="38"/>
      <c r="G120" s="38"/>
      <c r="H120" s="38"/>
      <c r="I120" s="38"/>
      <c r="J120" s="38"/>
    </row>
    <row r="121" spans="5:10" s="4" customFormat="1" ht="15" x14ac:dyDescent="0.2">
      <c r="E121" s="38"/>
      <c r="F121" s="38"/>
      <c r="G121" s="38"/>
      <c r="H121" s="38"/>
      <c r="I121" s="38"/>
      <c r="J121" s="38"/>
    </row>
    <row r="122" spans="5:10" s="4" customFormat="1" ht="15" x14ac:dyDescent="0.2">
      <c r="E122" s="38"/>
      <c r="F122" s="38"/>
      <c r="G122" s="38"/>
      <c r="H122" s="38"/>
      <c r="I122" s="38"/>
      <c r="J122" s="38"/>
    </row>
    <row r="123" spans="5:10" s="4" customFormat="1" ht="15" x14ac:dyDescent="0.2">
      <c r="E123" s="38"/>
      <c r="F123" s="38"/>
      <c r="G123" s="38"/>
      <c r="H123" s="38"/>
      <c r="I123" s="38"/>
      <c r="J123" s="38"/>
    </row>
    <row r="124" spans="5:10" s="4" customFormat="1" ht="15" x14ac:dyDescent="0.2">
      <c r="E124" s="38"/>
      <c r="F124" s="38"/>
      <c r="G124" s="38"/>
      <c r="H124" s="38"/>
      <c r="I124" s="38"/>
      <c r="J124" s="38"/>
    </row>
    <row r="125" spans="5:10" s="4" customFormat="1" ht="15" x14ac:dyDescent="0.2">
      <c r="E125" s="38"/>
      <c r="F125" s="38"/>
      <c r="G125" s="38"/>
      <c r="H125" s="38"/>
      <c r="I125" s="38"/>
      <c r="J125" s="38"/>
    </row>
    <row r="126" spans="5:10" s="4" customFormat="1" ht="15" x14ac:dyDescent="0.2">
      <c r="E126" s="38"/>
      <c r="F126" s="38"/>
      <c r="G126" s="38"/>
      <c r="H126" s="38"/>
      <c r="I126" s="38"/>
      <c r="J126" s="38"/>
    </row>
    <row r="127" spans="5:10" s="4" customFormat="1" ht="15" x14ac:dyDescent="0.2">
      <c r="E127" s="38"/>
      <c r="F127" s="38"/>
      <c r="G127" s="38"/>
      <c r="H127" s="38"/>
      <c r="I127" s="38"/>
      <c r="J127" s="38"/>
    </row>
    <row r="128" spans="5:10" s="4" customFormat="1" ht="15" x14ac:dyDescent="0.2">
      <c r="E128" s="38"/>
      <c r="F128" s="38"/>
      <c r="G128" s="38"/>
      <c r="H128" s="38"/>
      <c r="I128" s="38"/>
      <c r="J128" s="38"/>
    </row>
    <row r="129" spans="5:10" s="4" customFormat="1" ht="15" x14ac:dyDescent="0.2">
      <c r="E129" s="38"/>
      <c r="F129" s="38"/>
      <c r="G129" s="38"/>
      <c r="H129" s="38"/>
      <c r="I129" s="38"/>
      <c r="J129" s="38"/>
    </row>
    <row r="130" spans="5:10" s="4" customFormat="1" ht="15" x14ac:dyDescent="0.2">
      <c r="E130" s="38"/>
      <c r="F130" s="38"/>
      <c r="G130" s="38"/>
      <c r="H130" s="38"/>
      <c r="I130" s="38"/>
      <c r="J130" s="38"/>
    </row>
    <row r="131" spans="5:10" s="4" customFormat="1" ht="15" x14ac:dyDescent="0.2">
      <c r="E131" s="38"/>
      <c r="F131" s="38"/>
      <c r="G131" s="38"/>
      <c r="H131" s="38"/>
      <c r="I131" s="38"/>
      <c r="J131" s="38"/>
    </row>
    <row r="132" spans="5:10" s="4" customFormat="1" ht="15" x14ac:dyDescent="0.2">
      <c r="E132" s="38"/>
      <c r="F132" s="38"/>
      <c r="G132" s="38"/>
      <c r="H132" s="38"/>
      <c r="I132" s="38"/>
      <c r="J132" s="38"/>
    </row>
    <row r="133" spans="5:10" s="4" customFormat="1" ht="15" x14ac:dyDescent="0.2">
      <c r="E133" s="38"/>
      <c r="F133" s="38"/>
      <c r="G133" s="38"/>
      <c r="H133" s="38"/>
      <c r="I133" s="38"/>
      <c r="J133" s="38"/>
    </row>
    <row r="134" spans="5:10" s="4" customFormat="1" ht="15" x14ac:dyDescent="0.2">
      <c r="E134" s="38"/>
      <c r="F134" s="38"/>
      <c r="G134" s="38"/>
      <c r="H134" s="38"/>
      <c r="I134" s="38"/>
      <c r="J134" s="38"/>
    </row>
    <row r="135" spans="5:10" s="4" customFormat="1" ht="15" x14ac:dyDescent="0.2">
      <c r="E135" s="38"/>
      <c r="F135" s="38"/>
      <c r="G135" s="38"/>
      <c r="H135" s="38"/>
      <c r="I135" s="38"/>
      <c r="J135" s="38"/>
    </row>
    <row r="136" spans="5:10" s="4" customFormat="1" ht="15" x14ac:dyDescent="0.2">
      <c r="E136" s="38"/>
      <c r="F136" s="38"/>
      <c r="G136" s="38"/>
      <c r="H136" s="38"/>
      <c r="I136" s="38"/>
      <c r="J136" s="38"/>
    </row>
    <row r="137" spans="5:10" s="4" customFormat="1" ht="15" x14ac:dyDescent="0.2">
      <c r="E137" s="38"/>
      <c r="F137" s="38"/>
      <c r="G137" s="38"/>
      <c r="H137" s="38"/>
      <c r="I137" s="38"/>
      <c r="J137" s="38"/>
    </row>
    <row r="138" spans="5:10" s="4" customFormat="1" ht="15" x14ac:dyDescent="0.2">
      <c r="E138" s="38"/>
      <c r="F138" s="38"/>
      <c r="G138" s="38"/>
      <c r="H138" s="38"/>
      <c r="I138" s="38"/>
      <c r="J138" s="38"/>
    </row>
    <row r="139" spans="5:10" s="4" customFormat="1" ht="15" x14ac:dyDescent="0.2">
      <c r="E139" s="38"/>
      <c r="F139" s="38"/>
      <c r="G139" s="38"/>
      <c r="H139" s="38"/>
      <c r="I139" s="38"/>
      <c r="J139" s="38"/>
    </row>
    <row r="140" spans="5:10" s="4" customFormat="1" ht="15" x14ac:dyDescent="0.2">
      <c r="E140" s="38"/>
      <c r="F140" s="38"/>
      <c r="G140" s="38"/>
      <c r="H140" s="38"/>
      <c r="I140" s="38"/>
      <c r="J140" s="38"/>
    </row>
    <row r="141" spans="5:10" s="4" customFormat="1" ht="15" x14ac:dyDescent="0.2">
      <c r="E141" s="38"/>
      <c r="F141" s="38"/>
      <c r="G141" s="38"/>
      <c r="H141" s="38"/>
      <c r="I141" s="38"/>
      <c r="J141" s="38"/>
    </row>
    <row r="142" spans="5:10" s="4" customFormat="1" ht="15" x14ac:dyDescent="0.2">
      <c r="E142" s="38"/>
      <c r="F142" s="38"/>
      <c r="G142" s="38"/>
      <c r="H142" s="38"/>
      <c r="I142" s="38"/>
      <c r="J142" s="38"/>
    </row>
    <row r="143" spans="5:10" s="4" customFormat="1" ht="15" x14ac:dyDescent="0.2">
      <c r="E143" s="38"/>
      <c r="F143" s="38"/>
      <c r="G143" s="38"/>
      <c r="H143" s="38"/>
      <c r="I143" s="38"/>
      <c r="J143" s="38"/>
    </row>
    <row r="144" spans="5:10" s="4" customFormat="1" ht="15" x14ac:dyDescent="0.2">
      <c r="E144" s="38"/>
      <c r="F144" s="38"/>
      <c r="G144" s="38"/>
      <c r="H144" s="38"/>
      <c r="I144" s="38"/>
      <c r="J144" s="38"/>
    </row>
    <row r="145" spans="5:10" s="4" customFormat="1" ht="15" x14ac:dyDescent="0.2">
      <c r="E145" s="38"/>
      <c r="F145" s="38"/>
      <c r="G145" s="38"/>
      <c r="H145" s="38"/>
      <c r="I145" s="38"/>
      <c r="J145" s="38"/>
    </row>
    <row r="146" spans="5:10" s="4" customFormat="1" ht="15" x14ac:dyDescent="0.2">
      <c r="E146" s="38"/>
      <c r="F146" s="38"/>
      <c r="G146" s="38"/>
      <c r="H146" s="38"/>
      <c r="I146" s="38"/>
      <c r="J146" s="38"/>
    </row>
    <row r="147" spans="5:10" s="4" customFormat="1" ht="15" x14ac:dyDescent="0.2">
      <c r="E147" s="38"/>
      <c r="F147" s="38"/>
      <c r="G147" s="38"/>
      <c r="H147" s="38"/>
      <c r="I147" s="38"/>
      <c r="J147" s="38"/>
    </row>
    <row r="148" spans="5:10" s="4" customFormat="1" ht="15" x14ac:dyDescent="0.2">
      <c r="E148" s="38"/>
      <c r="F148" s="38"/>
      <c r="G148" s="38"/>
      <c r="H148" s="38"/>
      <c r="I148" s="38"/>
      <c r="J148" s="38"/>
    </row>
    <row r="149" spans="5:10" s="4" customFormat="1" ht="15" x14ac:dyDescent="0.2">
      <c r="E149" s="38"/>
      <c r="F149" s="38"/>
      <c r="G149" s="38"/>
      <c r="H149" s="38"/>
      <c r="I149" s="38"/>
      <c r="J149" s="38"/>
    </row>
    <row r="150" spans="5:10" s="4" customFormat="1" ht="15" x14ac:dyDescent="0.2">
      <c r="E150" s="38"/>
      <c r="F150" s="38"/>
      <c r="G150" s="38"/>
      <c r="H150" s="38"/>
      <c r="I150" s="38"/>
      <c r="J150" s="38"/>
    </row>
    <row r="151" spans="5:10" s="4" customFormat="1" ht="15" x14ac:dyDescent="0.2">
      <c r="E151" s="38"/>
      <c r="F151" s="38"/>
      <c r="G151" s="38"/>
      <c r="H151" s="38"/>
      <c r="I151" s="38"/>
      <c r="J151" s="38"/>
    </row>
    <row r="152" spans="5:10" s="4" customFormat="1" ht="15" x14ac:dyDescent="0.2">
      <c r="E152" s="38"/>
      <c r="F152" s="38"/>
      <c r="G152" s="38"/>
      <c r="H152" s="38"/>
      <c r="I152" s="38"/>
      <c r="J152" s="38"/>
    </row>
    <row r="153" spans="5:10" s="4" customFormat="1" ht="15" x14ac:dyDescent="0.2">
      <c r="E153" s="38"/>
      <c r="F153" s="38"/>
      <c r="G153" s="38"/>
      <c r="H153" s="38"/>
      <c r="I153" s="38"/>
      <c r="J153" s="38"/>
    </row>
    <row r="154" spans="5:10" s="4" customFormat="1" ht="15" x14ac:dyDescent="0.2">
      <c r="E154" s="38"/>
      <c r="F154" s="38"/>
      <c r="G154" s="38"/>
      <c r="H154" s="38"/>
      <c r="I154" s="38"/>
      <c r="J154" s="38"/>
    </row>
    <row r="155" spans="5:10" s="4" customFormat="1" ht="15" x14ac:dyDescent="0.2">
      <c r="E155" s="38"/>
      <c r="F155" s="38"/>
      <c r="G155" s="38"/>
      <c r="H155" s="38"/>
      <c r="I155" s="38"/>
      <c r="J155" s="38"/>
    </row>
    <row r="156" spans="5:10" s="4" customFormat="1" ht="15" x14ac:dyDescent="0.2">
      <c r="E156" s="38"/>
      <c r="F156" s="38"/>
      <c r="G156" s="38"/>
      <c r="H156" s="38"/>
      <c r="I156" s="38"/>
      <c r="J156" s="38"/>
    </row>
    <row r="157" spans="5:10" s="4" customFormat="1" ht="15" x14ac:dyDescent="0.2">
      <c r="E157" s="38"/>
      <c r="F157" s="38"/>
      <c r="G157" s="38"/>
      <c r="H157" s="38"/>
      <c r="I157" s="38"/>
      <c r="J157" s="38"/>
    </row>
    <row r="158" spans="5:10" s="4" customFormat="1" ht="15" x14ac:dyDescent="0.2">
      <c r="E158" s="38"/>
      <c r="F158" s="38"/>
      <c r="G158" s="38"/>
      <c r="H158" s="38"/>
      <c r="I158" s="38"/>
      <c r="J158" s="38"/>
    </row>
    <row r="159" spans="5:10" s="4" customFormat="1" ht="15" x14ac:dyDescent="0.2">
      <c r="E159" s="38"/>
      <c r="F159" s="38"/>
      <c r="G159" s="38"/>
      <c r="H159" s="38"/>
      <c r="I159" s="38"/>
      <c r="J159" s="38"/>
    </row>
    <row r="160" spans="5:10" s="4" customFormat="1" ht="15" x14ac:dyDescent="0.2">
      <c r="E160" s="38"/>
      <c r="F160" s="38"/>
      <c r="G160" s="38"/>
      <c r="H160" s="38"/>
      <c r="I160" s="38"/>
      <c r="J160" s="38"/>
    </row>
    <row r="161" spans="5:10" s="4" customFormat="1" ht="15" x14ac:dyDescent="0.2">
      <c r="E161" s="38"/>
      <c r="F161" s="38"/>
      <c r="G161" s="38"/>
      <c r="H161" s="38"/>
      <c r="I161" s="38"/>
      <c r="J161" s="38"/>
    </row>
    <row r="162" spans="5:10" s="4" customFormat="1" ht="15" x14ac:dyDescent="0.2">
      <c r="E162" s="38"/>
      <c r="F162" s="38"/>
      <c r="G162" s="38"/>
      <c r="H162" s="38"/>
      <c r="I162" s="38"/>
      <c r="J162" s="38"/>
    </row>
    <row r="163" spans="5:10" s="4" customFormat="1" ht="15" x14ac:dyDescent="0.2">
      <c r="E163" s="38"/>
      <c r="F163" s="38"/>
      <c r="G163" s="38"/>
      <c r="H163" s="38"/>
      <c r="I163" s="38"/>
      <c r="J163" s="38"/>
    </row>
    <row r="164" spans="5:10" s="4" customFormat="1" ht="15" x14ac:dyDescent="0.2">
      <c r="E164" s="38"/>
      <c r="F164" s="38"/>
      <c r="G164" s="38"/>
      <c r="H164" s="38"/>
      <c r="I164" s="38"/>
      <c r="J164" s="38"/>
    </row>
    <row r="165" spans="5:10" s="4" customFormat="1" ht="15" x14ac:dyDescent="0.2">
      <c r="E165" s="38"/>
      <c r="F165" s="38"/>
      <c r="G165" s="38"/>
      <c r="H165" s="38"/>
      <c r="I165" s="38"/>
      <c r="J165" s="38"/>
    </row>
    <row r="166" spans="5:10" s="4" customFormat="1" ht="15" x14ac:dyDescent="0.2">
      <c r="E166" s="38"/>
      <c r="F166" s="38"/>
      <c r="G166" s="38"/>
      <c r="H166" s="38"/>
      <c r="I166" s="38"/>
      <c r="J166" s="38"/>
    </row>
    <row r="167" spans="5:10" s="4" customFormat="1" ht="15" x14ac:dyDescent="0.2">
      <c r="E167" s="38"/>
      <c r="F167" s="38"/>
      <c r="G167" s="38"/>
      <c r="H167" s="38"/>
      <c r="I167" s="38"/>
      <c r="J167" s="38"/>
    </row>
    <row r="168" spans="5:10" s="4" customFormat="1" ht="15" x14ac:dyDescent="0.2">
      <c r="E168" s="38"/>
      <c r="F168" s="38"/>
      <c r="G168" s="38"/>
      <c r="H168" s="38"/>
      <c r="I168" s="38"/>
      <c r="J168" s="38"/>
    </row>
    <row r="169" spans="5:10" s="4" customFormat="1" ht="15" x14ac:dyDescent="0.2">
      <c r="E169" s="38"/>
      <c r="F169" s="38"/>
      <c r="G169" s="38"/>
      <c r="H169" s="38"/>
      <c r="I169" s="38"/>
      <c r="J169" s="38"/>
    </row>
    <row r="170" spans="5:10" s="4" customFormat="1" ht="15" x14ac:dyDescent="0.2">
      <c r="E170" s="38"/>
      <c r="F170" s="38"/>
      <c r="G170" s="38"/>
      <c r="H170" s="38"/>
      <c r="I170" s="38"/>
      <c r="J170" s="38"/>
    </row>
    <row r="171" spans="5:10" s="4" customFormat="1" ht="15" x14ac:dyDescent="0.2">
      <c r="E171" s="38"/>
      <c r="F171" s="38"/>
      <c r="G171" s="38"/>
      <c r="H171" s="38"/>
      <c r="I171" s="38"/>
      <c r="J171" s="38"/>
    </row>
    <row r="172" spans="5:10" s="4" customFormat="1" ht="15" x14ac:dyDescent="0.2">
      <c r="E172" s="38"/>
      <c r="F172" s="38"/>
      <c r="G172" s="38"/>
      <c r="H172" s="38"/>
      <c r="I172" s="38"/>
      <c r="J172" s="38"/>
    </row>
    <row r="173" spans="5:10" s="4" customFormat="1" ht="15" x14ac:dyDescent="0.2">
      <c r="E173" s="38"/>
      <c r="F173" s="38"/>
      <c r="G173" s="38"/>
      <c r="H173" s="38"/>
      <c r="I173" s="38"/>
      <c r="J173" s="38"/>
    </row>
    <row r="174" spans="5:10" s="4" customFormat="1" ht="15" x14ac:dyDescent="0.2">
      <c r="E174" s="38"/>
      <c r="F174" s="38"/>
      <c r="G174" s="38"/>
      <c r="H174" s="38"/>
      <c r="I174" s="38"/>
      <c r="J174" s="38"/>
    </row>
    <row r="175" spans="5:10" s="4" customFormat="1" ht="15" x14ac:dyDescent="0.2">
      <c r="E175" s="38"/>
      <c r="F175" s="38"/>
      <c r="G175" s="38"/>
      <c r="H175" s="38"/>
      <c r="I175" s="38"/>
      <c r="J175" s="38"/>
    </row>
    <row r="176" spans="5:10" s="4" customFormat="1" ht="15" x14ac:dyDescent="0.2">
      <c r="E176" s="38"/>
      <c r="F176" s="38"/>
      <c r="G176" s="38"/>
      <c r="H176" s="38"/>
      <c r="I176" s="38"/>
      <c r="J176" s="38"/>
    </row>
    <row r="177" spans="5:10" s="4" customFormat="1" ht="15" x14ac:dyDescent="0.2">
      <c r="E177" s="38"/>
      <c r="F177" s="38"/>
      <c r="G177" s="38"/>
      <c r="H177" s="38"/>
      <c r="I177" s="38"/>
      <c r="J177" s="38"/>
    </row>
    <row r="178" spans="5:10" s="4" customFormat="1" ht="15" x14ac:dyDescent="0.2">
      <c r="E178" s="38"/>
      <c r="F178" s="38"/>
      <c r="G178" s="38"/>
      <c r="H178" s="38"/>
      <c r="I178" s="38"/>
      <c r="J178" s="38"/>
    </row>
    <row r="179" spans="5:10" s="4" customFormat="1" ht="15" x14ac:dyDescent="0.2">
      <c r="E179" s="38"/>
      <c r="F179" s="38"/>
      <c r="G179" s="38"/>
      <c r="H179" s="38"/>
      <c r="I179" s="38"/>
      <c r="J179" s="38"/>
    </row>
    <row r="180" spans="5:10" s="4" customFormat="1" ht="15" x14ac:dyDescent="0.2">
      <c r="E180" s="38"/>
      <c r="F180" s="38"/>
      <c r="G180" s="38"/>
      <c r="H180" s="38"/>
      <c r="I180" s="38"/>
      <c r="J180" s="38"/>
    </row>
    <row r="181" spans="5:10" s="4" customFormat="1" ht="15" x14ac:dyDescent="0.2">
      <c r="E181" s="38"/>
      <c r="F181" s="38"/>
      <c r="G181" s="38"/>
      <c r="H181" s="38"/>
      <c r="I181" s="38"/>
      <c r="J181" s="38"/>
    </row>
    <row r="182" spans="5:10" s="4" customFormat="1" ht="15" x14ac:dyDescent="0.2">
      <c r="E182" s="38"/>
      <c r="F182" s="38"/>
      <c r="G182" s="38"/>
      <c r="H182" s="38"/>
      <c r="I182" s="38"/>
      <c r="J182" s="38"/>
    </row>
    <row r="183" spans="5:10" s="4" customFormat="1" ht="15" x14ac:dyDescent="0.2">
      <c r="E183" s="38"/>
      <c r="F183" s="38"/>
      <c r="G183" s="38"/>
      <c r="H183" s="38"/>
      <c r="I183" s="38"/>
      <c r="J183" s="38"/>
    </row>
    <row r="184" spans="5:10" s="4" customFormat="1" ht="15" x14ac:dyDescent="0.2">
      <c r="E184" s="38"/>
      <c r="F184" s="38"/>
      <c r="G184" s="38"/>
      <c r="H184" s="38"/>
      <c r="I184" s="38"/>
      <c r="J184" s="38"/>
    </row>
    <row r="185" spans="5:10" s="4" customFormat="1" ht="15" x14ac:dyDescent="0.2">
      <c r="E185" s="38"/>
      <c r="F185" s="38"/>
      <c r="G185" s="38"/>
      <c r="H185" s="38"/>
      <c r="I185" s="38"/>
      <c r="J185" s="38"/>
    </row>
    <row r="186" spans="5:10" s="4" customFormat="1" ht="15" x14ac:dyDescent="0.2">
      <c r="E186" s="38"/>
      <c r="F186" s="38"/>
      <c r="G186" s="38"/>
      <c r="H186" s="38"/>
      <c r="I186" s="38"/>
      <c r="J186" s="38"/>
    </row>
    <row r="187" spans="5:10" s="4" customFormat="1" ht="15" x14ac:dyDescent="0.2">
      <c r="E187" s="38"/>
      <c r="F187" s="38"/>
      <c r="G187" s="38"/>
      <c r="H187" s="38"/>
      <c r="I187" s="38"/>
      <c r="J187" s="38"/>
    </row>
    <row r="188" spans="5:10" s="4" customFormat="1" ht="15" x14ac:dyDescent="0.2">
      <c r="E188" s="38"/>
      <c r="F188" s="38"/>
      <c r="G188" s="38"/>
      <c r="H188" s="38"/>
      <c r="I188" s="38"/>
      <c r="J188" s="38"/>
    </row>
    <row r="189" spans="5:10" s="4" customFormat="1" ht="15" x14ac:dyDescent="0.2">
      <c r="E189" s="38"/>
      <c r="F189" s="38"/>
      <c r="G189" s="38"/>
      <c r="H189" s="38"/>
      <c r="I189" s="38"/>
      <c r="J189" s="38"/>
    </row>
    <row r="190" spans="5:10" s="4" customFormat="1" ht="15" x14ac:dyDescent="0.2">
      <c r="E190" s="38"/>
      <c r="F190" s="38"/>
      <c r="G190" s="38"/>
      <c r="H190" s="38"/>
      <c r="I190" s="38"/>
      <c r="J190" s="38"/>
    </row>
    <row r="191" spans="5:10" s="4" customFormat="1" ht="15" x14ac:dyDescent="0.2">
      <c r="E191" s="38"/>
      <c r="F191" s="38"/>
      <c r="G191" s="38"/>
      <c r="H191" s="38"/>
      <c r="I191" s="38"/>
      <c r="J191" s="38"/>
    </row>
    <row r="192" spans="5:10" s="4" customFormat="1" ht="15" x14ac:dyDescent="0.2">
      <c r="E192" s="38"/>
      <c r="F192" s="38"/>
      <c r="G192" s="38"/>
      <c r="H192" s="38"/>
      <c r="I192" s="38"/>
      <c r="J192" s="38"/>
    </row>
    <row r="193" spans="5:10" s="4" customFormat="1" ht="15" x14ac:dyDescent="0.2">
      <c r="E193" s="38"/>
      <c r="F193" s="38"/>
      <c r="G193" s="38"/>
      <c r="H193" s="38"/>
      <c r="I193" s="38"/>
      <c r="J193" s="38"/>
    </row>
    <row r="194" spans="5:10" s="4" customFormat="1" ht="15" x14ac:dyDescent="0.2">
      <c r="E194" s="38"/>
      <c r="F194" s="38"/>
      <c r="G194" s="38"/>
      <c r="H194" s="38"/>
      <c r="I194" s="38"/>
      <c r="J194" s="38"/>
    </row>
    <row r="195" spans="5:10" s="4" customFormat="1" ht="15" x14ac:dyDescent="0.2">
      <c r="E195" s="38"/>
      <c r="F195" s="38"/>
      <c r="G195" s="38"/>
      <c r="H195" s="38"/>
      <c r="I195" s="38"/>
      <c r="J195" s="38"/>
    </row>
    <row r="196" spans="5:10" s="4" customFormat="1" ht="15" x14ac:dyDescent="0.2">
      <c r="E196" s="38"/>
      <c r="F196" s="38"/>
      <c r="G196" s="38"/>
      <c r="H196" s="38"/>
      <c r="I196" s="38"/>
      <c r="J196" s="38"/>
    </row>
    <row r="197" spans="5:10" s="4" customFormat="1" ht="15" x14ac:dyDescent="0.2">
      <c r="E197" s="38"/>
      <c r="F197" s="38"/>
      <c r="G197" s="38"/>
      <c r="H197" s="38"/>
      <c r="I197" s="38"/>
      <c r="J197" s="38"/>
    </row>
    <row r="198" spans="5:10" s="4" customFormat="1" ht="15" x14ac:dyDescent="0.2">
      <c r="E198" s="38"/>
      <c r="F198" s="38"/>
      <c r="G198" s="38"/>
      <c r="H198" s="38"/>
      <c r="I198" s="38"/>
      <c r="J198" s="38"/>
    </row>
    <row r="199" spans="5:10" s="4" customFormat="1" ht="15" x14ac:dyDescent="0.2">
      <c r="E199" s="38"/>
      <c r="F199" s="38"/>
      <c r="G199" s="38"/>
      <c r="H199" s="38"/>
      <c r="I199" s="38"/>
      <c r="J199" s="38"/>
    </row>
    <row r="200" spans="5:10" s="4" customFormat="1" ht="15" x14ac:dyDescent="0.2">
      <c r="E200" s="38"/>
      <c r="F200" s="38"/>
      <c r="G200" s="38"/>
      <c r="H200" s="38"/>
      <c r="I200" s="38"/>
      <c r="J200" s="38"/>
    </row>
    <row r="201" spans="5:10" s="4" customFormat="1" ht="15" x14ac:dyDescent="0.2">
      <c r="E201" s="38"/>
      <c r="F201" s="38"/>
      <c r="G201" s="38"/>
      <c r="H201" s="38"/>
      <c r="I201" s="38"/>
      <c r="J201" s="38"/>
    </row>
    <row r="202" spans="5:10" s="4" customFormat="1" ht="15" x14ac:dyDescent="0.2">
      <c r="E202" s="38"/>
      <c r="F202" s="38"/>
      <c r="G202" s="38"/>
      <c r="H202" s="38"/>
      <c r="I202" s="38"/>
      <c r="J202" s="38"/>
    </row>
    <row r="203" spans="5:10" s="4" customFormat="1" ht="15" x14ac:dyDescent="0.2">
      <c r="E203" s="38"/>
      <c r="F203" s="38"/>
      <c r="G203" s="38"/>
      <c r="H203" s="38"/>
      <c r="I203" s="38"/>
      <c r="J203" s="38"/>
    </row>
    <row r="204" spans="5:10" s="4" customFormat="1" ht="15" x14ac:dyDescent="0.2">
      <c r="E204" s="38"/>
      <c r="F204" s="38"/>
      <c r="G204" s="38"/>
      <c r="H204" s="38"/>
      <c r="I204" s="38"/>
      <c r="J204" s="38"/>
    </row>
    <row r="205" spans="5:10" s="4" customFormat="1" ht="15" x14ac:dyDescent="0.2">
      <c r="E205" s="38"/>
      <c r="F205" s="38"/>
      <c r="G205" s="38"/>
      <c r="H205" s="38"/>
      <c r="I205" s="38"/>
      <c r="J205" s="38"/>
    </row>
    <row r="206" spans="5:10" s="4" customFormat="1" ht="15" x14ac:dyDescent="0.2">
      <c r="E206" s="38"/>
      <c r="F206" s="38"/>
      <c r="G206" s="38"/>
      <c r="H206" s="38"/>
      <c r="I206" s="38"/>
      <c r="J206" s="38"/>
    </row>
    <row r="207" spans="5:10" s="4" customFormat="1" ht="15" x14ac:dyDescent="0.2">
      <c r="E207" s="38"/>
      <c r="F207" s="38"/>
      <c r="G207" s="38"/>
      <c r="H207" s="38"/>
      <c r="I207" s="38"/>
      <c r="J207" s="38"/>
    </row>
    <row r="208" spans="5:10" s="4" customFormat="1" ht="15" x14ac:dyDescent="0.2">
      <c r="E208" s="38"/>
      <c r="F208" s="38"/>
      <c r="G208" s="38"/>
      <c r="H208" s="38"/>
      <c r="I208" s="38"/>
      <c r="J208" s="38"/>
    </row>
    <row r="209" spans="5:10" s="4" customFormat="1" ht="15" x14ac:dyDescent="0.2">
      <c r="E209" s="38"/>
      <c r="F209" s="38"/>
      <c r="G209" s="38"/>
      <c r="H209" s="38"/>
      <c r="I209" s="38"/>
      <c r="J209" s="38"/>
    </row>
    <row r="210" spans="5:10" s="4" customFormat="1" ht="15" x14ac:dyDescent="0.2">
      <c r="E210" s="38"/>
      <c r="F210" s="38"/>
      <c r="G210" s="38"/>
      <c r="H210" s="38"/>
      <c r="I210" s="38"/>
      <c r="J210" s="38"/>
    </row>
    <row r="211" spans="5:10" s="4" customFormat="1" ht="15" x14ac:dyDescent="0.2">
      <c r="E211" s="38"/>
      <c r="F211" s="38"/>
      <c r="G211" s="38"/>
      <c r="H211" s="38"/>
      <c r="I211" s="38"/>
      <c r="J211" s="38"/>
    </row>
    <row r="212" spans="5:10" s="4" customFormat="1" ht="15" x14ac:dyDescent="0.2">
      <c r="E212" s="38"/>
      <c r="F212" s="38"/>
      <c r="G212" s="38"/>
      <c r="H212" s="38"/>
      <c r="I212" s="38"/>
      <c r="J212" s="38"/>
    </row>
    <row r="213" spans="5:10" s="4" customFormat="1" ht="15" x14ac:dyDescent="0.2">
      <c r="E213" s="38"/>
      <c r="F213" s="38"/>
      <c r="G213" s="38"/>
      <c r="H213" s="38"/>
      <c r="I213" s="38"/>
      <c r="J213" s="38"/>
    </row>
    <row r="214" spans="5:10" s="4" customFormat="1" ht="15" x14ac:dyDescent="0.2">
      <c r="E214" s="38"/>
      <c r="F214" s="38"/>
      <c r="G214" s="38"/>
      <c r="H214" s="38"/>
      <c r="I214" s="38"/>
      <c r="J214" s="38"/>
    </row>
    <row r="215" spans="5:10" s="4" customFormat="1" ht="15" x14ac:dyDescent="0.2">
      <c r="E215" s="38"/>
      <c r="F215" s="38"/>
      <c r="G215" s="38"/>
      <c r="H215" s="38"/>
      <c r="I215" s="38"/>
      <c r="J215" s="38"/>
    </row>
    <row r="216" spans="5:10" s="4" customFormat="1" ht="15" x14ac:dyDescent="0.2">
      <c r="E216" s="38"/>
      <c r="F216" s="38"/>
      <c r="G216" s="38"/>
      <c r="H216" s="38"/>
      <c r="I216" s="38"/>
      <c r="J216" s="38"/>
    </row>
    <row r="217" spans="5:10" s="4" customFormat="1" ht="15" x14ac:dyDescent="0.2">
      <c r="E217" s="38"/>
      <c r="F217" s="38"/>
      <c r="G217" s="38"/>
      <c r="H217" s="38"/>
      <c r="I217" s="38"/>
      <c r="J217" s="3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31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4346.3664953141115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106.60569208450397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4452.9721873986155</v>
      </c>
      <c r="C12" s="14">
        <v>4469.069614676856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177.99949597984377</v>
      </c>
      <c r="C14" s="14">
        <v>163.35377141053482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89.001504824905808</v>
      </c>
      <c r="C16" s="14">
        <v>73.065516071736369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-73.467624749665248</v>
      </c>
      <c r="C18" s="11">
        <v>-73.459815595003477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-13.986444081760341</v>
      </c>
      <c r="C20" s="11">
        <v>-13.818228229359372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-153.68815679846617</v>
      </c>
      <c r="C22" s="11">
        <v>-153.42402094754334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-9.7613478966186218</v>
      </c>
      <c r="C24" s="11">
        <v>-9.7613478966186218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4469.0696146768551</v>
      </c>
      <c r="C28" s="18">
        <f>SUM(C12:C27)</f>
        <v>4455.025489490602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4407.3299046049633</v>
      </c>
      <c r="C30" s="11">
        <v>4408.3441993049828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35" priority="5" stopIfTrue="1" operator="lessThan">
      <formula>0</formula>
    </cfRule>
    <cfRule type="cellIs" dxfId="3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32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3747.2548717204409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91.910955840348834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3839.1658275607897</v>
      </c>
      <c r="C12" s="14">
        <v>3883.5568493744508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230.25744037772662</v>
      </c>
      <c r="C14" s="14">
        <v>199.02274074845334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64.686760846375961</v>
      </c>
      <c r="C16" s="14">
        <v>51.604691433827682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-53.162245871886086</v>
      </c>
      <c r="C18" s="11">
        <v>-53.144307027688107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-19.020720111931443</v>
      </c>
      <c r="C20" s="11">
        <v>-20.077700526420887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-175.40808678153823</v>
      </c>
      <c r="C22" s="11">
        <v>-177.60093226848139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-2.9621266450860024</v>
      </c>
      <c r="C24" s="11">
        <v>-2.9621266450860024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3883.5568493744504</v>
      </c>
      <c r="C28" s="18">
        <f>SUM(C12:C27)</f>
        <v>3880.3992150890563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3814.8875956969723</v>
      </c>
      <c r="C30" s="11">
        <v>3835.2561554900026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33" priority="5" stopIfTrue="1" operator="lessThan">
      <formula>0</formula>
    </cfRule>
    <cfRule type="cellIs" dxfId="3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33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7364.2071257216103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180.62590859228749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7544.8330343138987</v>
      </c>
      <c r="C12" s="14">
        <v>7617.5744777630653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473.00501166668033</v>
      </c>
      <c r="C14" s="14">
        <v>439.38349486139828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162.12175713317885</v>
      </c>
      <c r="C16" s="14">
        <v>164.57895013074389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-144.0209516065762</v>
      </c>
      <c r="C18" s="11">
        <v>-144.28702591725934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-30.307610881893499</v>
      </c>
      <c r="C20" s="11">
        <v>-31.387556547164351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-338.54090239556024</v>
      </c>
      <c r="C22" s="11">
        <v>-326.0464608089938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-49.515860466661628</v>
      </c>
      <c r="C24" s="11">
        <v>-49.515860466661628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7617.574477763068</v>
      </c>
      <c r="C28" s="18">
        <f>SUM(C12:C27)</f>
        <v>7670.3000190151279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7489.9595335048252</v>
      </c>
      <c r="C30" s="11">
        <v>7551.9379915732134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31" priority="5" stopIfTrue="1" operator="lessThan">
      <formula>0</formula>
    </cfRule>
    <cfRule type="cellIs" dxfId="3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34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2915.6748474843826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71.514340851044835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2987.1891883354274</v>
      </c>
      <c r="C12" s="14">
        <v>2958.7688863336784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119.19476772350649</v>
      </c>
      <c r="C14" s="14">
        <v>94.385424172067275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35.837569260208504</v>
      </c>
      <c r="C16" s="14">
        <v>34.705929238962852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-33.831111002270056</v>
      </c>
      <c r="C18" s="11">
        <v>-33.955482317055122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-8.1933995814192606</v>
      </c>
      <c r="C20" s="11">
        <v>-8.8981369512724626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-126.12774948733845</v>
      </c>
      <c r="C22" s="11">
        <v>-127.91465324360129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-15.300378914437331</v>
      </c>
      <c r="C24" s="11">
        <v>-15.300378914437331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2958.7688863336775</v>
      </c>
      <c r="C28" s="18">
        <f>SUM(C12:C27)</f>
        <v>2901.7915883183423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2937.1974952998344</v>
      </c>
      <c r="C30" s="11">
        <v>2895.0126003300256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29" priority="5" stopIfTrue="1" operator="lessThan">
      <formula>0</formula>
    </cfRule>
    <cfRule type="cellIs" dxfId="2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35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4276.8519062288206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104.90066999596274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4381.7525762247833</v>
      </c>
      <c r="C12" s="14">
        <v>4380.4855072477803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304.21013394492292</v>
      </c>
      <c r="C14" s="14">
        <v>288.13285519756221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65.407703827690881</v>
      </c>
      <c r="C16" s="14">
        <v>61.355433419980038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-62.885419920796544</v>
      </c>
      <c r="C18" s="11">
        <v>-63.118383774960719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-13.399197443224303</v>
      </c>
      <c r="C20" s="11">
        <v>-13.617626289895073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-279.3668239440542</v>
      </c>
      <c r="C22" s="11">
        <v>-280.3008092422171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-15.233465441542926</v>
      </c>
      <c r="C24" s="11">
        <v>-15.233465441542926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4380.4855072477794</v>
      </c>
      <c r="C28" s="18">
        <f>SUM(C12:C27)</f>
        <v>4357.703511116707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4328.3897109262198</v>
      </c>
      <c r="C30" s="11">
        <v>4316.5099006563378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27" priority="5" stopIfTrue="1" operator="lessThan">
      <formula>0</formula>
    </cfRule>
    <cfRule type="cellIs" dxfId="2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36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10896.605871568358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267.2669715181637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11163.872843086519</v>
      </c>
      <c r="C12" s="14">
        <v>11569.519361389051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899.59580711211572</v>
      </c>
      <c r="C14" s="14">
        <v>676.94572165426825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208.46401898421024</v>
      </c>
      <c r="C16" s="14">
        <v>201.51983209752825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-158.09826229586164</v>
      </c>
      <c r="C18" s="11">
        <v>-157.68521874951807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-30.990639233475505</v>
      </c>
      <c r="C20" s="11">
        <v>-33.204872111246708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-461.28247123313849</v>
      </c>
      <c r="C22" s="11">
        <v>-462.99157739211199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-52.041935031322552</v>
      </c>
      <c r="C24" s="11">
        <v>-52.041935031322552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11569.519361389046</v>
      </c>
      <c r="C28" s="18">
        <f>SUM(C12:C27)</f>
        <v>11742.061311856651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11229.891264642045</v>
      </c>
      <c r="C30" s="11">
        <v>11515.506080783745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25" priority="5" stopIfTrue="1" operator="lessThan">
      <formula>0</formula>
    </cfRule>
    <cfRule type="cellIs" dxfId="2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="90" workbookViewId="0"/>
  </sheetViews>
  <sheetFormatPr defaultRowHeight="12.75" x14ac:dyDescent="0.2"/>
  <cols>
    <col min="1" max="1" width="55.28515625" customWidth="1"/>
    <col min="2" max="2" width="11.7109375" customWidth="1"/>
    <col min="3" max="3" width="11.85546875" customWidth="1"/>
    <col min="4" max="4" width="12.42578125" customWidth="1"/>
    <col min="6" max="7" width="11.5703125" customWidth="1"/>
    <col min="8" max="9" width="8.85546875" customWidth="1"/>
  </cols>
  <sheetData>
    <row r="1" spans="1:3" ht="15.75" x14ac:dyDescent="0.25">
      <c r="C1" s="9"/>
    </row>
    <row r="2" spans="1:3" ht="15.75" x14ac:dyDescent="0.2">
      <c r="A2" s="1" t="s">
        <v>37</v>
      </c>
    </row>
    <row r="3" spans="1:3" ht="15.75" x14ac:dyDescent="0.2">
      <c r="A3" s="1"/>
    </row>
    <row r="4" spans="1:3" ht="15.75" x14ac:dyDescent="0.2">
      <c r="A4" s="1" t="s">
        <v>28</v>
      </c>
    </row>
    <row r="5" spans="1:3" s="4" customFormat="1" ht="15" x14ac:dyDescent="0.2">
      <c r="A5" s="3"/>
      <c r="B5" s="3"/>
      <c r="C5" s="3"/>
    </row>
    <row r="6" spans="1:3" s="4" customFormat="1" ht="23.25" customHeight="1" x14ac:dyDescent="0.2">
      <c r="A6" s="10" t="s">
        <v>10</v>
      </c>
      <c r="B6" s="6" t="s">
        <v>17</v>
      </c>
      <c r="C6" s="6" t="s">
        <v>18</v>
      </c>
    </row>
    <row r="7" spans="1:3" s="4" customFormat="1" ht="15.75" x14ac:dyDescent="0.2">
      <c r="A7" s="5"/>
      <c r="B7" s="6"/>
      <c r="C7" s="6"/>
    </row>
    <row r="8" spans="1:3" s="4" customFormat="1" ht="33" customHeight="1" x14ac:dyDescent="0.2">
      <c r="A8" s="5" t="s">
        <v>29</v>
      </c>
      <c r="B8" s="13">
        <v>9365.0272033853944</v>
      </c>
      <c r="C8" s="13"/>
    </row>
    <row r="9" spans="1:3" s="4" customFormat="1" ht="16.149999999999999" customHeight="1" x14ac:dyDescent="0.2"/>
    <row r="10" spans="1:3" s="4" customFormat="1" ht="15" x14ac:dyDescent="0.2">
      <c r="A10" s="4" t="s">
        <v>9</v>
      </c>
      <c r="B10" s="30">
        <f>B8*RPI!$I$4/RPI!$H$4-B8</f>
        <v>229.70110953217227</v>
      </c>
    </row>
    <row r="11" spans="1:3" s="4" customFormat="1" ht="15" x14ac:dyDescent="0.2">
      <c r="B11" s="51" t="str">
        <f>IF(ROUND(SUM(B8:B10),3)-ROUND(B12,3)=0,"","Error")</f>
        <v/>
      </c>
    </row>
    <row r="12" spans="1:3" s="4" customFormat="1" ht="15" x14ac:dyDescent="0.2">
      <c r="A12" s="7" t="s">
        <v>7</v>
      </c>
      <c r="B12" s="14">
        <v>9594.7283129175667</v>
      </c>
      <c r="C12" s="14">
        <v>9908.9324857314732</v>
      </c>
    </row>
    <row r="13" spans="1:3" s="4" customFormat="1" ht="15" x14ac:dyDescent="0.2">
      <c r="A13" s="7"/>
      <c r="B13" s="14"/>
      <c r="C13" s="14" t="str">
        <f t="shared" ref="C13" si="0">IF(ROUND(C12,3)=ROUND(B28,3),"","ERROR")</f>
        <v/>
      </c>
    </row>
    <row r="14" spans="1:3" s="4" customFormat="1" ht="15" x14ac:dyDescent="0.2">
      <c r="A14" s="7" t="s">
        <v>2</v>
      </c>
      <c r="B14" s="14">
        <v>800.06433446144013</v>
      </c>
      <c r="C14" s="14">
        <v>535.31807343675291</v>
      </c>
    </row>
    <row r="15" spans="1:3" s="4" customFormat="1" ht="15" x14ac:dyDescent="0.2">
      <c r="A15" s="7"/>
      <c r="B15" s="15"/>
      <c r="C15" s="15"/>
    </row>
    <row r="16" spans="1:3" s="4" customFormat="1" ht="15" x14ac:dyDescent="0.2">
      <c r="A16" s="7" t="s">
        <v>6</v>
      </c>
      <c r="B16" s="14">
        <v>158.9563912332417</v>
      </c>
      <c r="C16" s="14">
        <v>149.58896265793805</v>
      </c>
    </row>
    <row r="17" spans="1:3" s="4" customFormat="1" ht="15" x14ac:dyDescent="0.2">
      <c r="A17" s="7"/>
      <c r="B17" s="15"/>
      <c r="C17" s="15"/>
    </row>
    <row r="18" spans="1:3" s="4" customFormat="1" ht="15" x14ac:dyDescent="0.2">
      <c r="A18" s="7" t="s">
        <v>5</v>
      </c>
      <c r="B18" s="11">
        <v>-159.11690841409862</v>
      </c>
      <c r="C18" s="11">
        <v>-159.16285418165725</v>
      </c>
    </row>
    <row r="19" spans="1:3" s="4" customFormat="1" ht="15" x14ac:dyDescent="0.2">
      <c r="A19" s="7"/>
      <c r="B19" s="15"/>
      <c r="C19" s="15"/>
    </row>
    <row r="20" spans="1:3" s="4" customFormat="1" ht="15" x14ac:dyDescent="0.2">
      <c r="A20" s="7" t="s">
        <v>1</v>
      </c>
      <c r="B20" s="11">
        <v>-18.533846310761255</v>
      </c>
      <c r="C20" s="11">
        <v>-20.930826016268266</v>
      </c>
    </row>
    <row r="21" spans="1:3" s="4" customFormat="1" ht="15" x14ac:dyDescent="0.2">
      <c r="A21" s="7"/>
      <c r="B21" s="15"/>
      <c r="C21" s="15"/>
    </row>
    <row r="22" spans="1:3" s="4" customFormat="1" ht="15" x14ac:dyDescent="0.2">
      <c r="A22" s="7" t="s">
        <v>4</v>
      </c>
      <c r="B22" s="11">
        <v>-447.45357816012574</v>
      </c>
      <c r="C22" s="11">
        <v>-457.19362570773131</v>
      </c>
    </row>
    <row r="23" spans="1:3" s="4" customFormat="1" ht="15" x14ac:dyDescent="0.2">
      <c r="A23" s="7"/>
      <c r="B23" s="15"/>
      <c r="C23" s="15"/>
    </row>
    <row r="24" spans="1:3" s="4" customFormat="1" ht="15" x14ac:dyDescent="0.2">
      <c r="A24" s="7" t="s">
        <v>3</v>
      </c>
      <c r="B24" s="11">
        <v>-19.712219995786633</v>
      </c>
      <c r="C24" s="11">
        <v>-19.712219995786633</v>
      </c>
    </row>
    <row r="25" spans="1:3" s="4" customFormat="1" ht="15" x14ac:dyDescent="0.2">
      <c r="A25" s="7"/>
      <c r="B25" s="16"/>
      <c r="C25" s="16"/>
    </row>
    <row r="26" spans="1:3" s="4" customFormat="1" ht="15" x14ac:dyDescent="0.2">
      <c r="A26" s="7" t="s">
        <v>26</v>
      </c>
      <c r="B26" s="11">
        <v>0</v>
      </c>
      <c r="C26" s="11">
        <v>0</v>
      </c>
    </row>
    <row r="27" spans="1:3" s="4" customFormat="1" ht="15" x14ac:dyDescent="0.2">
      <c r="A27" s="7"/>
      <c r="B27" s="17"/>
      <c r="C27" s="17"/>
    </row>
    <row r="28" spans="1:3" s="4" customFormat="1" ht="15.75" x14ac:dyDescent="0.25">
      <c r="A28" s="8" t="s">
        <v>8</v>
      </c>
      <c r="B28" s="18">
        <f>SUM(B12:B27)</f>
        <v>9908.932485731475</v>
      </c>
      <c r="C28" s="18">
        <f>SUM(C12:C27)</f>
        <v>9936.8399959247199</v>
      </c>
    </row>
    <row r="29" spans="1:3" s="4" customFormat="1" ht="15" x14ac:dyDescent="0.2">
      <c r="A29" s="3"/>
      <c r="B29" s="3"/>
      <c r="C29" s="3"/>
    </row>
    <row r="30" spans="1:3" s="4" customFormat="1" ht="15" x14ac:dyDescent="0.2">
      <c r="A30" s="4" t="s">
        <v>11</v>
      </c>
      <c r="B30" s="11">
        <v>9634.4614152291215</v>
      </c>
      <c r="C30" s="11">
        <v>9803.4584996051926</v>
      </c>
    </row>
    <row r="31" spans="1:3" s="4" customFormat="1" ht="15" x14ac:dyDescent="0.2"/>
    <row r="32" spans="1:3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C19 B23:C23 B21:C21 B27:C28 B12:C17">
    <cfRule type="cellIs" dxfId="23" priority="5" stopIfTrue="1" operator="lessThan">
      <formula>0</formula>
    </cfRule>
    <cfRule type="cellIs" dxfId="2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6D308A26-8D2B-475A-8B08-2D76E09E9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8035A0-629A-4976-9D35-CC56807835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8CF23-AF1F-44D9-980F-9EE4C98DC6C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81acc39-a62b-40bb-96ab-fdf2ac7589cd"/>
    <ds:schemaRef ds:uri="http://schemas.microsoft.com/office/infopath/2007/PartnerControls"/>
    <ds:schemaRef ds:uri="3e4c319f-f868-4ceb-8801-8cf7367b8c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RPI</vt:lpstr>
      <vt:lpstr>ANH</vt:lpstr>
      <vt:lpstr>WSH</vt:lpstr>
      <vt:lpstr>NES</vt:lpstr>
      <vt:lpstr>SVT</vt:lpstr>
      <vt:lpstr>SWT</vt:lpstr>
      <vt:lpstr>SRN</vt:lpstr>
      <vt:lpstr>TMS</vt:lpstr>
      <vt:lpstr>UU</vt:lpstr>
      <vt:lpstr>WSX</vt:lpstr>
      <vt:lpstr>YKY</vt:lpstr>
      <vt:lpstr>AFW</vt:lpstr>
      <vt:lpstr>BRL</vt:lpstr>
      <vt:lpstr>DVW</vt:lpstr>
      <vt:lpstr>PRT</vt:lpstr>
      <vt:lpstr>SBW</vt:lpstr>
      <vt:lpstr>SEW</vt:lpstr>
      <vt:lpstr>SSC</vt:lpstr>
      <vt:lpstr>SES</vt:lpstr>
      <vt:lpstr>IND</vt:lpstr>
      <vt:lpstr>IND!Print_Area</vt:lpstr>
    </vt:vector>
  </TitlesOfParts>
  <Company>Office of Water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RCV 2010-15 (2014)</dc:title>
  <dc:creator>KLEEM</dc:creator>
  <cp:lastModifiedBy>Angela Maher</cp:lastModifiedBy>
  <cp:lastPrinted>2011-04-19T09:19:49Z</cp:lastPrinted>
  <dcterms:created xsi:type="dcterms:W3CDTF">2005-03-03T17:32:21Z</dcterms:created>
  <dcterms:modified xsi:type="dcterms:W3CDTF">2014-04-22T09:43:51Z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</Properties>
</file>