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Shared\!Laura\Web uploads\Jan 17\"/>
    </mc:Choice>
  </mc:AlternateContent>
  <bookViews>
    <workbookView xWindow="-12" yWindow="-12" windowWidth="25440" windowHeight="12768" firstSheet="2" activeTab="2"/>
  </bookViews>
  <sheets>
    <sheet name="Sheet0" sheetId="1" state="hidden" r:id="rId1"/>
    <sheet name="Performance Table" sheetId="3" r:id="rId2"/>
    <sheet name="SIM score" sheetId="5" r:id="rId3"/>
    <sheet name="Internal sewer flooding" sheetId="6" r:id="rId4"/>
    <sheet name="Water supply interruptions" sheetId="7" r:id="rId5"/>
    <sheet name="Greenhouse gas emissions" sheetId="10" r:id="rId6"/>
    <sheet name="Pollution incidents (sewerage)" sheetId="11" r:id="rId7"/>
    <sheet name="Serious pollution (sewerage)" sheetId="12" r:id="rId8"/>
    <sheet name="Discharge permit compliance" sheetId="13" r:id="rId9"/>
    <sheet name="Satisfactory sludge disposal" sheetId="14" r:id="rId10"/>
    <sheet name="Leakage" sheetId="8" r:id="rId11"/>
    <sheet name="Security of supply index" sheetId="9" r:id="rId12"/>
    <sheet name="Calculations" sheetId="2" state="hidden" r:id="rId13"/>
    <sheet name="Sheet1" sheetId="15" state="hidden" r:id="rId14"/>
  </sheets>
  <calcPr calcId="152511"/>
</workbook>
</file>

<file path=xl/calcChain.xml><?xml version="1.0" encoding="utf-8"?>
<calcChain xmlns="http://schemas.openxmlformats.org/spreadsheetml/2006/main">
  <c r="F84" i="2" l="1"/>
  <c r="E84" i="2"/>
  <c r="D84" i="2"/>
  <c r="C84" i="2"/>
  <c r="E47" i="2"/>
  <c r="D47" i="2"/>
  <c r="C47" i="2"/>
  <c r="B3" i="3" l="1"/>
  <c r="E144" i="2" l="1"/>
  <c r="E224" i="2" l="1"/>
  <c r="D224" i="2"/>
  <c r="C224" i="2"/>
  <c r="E223" i="2"/>
  <c r="D223" i="2"/>
  <c r="C223" i="2"/>
  <c r="E222" i="2"/>
  <c r="D222" i="2"/>
  <c r="C222" i="2"/>
  <c r="E221" i="2"/>
  <c r="D221" i="2"/>
  <c r="C221" i="2"/>
  <c r="E220" i="2"/>
  <c r="D220" i="2"/>
  <c r="C220" i="2"/>
  <c r="E219" i="2"/>
  <c r="D219" i="2"/>
  <c r="C219" i="2"/>
  <c r="E218" i="2"/>
  <c r="D218" i="2"/>
  <c r="C218" i="2"/>
  <c r="E217" i="2"/>
  <c r="D217" i="2"/>
  <c r="C217" i="2"/>
  <c r="E216" i="2"/>
  <c r="D216" i="2"/>
  <c r="C216" i="2"/>
  <c r="E215" i="2"/>
  <c r="D215" i="2"/>
  <c r="C215" i="2"/>
  <c r="C200" i="2"/>
  <c r="E210" i="2"/>
  <c r="D210" i="2"/>
  <c r="C210" i="2"/>
  <c r="E209" i="2"/>
  <c r="D209" i="2"/>
  <c r="C209" i="2"/>
  <c r="E208" i="2"/>
  <c r="D208" i="2"/>
  <c r="C208" i="2"/>
  <c r="E207" i="2"/>
  <c r="D207" i="2"/>
  <c r="C207" i="2"/>
  <c r="E206" i="2"/>
  <c r="D206" i="2"/>
  <c r="C206" i="2"/>
  <c r="E205" i="2"/>
  <c r="D205" i="2"/>
  <c r="C205" i="2"/>
  <c r="E204" i="2"/>
  <c r="D204" i="2"/>
  <c r="C204" i="2"/>
  <c r="E203" i="2"/>
  <c r="D203" i="2"/>
  <c r="C203" i="2"/>
  <c r="E202" i="2"/>
  <c r="D202" i="2"/>
  <c r="C202" i="2"/>
  <c r="E201" i="2"/>
  <c r="D201" i="2"/>
  <c r="C201" i="2"/>
  <c r="E200" i="2"/>
  <c r="D200" i="2"/>
  <c r="C186" i="2"/>
  <c r="E195" i="2"/>
  <c r="D195" i="2"/>
  <c r="C195" i="2"/>
  <c r="E194" i="2"/>
  <c r="D194" i="2"/>
  <c r="C194" i="2"/>
  <c r="E193" i="2"/>
  <c r="D193" i="2"/>
  <c r="C193" i="2"/>
  <c r="E192" i="2"/>
  <c r="D192" i="2"/>
  <c r="C192" i="2"/>
  <c r="E191" i="2"/>
  <c r="D191" i="2"/>
  <c r="C191" i="2"/>
  <c r="E190" i="2"/>
  <c r="D190" i="2"/>
  <c r="C190" i="2"/>
  <c r="E189" i="2"/>
  <c r="D189" i="2"/>
  <c r="C189" i="2"/>
  <c r="E188" i="2"/>
  <c r="D188" i="2"/>
  <c r="C188" i="2"/>
  <c r="E187" i="2"/>
  <c r="D187" i="2"/>
  <c r="C187" i="2"/>
  <c r="E186" i="2"/>
  <c r="D186" i="2"/>
  <c r="C172" i="2"/>
  <c r="E181" i="2"/>
  <c r="D181" i="2"/>
  <c r="C181" i="2"/>
  <c r="E180" i="2"/>
  <c r="D180" i="2"/>
  <c r="C180" i="2"/>
  <c r="E179" i="2"/>
  <c r="D179" i="2"/>
  <c r="C179" i="2"/>
  <c r="E178" i="2"/>
  <c r="D178" i="2"/>
  <c r="C178" i="2"/>
  <c r="E177" i="2"/>
  <c r="D177" i="2"/>
  <c r="C177" i="2"/>
  <c r="E176" i="2"/>
  <c r="D176" i="2"/>
  <c r="C176" i="2"/>
  <c r="E175" i="2"/>
  <c r="D175" i="2"/>
  <c r="C175" i="2"/>
  <c r="E174" i="2"/>
  <c r="D174" i="2"/>
  <c r="C174" i="2"/>
  <c r="E173" i="2"/>
  <c r="D173" i="2"/>
  <c r="C173" i="2"/>
  <c r="E172" i="2"/>
  <c r="D172" i="2"/>
  <c r="C150" i="2"/>
  <c r="E167" i="2"/>
  <c r="D167" i="2"/>
  <c r="C167" i="2"/>
  <c r="E166" i="2"/>
  <c r="D166" i="2"/>
  <c r="C166" i="2"/>
  <c r="E165" i="2"/>
  <c r="D165" i="2"/>
  <c r="C165" i="2"/>
  <c r="E164" i="2"/>
  <c r="D164" i="2"/>
  <c r="C164" i="2"/>
  <c r="E163" i="2"/>
  <c r="D163" i="2"/>
  <c r="C163" i="2"/>
  <c r="E162" i="2"/>
  <c r="D162" i="2"/>
  <c r="C162" i="2"/>
  <c r="E161" i="2"/>
  <c r="D161" i="2"/>
  <c r="C161" i="2"/>
  <c r="E160" i="2"/>
  <c r="D160" i="2"/>
  <c r="C160" i="2"/>
  <c r="E159" i="2"/>
  <c r="D159" i="2"/>
  <c r="C159" i="2"/>
  <c r="E158" i="2"/>
  <c r="D158" i="2"/>
  <c r="C158" i="2"/>
  <c r="E157" i="2"/>
  <c r="D157" i="2"/>
  <c r="C157" i="2"/>
  <c r="E156" i="2"/>
  <c r="D156" i="2"/>
  <c r="C156" i="2"/>
  <c r="E155" i="2"/>
  <c r="D155" i="2"/>
  <c r="C155" i="2"/>
  <c r="E154" i="2"/>
  <c r="D154" i="2"/>
  <c r="C154" i="2"/>
  <c r="E153" i="2"/>
  <c r="D153" i="2"/>
  <c r="C153" i="2"/>
  <c r="E152" i="2"/>
  <c r="D152" i="2"/>
  <c r="C152" i="2"/>
  <c r="E151" i="2"/>
  <c r="D151" i="2"/>
  <c r="C151" i="2"/>
  <c r="E150" i="2"/>
  <c r="D150" i="2"/>
  <c r="D149" i="2"/>
  <c r="C149" i="2"/>
  <c r="E149" i="2"/>
  <c r="D144" i="2"/>
  <c r="C144" i="2"/>
  <c r="E143" i="2"/>
  <c r="D143" i="2"/>
  <c r="C143" i="2"/>
  <c r="E142" i="2"/>
  <c r="D142" i="2"/>
  <c r="C142" i="2"/>
  <c r="E141" i="2"/>
  <c r="D141" i="2"/>
  <c r="C141" i="2"/>
  <c r="E140" i="2"/>
  <c r="D140" i="2"/>
  <c r="C140" i="2"/>
  <c r="E139" i="2"/>
  <c r="D139" i="2"/>
  <c r="C139" i="2"/>
  <c r="E138" i="2"/>
  <c r="D138" i="2"/>
  <c r="C138" i="2"/>
  <c r="E137" i="2"/>
  <c r="D137" i="2"/>
  <c r="C137" i="2"/>
  <c r="E136" i="2"/>
  <c r="D136" i="2"/>
  <c r="C136" i="2"/>
  <c r="E135" i="2"/>
  <c r="D135" i="2"/>
  <c r="C135" i="2"/>
  <c r="E134" i="2"/>
  <c r="D134" i="2"/>
  <c r="C134" i="2"/>
  <c r="E133" i="2"/>
  <c r="D133" i="2"/>
  <c r="C133" i="2"/>
  <c r="E132" i="2"/>
  <c r="D132" i="2"/>
  <c r="C132" i="2"/>
  <c r="E131" i="2"/>
  <c r="D131" i="2"/>
  <c r="C131" i="2"/>
  <c r="E130" i="2"/>
  <c r="D130" i="2"/>
  <c r="C130" i="2"/>
  <c r="E129" i="2"/>
  <c r="D129" i="2"/>
  <c r="C129" i="2"/>
  <c r="E128" i="2"/>
  <c r="D128" i="2"/>
  <c r="C128" i="2"/>
  <c r="E127" i="2"/>
  <c r="D127" i="2"/>
  <c r="C127" i="2"/>
  <c r="E126" i="2"/>
  <c r="D126" i="2"/>
  <c r="C126" i="2"/>
  <c r="E125" i="2"/>
  <c r="D125" i="2"/>
  <c r="C125" i="2"/>
  <c r="E124" i="2"/>
  <c r="D124" i="2"/>
  <c r="C124" i="2"/>
  <c r="E123" i="2"/>
  <c r="D123" i="2"/>
  <c r="C123" i="2"/>
  <c r="C97" i="2"/>
  <c r="D118" i="2" l="1"/>
  <c r="C118" i="2"/>
  <c r="D117" i="2"/>
  <c r="C117" i="2"/>
  <c r="E118" i="2"/>
  <c r="E117" i="2"/>
  <c r="E116" i="2"/>
  <c r="D116" i="2"/>
  <c r="C116" i="2"/>
  <c r="E115" i="2"/>
  <c r="D115" i="2"/>
  <c r="C115" i="2"/>
  <c r="E114" i="2"/>
  <c r="D114" i="2"/>
  <c r="C114" i="2"/>
  <c r="E113" i="2"/>
  <c r="D113" i="2"/>
  <c r="C113" i="2"/>
  <c r="E112" i="2"/>
  <c r="D112" i="2"/>
  <c r="C112" i="2"/>
  <c r="E111" i="2"/>
  <c r="D111" i="2"/>
  <c r="C111" i="2"/>
  <c r="E110" i="2"/>
  <c r="D110" i="2"/>
  <c r="C110" i="2"/>
  <c r="E109" i="2"/>
  <c r="D109" i="2"/>
  <c r="C109" i="2"/>
  <c r="E108" i="2"/>
  <c r="D108" i="2"/>
  <c r="C108" i="2"/>
  <c r="E107" i="2"/>
  <c r="D107" i="2"/>
  <c r="C107" i="2"/>
  <c r="E106" i="2"/>
  <c r="D106" i="2"/>
  <c r="C106" i="2"/>
  <c r="E105" i="2"/>
  <c r="D105" i="2"/>
  <c r="C105" i="2"/>
  <c r="E104" i="2"/>
  <c r="D104" i="2"/>
  <c r="C104" i="2"/>
  <c r="E103" i="2"/>
  <c r="D103" i="2"/>
  <c r="C103" i="2"/>
  <c r="E102" i="2"/>
  <c r="D102" i="2"/>
  <c r="C102" i="2"/>
  <c r="E101" i="2"/>
  <c r="D101" i="2"/>
  <c r="C101" i="2"/>
  <c r="E100" i="2"/>
  <c r="D100" i="2"/>
  <c r="C100" i="2"/>
  <c r="E99" i="2"/>
  <c r="D99" i="2"/>
  <c r="C99" i="2"/>
  <c r="E98" i="2"/>
  <c r="D98" i="2"/>
  <c r="C98" i="2"/>
  <c r="E97" i="2"/>
  <c r="D97" i="2"/>
  <c r="C74" i="2"/>
  <c r="E90" i="2"/>
  <c r="F92" i="2" l="1"/>
  <c r="E92" i="2"/>
  <c r="D92" i="2"/>
  <c r="C92" i="2"/>
  <c r="F91" i="2"/>
  <c r="E91" i="2"/>
  <c r="D91" i="2"/>
  <c r="C91" i="2"/>
  <c r="F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3" i="2"/>
  <c r="E83" i="2"/>
  <c r="D83" i="2"/>
  <c r="C83" i="2"/>
  <c r="F82" i="2"/>
  <c r="E82" i="2"/>
  <c r="D82" i="2"/>
  <c r="C82" i="2"/>
  <c r="F81" i="2"/>
  <c r="E81" i="2"/>
  <c r="D81" i="2"/>
  <c r="C81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2" i="2"/>
  <c r="C58" i="2"/>
  <c r="C35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E55" i="2"/>
  <c r="D55" i="2"/>
  <c r="C55" i="2"/>
  <c r="E54" i="2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E49" i="2"/>
  <c r="D49" i="2"/>
  <c r="C49" i="2"/>
  <c r="E48" i="2"/>
  <c r="D48" i="2"/>
  <c r="C48" i="2"/>
  <c r="E46" i="2"/>
  <c r="D46" i="2"/>
  <c r="C46" i="2"/>
  <c r="E45" i="2"/>
  <c r="D45" i="2"/>
  <c r="C45" i="2"/>
  <c r="E44" i="2"/>
  <c r="D44" i="2"/>
  <c r="C44" i="2"/>
  <c r="E43" i="2"/>
  <c r="D43" i="2"/>
  <c r="C43" i="2"/>
  <c r="E42" i="2"/>
  <c r="D42" i="2"/>
  <c r="C42" i="2"/>
  <c r="E41" i="2"/>
  <c r="D41" i="2"/>
  <c r="C41" i="2"/>
  <c r="E40" i="2"/>
  <c r="D40" i="2"/>
  <c r="C40" i="2"/>
  <c r="E39" i="2"/>
  <c r="D39" i="2"/>
  <c r="C39" i="2"/>
  <c r="E38" i="2"/>
  <c r="D38" i="2"/>
  <c r="C38" i="2"/>
  <c r="E37" i="2"/>
  <c r="D37" i="2"/>
  <c r="C37" i="2"/>
  <c r="T25" i="3"/>
  <c r="S25" i="3"/>
  <c r="R25" i="3"/>
  <c r="Q25" i="3"/>
  <c r="J25" i="3"/>
  <c r="I25" i="3"/>
  <c r="H25" i="3"/>
  <c r="G25" i="3"/>
  <c r="F25" i="3"/>
  <c r="T24" i="3"/>
  <c r="S24" i="3"/>
  <c r="R24" i="3"/>
  <c r="Q24" i="3"/>
  <c r="J24" i="3"/>
  <c r="I24" i="3"/>
  <c r="H24" i="3"/>
  <c r="G24" i="3"/>
  <c r="F24" i="3"/>
  <c r="T23" i="3"/>
  <c r="S23" i="3"/>
  <c r="R23" i="3"/>
  <c r="Q23" i="3"/>
  <c r="J23" i="3"/>
  <c r="I23" i="3"/>
  <c r="H23" i="3"/>
  <c r="G23" i="3"/>
  <c r="F23" i="3"/>
  <c r="T22" i="3"/>
  <c r="S22" i="3"/>
  <c r="R22" i="3"/>
  <c r="Q22" i="3"/>
  <c r="J22" i="3"/>
  <c r="I22" i="3"/>
  <c r="H22" i="3"/>
  <c r="G22" i="3"/>
  <c r="F22" i="3"/>
  <c r="T21" i="3"/>
  <c r="S21" i="3"/>
  <c r="R21" i="3"/>
  <c r="Q21" i="3"/>
  <c r="J21" i="3"/>
  <c r="I21" i="3"/>
  <c r="H21" i="3"/>
  <c r="G21" i="3"/>
  <c r="F21" i="3"/>
  <c r="T20" i="3"/>
  <c r="S20" i="3"/>
  <c r="R20" i="3"/>
  <c r="Q20" i="3"/>
  <c r="J20" i="3"/>
  <c r="I20" i="3"/>
  <c r="H20" i="3"/>
  <c r="G20" i="3"/>
  <c r="F20" i="3"/>
  <c r="T19" i="3"/>
  <c r="S19" i="3"/>
  <c r="R19" i="3"/>
  <c r="Q19" i="3"/>
  <c r="J19" i="3"/>
  <c r="I19" i="3"/>
  <c r="H19" i="3"/>
  <c r="G19" i="3"/>
  <c r="F19" i="3"/>
  <c r="T18" i="3"/>
  <c r="S18" i="3"/>
  <c r="R18" i="3"/>
  <c r="Q18" i="3"/>
  <c r="J18" i="3"/>
  <c r="I18" i="3"/>
  <c r="H18" i="3"/>
  <c r="G18" i="3"/>
  <c r="F18" i="3"/>
  <c r="T17" i="3"/>
  <c r="J17" i="3"/>
  <c r="I17" i="3"/>
  <c r="H17" i="3"/>
  <c r="G17" i="3"/>
  <c r="F17" i="3"/>
  <c r="T16" i="3"/>
  <c r="J16" i="3"/>
  <c r="I16" i="3"/>
  <c r="H16" i="3"/>
  <c r="G16" i="3"/>
  <c r="F16" i="3"/>
  <c r="T15" i="3"/>
  <c r="J15" i="3"/>
  <c r="I15" i="3"/>
  <c r="H15" i="3"/>
  <c r="G15" i="3"/>
  <c r="F15" i="3"/>
  <c r="T14" i="3"/>
  <c r="S14" i="3"/>
  <c r="R14" i="3"/>
  <c r="Q14" i="3"/>
  <c r="J14" i="3"/>
  <c r="I14" i="3"/>
  <c r="H14" i="3"/>
  <c r="G14" i="3"/>
  <c r="F14" i="3"/>
  <c r="T13" i="3"/>
  <c r="S13" i="3"/>
  <c r="R13" i="3"/>
  <c r="Q13" i="3"/>
  <c r="J13" i="3"/>
  <c r="I13" i="3"/>
  <c r="H13" i="3"/>
  <c r="G13" i="3"/>
  <c r="F13" i="3"/>
  <c r="T12" i="3"/>
  <c r="S12" i="3"/>
  <c r="R12" i="3"/>
  <c r="Q12" i="3"/>
  <c r="J12" i="3"/>
  <c r="I12" i="3"/>
  <c r="H12" i="3"/>
  <c r="G12" i="3"/>
  <c r="F12" i="3"/>
  <c r="T11" i="3"/>
  <c r="S11" i="3"/>
  <c r="R11" i="3"/>
  <c r="Q11" i="3"/>
  <c r="J11" i="3"/>
  <c r="I11" i="3"/>
  <c r="H11" i="3"/>
  <c r="G11" i="3"/>
  <c r="F11" i="3"/>
  <c r="T10" i="3"/>
  <c r="S10" i="3"/>
  <c r="R10" i="3"/>
  <c r="Q10" i="3"/>
  <c r="J10" i="3"/>
  <c r="I10" i="3"/>
  <c r="H10" i="3"/>
  <c r="G10" i="3"/>
  <c r="F10" i="3"/>
  <c r="T9" i="3"/>
  <c r="S9" i="3"/>
  <c r="R9" i="3"/>
  <c r="Q9" i="3"/>
  <c r="J9" i="3"/>
  <c r="I9" i="3"/>
  <c r="H9" i="3"/>
  <c r="G9" i="3"/>
  <c r="F9" i="3"/>
  <c r="T8" i="3"/>
  <c r="S8" i="3"/>
  <c r="R8" i="3"/>
  <c r="Q8" i="3"/>
  <c r="J8" i="3"/>
  <c r="I8" i="3"/>
  <c r="H8" i="3"/>
  <c r="G8" i="3"/>
  <c r="F8" i="3"/>
  <c r="T7" i="3"/>
  <c r="S7" i="3"/>
  <c r="R7" i="3"/>
  <c r="Q7" i="3"/>
  <c r="J7" i="3"/>
  <c r="I7" i="3"/>
  <c r="H7" i="3"/>
  <c r="G7" i="3"/>
  <c r="F7" i="3"/>
  <c r="T6" i="3"/>
  <c r="S6" i="3"/>
  <c r="R6" i="3"/>
  <c r="Q6" i="3"/>
  <c r="J6" i="3"/>
  <c r="I6" i="3"/>
  <c r="H6" i="3"/>
  <c r="G6" i="3"/>
  <c r="F6" i="3"/>
  <c r="T5" i="3"/>
  <c r="S5" i="3"/>
  <c r="R5" i="3"/>
  <c r="Q5" i="3"/>
  <c r="J5" i="3"/>
  <c r="I5" i="3"/>
  <c r="H5" i="3"/>
  <c r="G5" i="3"/>
  <c r="F5" i="3"/>
  <c r="T4" i="3"/>
  <c r="S4" i="3"/>
  <c r="R4" i="3"/>
  <c r="Q4" i="3"/>
  <c r="J4" i="3"/>
  <c r="I4" i="3"/>
  <c r="H4" i="3"/>
  <c r="G4" i="3"/>
  <c r="F4" i="3"/>
  <c r="T3" i="3"/>
  <c r="S3" i="3"/>
  <c r="R3" i="3"/>
  <c r="Q3" i="3"/>
  <c r="J3" i="3"/>
  <c r="I3" i="3"/>
  <c r="H3" i="3"/>
  <c r="G3" i="3"/>
  <c r="F3" i="3"/>
  <c r="E25" i="3"/>
  <c r="O25" i="3"/>
  <c r="N25" i="3"/>
  <c r="M25" i="3"/>
  <c r="L25" i="3"/>
  <c r="E24" i="3"/>
  <c r="P24" i="3"/>
  <c r="O24" i="3"/>
  <c r="N24" i="3"/>
  <c r="M24" i="3"/>
  <c r="L24" i="3"/>
  <c r="E23" i="3"/>
  <c r="P23" i="3"/>
  <c r="O23" i="3"/>
  <c r="N23" i="3"/>
  <c r="M23" i="3"/>
  <c r="L23" i="3"/>
  <c r="E22" i="3"/>
  <c r="P22" i="3"/>
  <c r="O22" i="3"/>
  <c r="N22" i="3"/>
  <c r="M22" i="3"/>
  <c r="L22" i="3"/>
  <c r="E21" i="3"/>
  <c r="P21" i="3"/>
  <c r="O21" i="3"/>
  <c r="N21" i="3"/>
  <c r="M21" i="3"/>
  <c r="L21" i="3"/>
  <c r="E20" i="3"/>
  <c r="P20" i="3"/>
  <c r="O20" i="3"/>
  <c r="N20" i="3"/>
  <c r="M20" i="3"/>
  <c r="L20" i="3"/>
  <c r="E19" i="3"/>
  <c r="P19" i="3"/>
  <c r="O19" i="3"/>
  <c r="N19" i="3"/>
  <c r="M19" i="3"/>
  <c r="L19" i="3"/>
  <c r="E18" i="3"/>
  <c r="P18" i="3"/>
  <c r="O18" i="3"/>
  <c r="N18" i="3"/>
  <c r="M18" i="3"/>
  <c r="L18" i="3"/>
  <c r="E17" i="3"/>
  <c r="P17" i="3"/>
  <c r="O17" i="3"/>
  <c r="N17" i="3"/>
  <c r="M17" i="3"/>
  <c r="L17" i="3"/>
  <c r="E16" i="3"/>
  <c r="P16" i="3"/>
  <c r="O16" i="3"/>
  <c r="N16" i="3"/>
  <c r="M16" i="3"/>
  <c r="L16" i="3"/>
  <c r="E15" i="3"/>
  <c r="P15" i="3"/>
  <c r="O15" i="3"/>
  <c r="N15" i="3"/>
  <c r="M15" i="3"/>
  <c r="L15" i="3"/>
  <c r="E14" i="3"/>
  <c r="P14" i="3"/>
  <c r="O14" i="3"/>
  <c r="N14" i="3"/>
  <c r="M14" i="3"/>
  <c r="L14" i="3"/>
  <c r="E13" i="3"/>
  <c r="P13" i="3"/>
  <c r="O13" i="3"/>
  <c r="N13" i="3"/>
  <c r="M13" i="3"/>
  <c r="L13" i="3"/>
  <c r="E12" i="3"/>
  <c r="P12" i="3"/>
  <c r="O12" i="3"/>
  <c r="N12" i="3"/>
  <c r="M12" i="3"/>
  <c r="L12" i="3"/>
  <c r="E11" i="3"/>
  <c r="P11" i="3"/>
  <c r="O11" i="3"/>
  <c r="N11" i="3"/>
  <c r="M11" i="3"/>
  <c r="L11" i="3"/>
  <c r="E10" i="3"/>
  <c r="P10" i="3"/>
  <c r="O10" i="3"/>
  <c r="N10" i="3"/>
  <c r="M10" i="3"/>
  <c r="L10" i="3"/>
  <c r="E9" i="3"/>
  <c r="P9" i="3"/>
  <c r="O9" i="3"/>
  <c r="N9" i="3"/>
  <c r="M9" i="3"/>
  <c r="L9" i="3"/>
  <c r="E8" i="3"/>
  <c r="P8" i="3"/>
  <c r="O8" i="3"/>
  <c r="N8" i="3"/>
  <c r="M8" i="3"/>
  <c r="L8" i="3"/>
  <c r="E7" i="3"/>
  <c r="P7" i="3"/>
  <c r="O7" i="3"/>
  <c r="N7" i="3"/>
  <c r="M7" i="3"/>
  <c r="L7" i="3"/>
  <c r="E6" i="3"/>
  <c r="P6" i="3"/>
  <c r="O6" i="3"/>
  <c r="N6" i="3"/>
  <c r="M6" i="3"/>
  <c r="L6" i="3"/>
  <c r="E5" i="3"/>
  <c r="P5" i="3"/>
  <c r="O5" i="3"/>
  <c r="N5" i="3"/>
  <c r="M5" i="3"/>
  <c r="L5" i="3"/>
  <c r="E4" i="3"/>
  <c r="P4" i="3"/>
  <c r="O4" i="3"/>
  <c r="N4" i="3"/>
  <c r="M4" i="3"/>
  <c r="L4" i="3"/>
  <c r="E3" i="3"/>
  <c r="P3" i="3"/>
  <c r="O3" i="3"/>
  <c r="N3" i="3"/>
  <c r="M3" i="3"/>
  <c r="L3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</calcChain>
</file>

<file path=xl/sharedStrings.xml><?xml version="1.0" encoding="utf-8"?>
<sst xmlns="http://schemas.openxmlformats.org/spreadsheetml/2006/main" count="1681" uniqueCount="165">
  <si>
    <t/>
  </si>
  <si>
    <t>Indicators</t>
  </si>
  <si>
    <t>Run on 24 Jul 2013 10:47</t>
  </si>
  <si>
    <t>2010-15</t>
  </si>
  <si>
    <t>KI001U</t>
  </si>
  <si>
    <t>KI001R</t>
  </si>
  <si>
    <t>KI002R</t>
  </si>
  <si>
    <t>KI002U</t>
  </si>
  <si>
    <t>KI003U</t>
  </si>
  <si>
    <t>KI003R</t>
  </si>
  <si>
    <t>KI004R</t>
  </si>
  <si>
    <t>KI004U</t>
  </si>
  <si>
    <t>KI005U</t>
  </si>
  <si>
    <t>KI005R</t>
  </si>
  <si>
    <t>KI006U</t>
  </si>
  <si>
    <t>KI006R</t>
  </si>
  <si>
    <t>KI007R</t>
  </si>
  <si>
    <t>KI007U</t>
  </si>
  <si>
    <t>KI008R</t>
  </si>
  <si>
    <t>KI008U</t>
  </si>
  <si>
    <t>KI009R</t>
  </si>
  <si>
    <t>KI009U</t>
  </si>
  <si>
    <t>KI010R</t>
  </si>
  <si>
    <t>KI010U</t>
  </si>
  <si>
    <t>KI011U</t>
  </si>
  <si>
    <t>KI011R</t>
  </si>
  <si>
    <t>KI012R</t>
  </si>
  <si>
    <t>KI012U</t>
  </si>
  <si>
    <t>KI013R</t>
  </si>
  <si>
    <t>KI013U</t>
  </si>
  <si>
    <t>KI014U</t>
  </si>
  <si>
    <t>KI014R</t>
  </si>
  <si>
    <t>KI015U</t>
  </si>
  <si>
    <t>KI015R</t>
  </si>
  <si>
    <t>KI016U</t>
  </si>
  <si>
    <t>KI017U</t>
  </si>
  <si>
    <t>KI018U</t>
  </si>
  <si>
    <t>KI019U</t>
  </si>
  <si>
    <t>SIM score</t>
  </si>
  <si>
    <t>Status for SIM</t>
  </si>
  <si>
    <t>Status for internal sewer flooding incidents</t>
  </si>
  <si>
    <t>Internal sewer flooding incidents</t>
  </si>
  <si>
    <t>Water supply interrruptions - hours per total properties served</t>
  </si>
  <si>
    <t>Status for water supply interrruptions</t>
  </si>
  <si>
    <t>Status for serviceability water non-infrastructure</t>
  </si>
  <si>
    <t>Serviceability water non-infrastructure</t>
  </si>
  <si>
    <t>Serviceability water infrastructure</t>
  </si>
  <si>
    <t>Status for serviceability water infrastructure</t>
  </si>
  <si>
    <t>Serviceability sewerage non-infrastructure</t>
  </si>
  <si>
    <t>Status for serviceability sewerage non-infrastructure</t>
  </si>
  <si>
    <t>Status for serviceability sewerage infrastructure</t>
  </si>
  <si>
    <t>Serviceability sewerage infrastructure</t>
  </si>
  <si>
    <t>Status for leakage</t>
  </si>
  <si>
    <t>Leakage</t>
  </si>
  <si>
    <t>Status for SoSI</t>
  </si>
  <si>
    <t>Security of supply index (SoSI)</t>
  </si>
  <si>
    <t>Status for greenhouse gas (GHG) emissions</t>
  </si>
  <si>
    <t>Greenhouse gas (GHG) emissions</t>
  </si>
  <si>
    <t>Pollution incidents sewerage</t>
  </si>
  <si>
    <t>Status for pollution incidents (sewerage)</t>
  </si>
  <si>
    <t>Status for serious pollution incidents (sewerage)</t>
  </si>
  <si>
    <t>Serious pollution incidents sewerage</t>
  </si>
  <si>
    <t>Status for pollution incidents (water)</t>
  </si>
  <si>
    <t>Pollution incidents (water)</t>
  </si>
  <si>
    <t>Discharge permit compliance</t>
  </si>
  <si>
    <t>Status for discharge permit compliance</t>
  </si>
  <si>
    <t>Satisfactory sludge disposal</t>
  </si>
  <si>
    <t>Status for satisfactory sludge disposal</t>
  </si>
  <si>
    <t>Post tax return on capital</t>
  </si>
  <si>
    <t>Credit rating</t>
  </si>
  <si>
    <t>Gearing</t>
  </si>
  <si>
    <t>Interest cover</t>
  </si>
  <si>
    <t>nr</t>
  </si>
  <si>
    <t>Text</t>
  </si>
  <si>
    <t>hrs</t>
  </si>
  <si>
    <t>Ml/day</t>
  </si>
  <si>
    <t>ktC02e</t>
  </si>
  <si>
    <t>nr/10000km</t>
  </si>
  <si>
    <t>%</t>
  </si>
  <si>
    <t>ratio</t>
  </si>
  <si>
    <t>Anglian Water Services</t>
  </si>
  <si>
    <t>G</t>
  </si>
  <si>
    <t>STABLE</t>
  </si>
  <si>
    <t>A</t>
  </si>
  <si>
    <t>MARGINAL</t>
  </si>
  <si>
    <t>Baa1</t>
  </si>
  <si>
    <t>Dwr Cymru Cyfyngedig (Welsh)</t>
  </si>
  <si>
    <t>Northumbrian Water Ltd</t>
  </si>
  <si>
    <t>R</t>
  </si>
  <si>
    <t>BBB+</t>
  </si>
  <si>
    <t>Severn Trent Water Ltd</t>
  </si>
  <si>
    <t>South West Water Ltd</t>
  </si>
  <si>
    <t>Southern Water Services Ltd</t>
  </si>
  <si>
    <t>Baa2</t>
  </si>
  <si>
    <t>Thames Water Utilities Ltd</t>
  </si>
  <si>
    <t>United Utilities Water Plc</t>
  </si>
  <si>
    <t>IMPROVING</t>
  </si>
  <si>
    <t>Wessex Water Services Ltd</t>
  </si>
  <si>
    <t>Yorkshire Water Services Ltd</t>
  </si>
  <si>
    <t>Baa3</t>
  </si>
  <si>
    <t>Affinity Water</t>
  </si>
  <si>
    <t>Bristol Water plc</t>
  </si>
  <si>
    <t>Dee Valley Water Plc</t>
  </si>
  <si>
    <t>Portsmouth Water Ltd</t>
  </si>
  <si>
    <t>Sembcorp Bournemouth Water</t>
  </si>
  <si>
    <t>South East Water Ltd</t>
  </si>
  <si>
    <t>BBB</t>
  </si>
  <si>
    <t>South Staffordshire Cambridge</t>
  </si>
  <si>
    <t>South Staffordshire Water Plc</t>
  </si>
  <si>
    <t>Sutton &amp; East Surrey Water Ltd</t>
  </si>
  <si>
    <t xml:space="preserve"> - Central area</t>
  </si>
  <si>
    <t xml:space="preserve"> - East area</t>
  </si>
  <si>
    <t xml:space="preserve"> - Southeast area</t>
  </si>
  <si>
    <t xml:space="preserve"> - Essex &amp; Suffolk Water</t>
  </si>
  <si>
    <t>U</t>
  </si>
  <si>
    <t>SIM Score</t>
  </si>
  <si>
    <t>Water supply interruptions - hours per total properties served</t>
  </si>
  <si>
    <t>Customer experience</t>
  </si>
  <si>
    <t>Environmental Impact</t>
  </si>
  <si>
    <t>Reliability and availability</t>
  </si>
  <si>
    <t>Financial</t>
  </si>
  <si>
    <t>Serviceability for sewerage non-infrastructure</t>
  </si>
  <si>
    <t>Return on regulatory capital value</t>
  </si>
  <si>
    <t>Anglian</t>
  </si>
  <si>
    <t>Dŵr Cymru</t>
  </si>
  <si>
    <t>Northumbrian</t>
  </si>
  <si>
    <t>(Essex and Suffolk)</t>
  </si>
  <si>
    <t>Severn Trent</t>
  </si>
  <si>
    <t>South West</t>
  </si>
  <si>
    <t>Southern</t>
  </si>
  <si>
    <t>Thames</t>
  </si>
  <si>
    <t>United Utilities</t>
  </si>
  <si>
    <t>Wessex</t>
  </si>
  <si>
    <t>Yorkshire</t>
  </si>
  <si>
    <t>Bristol</t>
  </si>
  <si>
    <t>Dee Valley</t>
  </si>
  <si>
    <t>Portsmouth</t>
  </si>
  <si>
    <t>Sembcorp Bournemouth</t>
  </si>
  <si>
    <t>South East</t>
  </si>
  <si>
    <t>South Staffs</t>
  </si>
  <si>
    <t>Sutton &amp; East Surrey</t>
  </si>
  <si>
    <t>Affinity Water - central area</t>
  </si>
  <si>
    <t>Affinity Water - east area</t>
  </si>
  <si>
    <t>Affinity Water - southeast area</t>
  </si>
  <si>
    <t>South Staffs (Cambridge)</t>
  </si>
  <si>
    <t>Northumbrian (Essex and Suffolk)</t>
  </si>
  <si>
    <t>Security of supply index</t>
  </si>
  <si>
    <t>Greenhouse gas emissions</t>
  </si>
  <si>
    <t>Pollution incidents (sewerage)</t>
  </si>
  <si>
    <t>Serious pollution incidents (sewerage)</t>
  </si>
  <si>
    <t>Pollution incidents (water)
[optional]</t>
  </si>
  <si>
    <t>A3/A/A</t>
  </si>
  <si>
    <t>BBB+/Baa1</t>
  </si>
  <si>
    <t>A3/A-/BBB+</t>
  </si>
  <si>
    <t>A-/A3</t>
  </si>
  <si>
    <t>BBB/Baa2</t>
  </si>
  <si>
    <t>BBB+/Baa2</t>
  </si>
  <si>
    <t>2013-14 kpi for website</t>
  </si>
  <si>
    <t>Run on 23 Jul 2014 12:06</t>
  </si>
  <si>
    <t>Key indicators</t>
  </si>
  <si>
    <t>Essex &amp; Suffolk Water</t>
  </si>
  <si>
    <t>Veolia Water Central</t>
  </si>
  <si>
    <t>Veolia Water East</t>
  </si>
  <si>
    <t>Veolia Water Southeast</t>
  </si>
  <si>
    <t>Cambridge Water Company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</si>
</sst>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8" x14ac:knownFonts="1">
    <font>
      <sz val="11"/>
      <color indexed="8"/>
      <name val="Arial"/>
      <family val="2"/>
      <scheme val="minor"/>
    </font>
    <font>
      <b/>
      <u/>
      <sz val="11"/>
      <name val="Calibri"/>
      <family val="2"/>
    </font>
    <font>
      <sz val="11"/>
      <color theme="3"/>
      <name val="Arial Rounded MT Bold"/>
      <family val="2"/>
      <scheme val="major"/>
    </font>
    <font>
      <sz val="10"/>
      <color indexed="8"/>
      <name val="Arial Rounded MT Bold"/>
      <family val="2"/>
      <scheme val="major"/>
    </font>
    <font>
      <sz val="10"/>
      <color theme="3"/>
      <name val="Arial Rounded MT Bold"/>
      <family val="2"/>
      <scheme val="major"/>
    </font>
    <font>
      <sz val="11"/>
      <color indexed="8"/>
      <name val="Arial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E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3" borderId="0" xfId="0" applyFill="1"/>
    <xf numFmtId="0" fontId="1" fillId="0" borderId="0" xfId="0" applyFont="1"/>
    <xf numFmtId="4" fontId="0" fillId="3" borderId="0" xfId="0" applyNumberFormat="1" applyFill="1"/>
    <xf numFmtId="3" fontId="0" fillId="3" borderId="0" xfId="0" applyNumberFormat="1" applyFill="1"/>
    <xf numFmtId="164" fontId="0" fillId="3" borderId="0" xfId="0" applyNumberFormat="1" applyFill="1"/>
    <xf numFmtId="10" fontId="0" fillId="3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0" fillId="0" borderId="0" xfId="0" applyNumberFormat="1" applyFill="1"/>
    <xf numFmtId="4" fontId="0" fillId="3" borderId="1" xfId="0" applyNumberFormat="1" applyFill="1" applyBorder="1"/>
    <xf numFmtId="4" fontId="0" fillId="0" borderId="1" xfId="0" applyNumberFormat="1" applyFill="1" applyBorder="1"/>
    <xf numFmtId="0" fontId="3" fillId="0" borderId="1" xfId="0" applyFont="1" applyBorder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0" fontId="0" fillId="3" borderId="1" xfId="0" applyNumberFormat="1" applyFill="1" applyBorder="1"/>
    <xf numFmtId="10" fontId="0" fillId="0" borderId="1" xfId="0" applyNumberFormat="1" applyFill="1" applyBorder="1"/>
    <xf numFmtId="10" fontId="0" fillId="0" borderId="0" xfId="0" applyNumberFormat="1"/>
    <xf numFmtId="9" fontId="0" fillId="0" borderId="0" xfId="0" applyNumberFormat="1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wrapText="1"/>
    </xf>
    <xf numFmtId="4" fontId="0" fillId="4" borderId="0" xfId="0" applyNumberFormat="1" applyFill="1"/>
    <xf numFmtId="0" fontId="6" fillId="0" borderId="0" xfId="0" applyFont="1"/>
    <xf numFmtId="0" fontId="7" fillId="2" borderId="0" xfId="0" applyFont="1" applyFill="1"/>
    <xf numFmtId="165" fontId="0" fillId="3" borderId="0" xfId="0" applyNumberFormat="1" applyFill="1"/>
    <xf numFmtId="9" fontId="0" fillId="3" borderId="0" xfId="0" applyNumberFormat="1" applyFill="1"/>
    <xf numFmtId="164" fontId="0" fillId="3" borderId="1" xfId="0" applyNumberFormat="1" applyFill="1" applyBorder="1"/>
    <xf numFmtId="164" fontId="0" fillId="0" borderId="1" xfId="0" applyNumberFormat="1" applyFill="1" applyBorder="1"/>
    <xf numFmtId="3" fontId="0" fillId="3" borderId="1" xfId="0" applyNumberFormat="1" applyFill="1" applyBorder="1"/>
    <xf numFmtId="3" fontId="0" fillId="0" borderId="1" xfId="0" applyNumberFormat="1" applyFill="1" applyBorder="1"/>
    <xf numFmtId="0" fontId="4" fillId="5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/>
    <xf numFmtId="165" fontId="0" fillId="3" borderId="1" xfId="0" applyNumberFormat="1" applyFill="1" applyBorder="1"/>
    <xf numFmtId="165" fontId="0" fillId="0" borderId="1" xfId="0" applyNumberFormat="1" applyFill="1" applyBorder="1"/>
    <xf numFmtId="9" fontId="0" fillId="3" borderId="1" xfId="0" applyNumberFormat="1" applyFill="1" applyBorder="1"/>
    <xf numFmtId="9" fontId="0" fillId="0" borderId="1" xfId="0" applyNumberFormat="1" applyFill="1" applyBorder="1"/>
    <xf numFmtId="166" fontId="0" fillId="0" borderId="1" xfId="1" applyNumberFormat="1" applyFont="1" applyFill="1" applyBorder="1"/>
    <xf numFmtId="0" fontId="0" fillId="5" borderId="0" xfId="0" applyFill="1"/>
    <xf numFmtId="4" fontId="0" fillId="5" borderId="0" xfId="0" applyNumberFormat="1" applyFill="1"/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5"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3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21" Type="http://schemas.openxmlformats.org/officeDocument/2006/relationships/customXml" Target="../customXml/item3.xml"/><Relationship Id="rId7" Type="http://schemas.openxmlformats.org/officeDocument/2006/relationships/chartsheet" Target="chartsheets/sheet5.xml"/><Relationship Id="rId12" Type="http://schemas.openxmlformats.org/officeDocument/2006/relationships/chartsheet" Target="chart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8.xml"/><Relationship Id="rId19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SIM Score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Calculations!$B$37:$B$55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Calculations!$C$37:$C$55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Calculations!$B$37:$B$55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Calculations!$D$37:$D$55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2"/>
            </a:solidFill>
          </c:spPr>
          <c:invertIfNegative val="0"/>
          <c:cat>
            <c:strRef>
              <c:f>Calculations!$B$37:$B$55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Calculations!$E$37:$E$55</c:f>
              <c:numCache>
                <c:formatCode>General</c:formatCode>
                <c:ptCount val="19"/>
                <c:pt idx="0">
                  <c:v>87</c:v>
                </c:pt>
                <c:pt idx="1">
                  <c:v>84</c:v>
                </c:pt>
                <c:pt idx="2">
                  <c:v>85.29</c:v>
                </c:pt>
                <c:pt idx="3">
                  <c:v>81.5</c:v>
                </c:pt>
                <c:pt idx="4">
                  <c:v>73.900000000000006</c:v>
                </c:pt>
                <c:pt idx="5">
                  <c:v>75.2</c:v>
                </c:pt>
                <c:pt idx="6">
                  <c:v>70.67</c:v>
                </c:pt>
                <c:pt idx="7">
                  <c:v>83</c:v>
                </c:pt>
                <c:pt idx="8">
                  <c:v>87</c:v>
                </c:pt>
                <c:pt idx="9">
                  <c:v>82</c:v>
                </c:pt>
                <c:pt idx="10">
                  <c:v>79</c:v>
                </c:pt>
                <c:pt idx="11">
                  <c:v>85.4</c:v>
                </c:pt>
                <c:pt idx="12">
                  <c:v>80</c:v>
                </c:pt>
                <c:pt idx="13">
                  <c:v>82.8</c:v>
                </c:pt>
                <c:pt idx="14">
                  <c:v>87</c:v>
                </c:pt>
                <c:pt idx="15">
                  <c:v>75.38</c:v>
                </c:pt>
                <c:pt idx="16">
                  <c:v>86</c:v>
                </c:pt>
                <c:pt idx="17">
                  <c:v>88.5</c:v>
                </c:pt>
                <c:pt idx="18">
                  <c:v>83.3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455667456"/>
        <c:axId val="455672160"/>
      </c:barChart>
      <c:catAx>
        <c:axId val="45566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672160"/>
        <c:crosses val="autoZero"/>
        <c:auto val="1"/>
        <c:lblAlgn val="ctr"/>
        <c:lblOffset val="100"/>
        <c:noMultiLvlLbl val="0"/>
      </c:catAx>
      <c:valAx>
        <c:axId val="455672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67456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Security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of supply index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Calculations!$C$122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Calculations!$B$123:$B$144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Calculations!$C$123:$C$144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Calculations!$D$122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Calculations!$B$123:$B$144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Calculations!$D$123:$D$144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Calculations!$E$122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Calculations!$B$123:$B$144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Calculations!$E$123:$E$144</c:f>
              <c:numCache>
                <c:formatCode>General</c:formatCod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6181712"/>
        <c:axId val="456183672"/>
      </c:barChart>
      <c:catAx>
        <c:axId val="456181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183672"/>
        <c:crosses val="autoZero"/>
        <c:auto val="1"/>
        <c:lblAlgn val="ctr"/>
        <c:lblOffset val="100"/>
        <c:noMultiLvlLbl val="0"/>
      </c:catAx>
      <c:valAx>
        <c:axId val="45618367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1817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Internal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sewer flooding incidents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Calculations!$C$59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Calculations!$B$60:$B$69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Calculations!$C$60:$C$69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Calculations!$D$59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Calculations!$B$60:$B$69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Calculations!$D$60:$D$69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351</c:v>
                </c:pt>
                <c:pt idx="3">
                  <c:v>0</c:v>
                </c:pt>
                <c:pt idx="4">
                  <c:v>62</c:v>
                </c:pt>
                <c:pt idx="5">
                  <c:v>0</c:v>
                </c:pt>
                <c:pt idx="6">
                  <c:v>471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Calculations!$E$59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Calculations!$B$60:$B$69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Calculations!$E$60:$E$69</c:f>
              <c:numCache>
                <c:formatCode>General</c:formatCode>
                <c:ptCount val="10"/>
                <c:pt idx="0">
                  <c:v>116</c:v>
                </c:pt>
                <c:pt idx="1">
                  <c:v>82</c:v>
                </c:pt>
                <c:pt idx="2">
                  <c:v>0</c:v>
                </c:pt>
                <c:pt idx="3">
                  <c:v>204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451</c:v>
                </c:pt>
                <c:pt idx="8">
                  <c:v>64</c:v>
                </c:pt>
                <c:pt idx="9">
                  <c:v>76</c:v>
                </c:pt>
              </c:numCache>
            </c:numRef>
          </c:val>
        </c:ser>
        <c:ser>
          <c:idx val="3"/>
          <c:order val="3"/>
          <c:tx>
            <c:strRef>
              <c:f>Calculations!$F$59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Calculations!$B$60:$B$69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Calculations!$F$60:$F$69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5669808"/>
        <c:axId val="455670592"/>
      </c:barChart>
      <c:catAx>
        <c:axId val="45566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670592"/>
        <c:crosses val="autoZero"/>
        <c:auto val="1"/>
        <c:lblAlgn val="ctr"/>
        <c:lblOffset val="100"/>
        <c:noMultiLvlLbl val="0"/>
      </c:catAx>
      <c:valAx>
        <c:axId val="45567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69808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Water supply interruptions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Calculations!$C$73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Calculations!$B$74:$B$92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Calculations!$C$74:$C$92</c:f>
              <c:numCache>
                <c:formatCode>General</c:formatCode>
                <c:ptCount val="19"/>
                <c:pt idx="0">
                  <c:v>0</c:v>
                </c:pt>
                <c:pt idx="1">
                  <c:v>0.84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Calculations!$D$73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Calculations!$B$74:$B$92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Calculations!$D$74:$D$92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Calculations!$E$73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Calculations!$B$74:$B$92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Calculations!$E$74:$E$92</c:f>
              <c:numCache>
                <c:formatCode>General</c:formatCode>
                <c:ptCount val="19"/>
                <c:pt idx="0">
                  <c:v>0.33</c:v>
                </c:pt>
                <c:pt idx="1">
                  <c:v>0</c:v>
                </c:pt>
                <c:pt idx="2">
                  <c:v>7.5999999999999998E-2</c:v>
                </c:pt>
                <c:pt idx="3">
                  <c:v>0.26</c:v>
                </c:pt>
                <c:pt idx="4">
                  <c:v>0.25</c:v>
                </c:pt>
                <c:pt idx="5">
                  <c:v>0.18</c:v>
                </c:pt>
                <c:pt idx="6">
                  <c:v>0.2</c:v>
                </c:pt>
                <c:pt idx="7">
                  <c:v>0.17</c:v>
                </c:pt>
                <c:pt idx="8">
                  <c:v>0.4</c:v>
                </c:pt>
                <c:pt idx="9">
                  <c:v>0.17</c:v>
                </c:pt>
                <c:pt idx="10">
                  <c:v>0.38</c:v>
                </c:pt>
                <c:pt idx="11">
                  <c:v>0.39100000000000001</c:v>
                </c:pt>
                <c:pt idx="12">
                  <c:v>0.15</c:v>
                </c:pt>
                <c:pt idx="13">
                  <c:v>8.5999999999999993E-2</c:v>
                </c:pt>
                <c:pt idx="14">
                  <c:v>0.03</c:v>
                </c:pt>
                <c:pt idx="15">
                  <c:v>0</c:v>
                </c:pt>
                <c:pt idx="16">
                  <c:v>0.15</c:v>
                </c:pt>
                <c:pt idx="17">
                  <c:v>0.15</c:v>
                </c:pt>
                <c:pt idx="18">
                  <c:v>0.224</c:v>
                </c:pt>
              </c:numCache>
            </c:numRef>
          </c:val>
        </c:ser>
        <c:ser>
          <c:idx val="3"/>
          <c:order val="3"/>
          <c:tx>
            <c:strRef>
              <c:f>Calculations!$F$73</c:f>
              <c:strCache>
                <c:ptCount val="1"/>
                <c:pt idx="0">
                  <c:v>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Calculations!$B$74:$B$92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Calculations!$F$74:$F$92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5664712"/>
        <c:axId val="455670200"/>
      </c:barChart>
      <c:catAx>
        <c:axId val="455664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670200"/>
        <c:crosses val="autoZero"/>
        <c:auto val="1"/>
        <c:lblAlgn val="ctr"/>
        <c:lblOffset val="100"/>
        <c:noMultiLvlLbl val="0"/>
      </c:catAx>
      <c:valAx>
        <c:axId val="455670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6471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Greenhouse gas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emissions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Calculations!$C$148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Calculations!$B$149:$B$167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Calculations!$C$149:$C$167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Calculations!$D$148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Calculations!$B$149:$B$167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Calculations!$D$149:$D$167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Calculations!$E$148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Calculations!$B$149:$B$167</c:f>
              <c:strCache>
                <c:ptCount val="19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Dee Valley</c:v>
                </c:pt>
                <c:pt idx="13">
                  <c:v>Portsmouth</c:v>
                </c:pt>
                <c:pt idx="14">
                  <c:v>Sembcorp Bournemouth</c:v>
                </c:pt>
                <c:pt idx="15">
                  <c:v>South East</c:v>
                </c:pt>
                <c:pt idx="16">
                  <c:v>South Staffs (Cambridge)</c:v>
                </c:pt>
                <c:pt idx="17">
                  <c:v>South Staffs</c:v>
                </c:pt>
                <c:pt idx="18">
                  <c:v>Sutton &amp; East Surrey</c:v>
                </c:pt>
              </c:strCache>
            </c:strRef>
          </c:cat>
          <c:val>
            <c:numRef>
              <c:f>Calculations!$E$149:$E$167</c:f>
              <c:numCache>
                <c:formatCode>General</c:formatCode>
                <c:ptCount val="19"/>
                <c:pt idx="0">
                  <c:v>439</c:v>
                </c:pt>
                <c:pt idx="1">
                  <c:v>242.6</c:v>
                </c:pt>
                <c:pt idx="2">
                  <c:v>199.7</c:v>
                </c:pt>
                <c:pt idx="3">
                  <c:v>510.9</c:v>
                </c:pt>
                <c:pt idx="4">
                  <c:v>152.80000000000001</c:v>
                </c:pt>
                <c:pt idx="5">
                  <c:v>270</c:v>
                </c:pt>
                <c:pt idx="6">
                  <c:v>739</c:v>
                </c:pt>
                <c:pt idx="7">
                  <c:v>449</c:v>
                </c:pt>
                <c:pt idx="8">
                  <c:v>145</c:v>
                </c:pt>
                <c:pt idx="9">
                  <c:v>357</c:v>
                </c:pt>
                <c:pt idx="10">
                  <c:v>111</c:v>
                </c:pt>
                <c:pt idx="11">
                  <c:v>41.994999999999997</c:v>
                </c:pt>
                <c:pt idx="12">
                  <c:v>8.86</c:v>
                </c:pt>
                <c:pt idx="13">
                  <c:v>11.388999999999999</c:v>
                </c:pt>
                <c:pt idx="14">
                  <c:v>16.305</c:v>
                </c:pt>
                <c:pt idx="15">
                  <c:v>74.8</c:v>
                </c:pt>
                <c:pt idx="16">
                  <c:v>5.82</c:v>
                </c:pt>
                <c:pt idx="17">
                  <c:v>51.2</c:v>
                </c:pt>
                <c:pt idx="18">
                  <c:v>26.8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5671376"/>
        <c:axId val="455667064"/>
      </c:barChart>
      <c:catAx>
        <c:axId val="45567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667064"/>
        <c:crosses val="autoZero"/>
        <c:auto val="1"/>
        <c:lblAlgn val="ctr"/>
        <c:lblOffset val="100"/>
        <c:noMultiLvlLbl val="0"/>
      </c:catAx>
      <c:valAx>
        <c:axId val="455667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7137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Pollution incidents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(sewerage)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Calculations!$C$171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Calculations!$B$172:$B$181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Calculations!$C$172:$C$181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266.8</c:v>
                </c:pt>
                <c:pt idx="5">
                  <c:v>145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Calculations!$D$171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Calculations!$B$172:$B$181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Calculations!$D$172:$D$181</c:f>
              <c:numCache>
                <c:formatCode>General</c:formatCode>
                <c:ptCount val="10"/>
                <c:pt idx="0">
                  <c:v>87.1</c:v>
                </c:pt>
                <c:pt idx="1">
                  <c:v>66.41</c:v>
                </c:pt>
                <c:pt idx="2">
                  <c:v>77.59</c:v>
                </c:pt>
                <c:pt idx="3">
                  <c:v>77.97</c:v>
                </c:pt>
                <c:pt idx="4">
                  <c:v>0</c:v>
                </c:pt>
                <c:pt idx="5">
                  <c:v>0</c:v>
                </c:pt>
                <c:pt idx="6">
                  <c:v>89.6</c:v>
                </c:pt>
                <c:pt idx="7">
                  <c:v>0</c:v>
                </c:pt>
                <c:pt idx="8">
                  <c:v>0</c:v>
                </c:pt>
                <c:pt idx="9">
                  <c:v>78.099999999999994</c:v>
                </c:pt>
              </c:numCache>
            </c:numRef>
          </c:val>
        </c:ser>
        <c:ser>
          <c:idx val="2"/>
          <c:order val="2"/>
          <c:tx>
            <c:strRef>
              <c:f>Calculations!$E$171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Calculations!$B$172:$B$181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Calculations!$E$172:$E$181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48</c:v>
                </c:pt>
                <c:pt idx="8">
                  <c:v>48.2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5665104"/>
        <c:axId val="455667848"/>
      </c:barChart>
      <c:catAx>
        <c:axId val="45566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5667848"/>
        <c:crosses val="autoZero"/>
        <c:auto val="1"/>
        <c:lblAlgn val="ctr"/>
        <c:lblOffset val="100"/>
        <c:noMultiLvlLbl val="0"/>
      </c:catAx>
      <c:valAx>
        <c:axId val="455667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566510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Serious pollution incidents (sewerage)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Calculations!$C$185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Calculations!$B$186:$B$195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Calculations!$C$186:$C$195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10.84</c:v>
                </c:pt>
                <c:pt idx="5">
                  <c:v>4.0999999999999996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Calculations!$D$185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Calculations!$B$186:$B$195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Calculations!$D$186:$D$195</c:f>
              <c:numCache>
                <c:formatCode>General</c:formatCode>
                <c:ptCount val="10"/>
                <c:pt idx="0">
                  <c:v>2.2000000000000002</c:v>
                </c:pt>
                <c:pt idx="1">
                  <c:v>0</c:v>
                </c:pt>
                <c:pt idx="2">
                  <c:v>3.05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3.22</c:v>
                </c:pt>
                <c:pt idx="7">
                  <c:v>0</c:v>
                </c:pt>
                <c:pt idx="8">
                  <c:v>3.5</c:v>
                </c:pt>
                <c:pt idx="9">
                  <c:v>3.27</c:v>
                </c:pt>
              </c:numCache>
            </c:numRef>
          </c:val>
        </c:ser>
        <c:ser>
          <c:idx val="2"/>
          <c:order val="2"/>
          <c:tx>
            <c:strRef>
              <c:f>Calculations!$E$185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Calculations!$B$186:$B$195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Calculations!$E$186:$E$195</c:f>
              <c:numCache>
                <c:formatCode>General</c:formatCode>
                <c:ptCount val="10"/>
                <c:pt idx="0">
                  <c:v>0</c:v>
                </c:pt>
                <c:pt idx="1">
                  <c:v>1.0900000000000001</c:v>
                </c:pt>
                <c:pt idx="2">
                  <c:v>0</c:v>
                </c:pt>
                <c:pt idx="3">
                  <c:v>1.27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1.1000000000000001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6180536"/>
        <c:axId val="456182888"/>
      </c:barChart>
      <c:catAx>
        <c:axId val="45618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182888"/>
        <c:crosses val="autoZero"/>
        <c:auto val="1"/>
        <c:lblAlgn val="ctr"/>
        <c:lblOffset val="100"/>
        <c:noMultiLvlLbl val="0"/>
      </c:catAx>
      <c:valAx>
        <c:axId val="456182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18053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Discharge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permit compliance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Calculations!$C$199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Calculations!$B$200:$B$210</c:f>
              <c:strCache>
                <c:ptCount val="11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Portsmouth</c:v>
                </c:pt>
              </c:strCache>
            </c:strRef>
          </c:cat>
          <c:val>
            <c:numRef>
              <c:f>Calculations!$C$200:$C$210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0.92500000000000004</c:v>
                </c:pt>
                <c:pt idx="5">
                  <c:v>0.95900000000000007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Calculations!$D$199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Calculations!$B$200:$B$210</c:f>
              <c:strCache>
                <c:ptCount val="11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Portsmouth</c:v>
                </c:pt>
              </c:strCache>
            </c:strRef>
          </c:cat>
          <c:val>
            <c:numRef>
              <c:f>Calculations!$D$200:$D$210</c:f>
              <c:numCache>
                <c:formatCode>0.00%</c:formatCode>
                <c:ptCount val="11"/>
                <c:pt idx="0">
                  <c:v>0.97499999999999998</c:v>
                </c:pt>
                <c:pt idx="1">
                  <c:v>0.97900000000000009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0.99</c:v>
                </c:pt>
                <c:pt idx="8">
                  <c:v>0</c:v>
                </c:pt>
                <c:pt idx="9">
                  <c:v>0.98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Calculations!$E$199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Calculations!$B$200:$B$210</c:f>
              <c:strCache>
                <c:ptCount val="11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Portsmouth</c:v>
                </c:pt>
              </c:strCache>
            </c:strRef>
          </c:cat>
          <c:val>
            <c:numRef>
              <c:f>Calculations!$E$200:$E$210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0.99379999999999991</c:v>
                </c:pt>
                <c:pt idx="3">
                  <c:v>0.99290000000000012</c:v>
                </c:pt>
                <c:pt idx="4">
                  <c:v>0</c:v>
                </c:pt>
                <c:pt idx="5">
                  <c:v>0</c:v>
                </c:pt>
                <c:pt idx="6">
                  <c:v>0.95709999999999995</c:v>
                </c:pt>
                <c:pt idx="7">
                  <c:v>0</c:v>
                </c:pt>
                <c:pt idx="8">
                  <c:v>0.99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6185632"/>
        <c:axId val="456180144"/>
      </c:barChart>
      <c:catAx>
        <c:axId val="45618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180144"/>
        <c:crosses val="autoZero"/>
        <c:auto val="1"/>
        <c:lblAlgn val="ctr"/>
        <c:lblOffset val="100"/>
        <c:noMultiLvlLbl val="0"/>
      </c:catAx>
      <c:valAx>
        <c:axId val="45618014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456185632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0">
                <a:solidFill>
                  <a:schemeClr val="tx2"/>
                </a:solidFill>
                <a:latin typeface="+mj-lt"/>
              </a:rPr>
              <a:t>Satisfactory</a:t>
            </a:r>
            <a:r>
              <a:rPr lang="en-GB" sz="1400" b="0" baseline="0">
                <a:solidFill>
                  <a:schemeClr val="tx2"/>
                </a:solidFill>
                <a:latin typeface="+mj-lt"/>
              </a:rPr>
              <a:t> sludge disposal</a:t>
            </a:r>
            <a:endParaRPr lang="en-GB" sz="1400" b="0">
              <a:solidFill>
                <a:schemeClr val="tx2"/>
              </a:solidFill>
              <a:latin typeface="+mj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Calculations!$C$214</c:f>
              <c:strCache>
                <c:ptCount val="1"/>
                <c:pt idx="0">
                  <c:v>R</c:v>
                </c:pt>
              </c:strCache>
            </c:strRef>
          </c:tx>
          <c:invertIfNegative val="0"/>
          <c:cat>
            <c:strRef>
              <c:f>Calculations!$B$215:$B$224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Calculations!$C$215:$C$224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Calculations!$D$214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Calculations!$B$215:$B$224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Calculations!$D$215:$D$224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0.00%">
                  <c:v>0.99900000000000011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Calculations!$E$214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Calculations!$B$215:$B$224</c:f>
              <c:strCache>
                <c:ptCount val="1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</c:strCache>
            </c:strRef>
          </c:cat>
          <c:val>
            <c:numRef>
              <c:f>Calculations!$E$215:$E$224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56178968"/>
        <c:axId val="456180928"/>
      </c:barChart>
      <c:catAx>
        <c:axId val="45617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180928"/>
        <c:crosses val="autoZero"/>
        <c:auto val="1"/>
        <c:lblAlgn val="ctr"/>
        <c:lblOffset val="100"/>
        <c:noMultiLvlLbl val="0"/>
      </c:catAx>
      <c:valAx>
        <c:axId val="45618092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56178968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="0">
                <a:solidFill>
                  <a:schemeClr val="tx2"/>
                </a:solidFill>
                <a:latin typeface="+mj-lt"/>
              </a:rPr>
              <a:t>Leakage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Calculations!$C$96</c:f>
              <c:strCache>
                <c:ptCount val="1"/>
                <c:pt idx="0">
                  <c:v>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Calculations!$B$97:$B$118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Calculations!$C$97:$C$118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Calculations!$D$96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Calculations!$B$97:$B$118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Calculations!$D$97:$D$118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Calculations!$E$96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Calculations!$B$97:$B$118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Calculations!$E$97:$E$118</c:f>
              <c:numCache>
                <c:formatCode>General</c:formatCode>
                <c:ptCount val="22"/>
                <c:pt idx="0">
                  <c:v>193</c:v>
                </c:pt>
                <c:pt idx="1">
                  <c:v>183.8</c:v>
                </c:pt>
                <c:pt idx="2">
                  <c:v>134</c:v>
                </c:pt>
                <c:pt idx="3">
                  <c:v>58.39</c:v>
                </c:pt>
                <c:pt idx="4">
                  <c:v>441</c:v>
                </c:pt>
                <c:pt idx="5">
                  <c:v>84.1</c:v>
                </c:pt>
                <c:pt idx="6">
                  <c:v>85</c:v>
                </c:pt>
                <c:pt idx="7">
                  <c:v>644</c:v>
                </c:pt>
                <c:pt idx="8">
                  <c:v>452</c:v>
                </c:pt>
                <c:pt idx="9">
                  <c:v>69</c:v>
                </c:pt>
                <c:pt idx="10">
                  <c:v>282</c:v>
                </c:pt>
                <c:pt idx="11">
                  <c:v>169.8</c:v>
                </c:pt>
                <c:pt idx="12">
                  <c:v>4.3</c:v>
                </c:pt>
                <c:pt idx="13">
                  <c:v>6.7</c:v>
                </c:pt>
                <c:pt idx="14">
                  <c:v>44</c:v>
                </c:pt>
                <c:pt idx="15">
                  <c:v>10.15</c:v>
                </c:pt>
                <c:pt idx="16">
                  <c:v>29.5</c:v>
                </c:pt>
                <c:pt idx="17">
                  <c:v>20.9</c:v>
                </c:pt>
                <c:pt idx="18">
                  <c:v>92.56</c:v>
                </c:pt>
                <c:pt idx="19">
                  <c:v>12.7</c:v>
                </c:pt>
                <c:pt idx="20">
                  <c:v>66.900000000000006</c:v>
                </c:pt>
                <c:pt idx="21">
                  <c:v>23.9</c:v>
                </c:pt>
              </c:numCache>
            </c:numRef>
          </c:val>
        </c:ser>
        <c:ser>
          <c:idx val="3"/>
          <c:order val="3"/>
          <c:tx>
            <c:strRef>
              <c:f>Calculations!$F$96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Calculations!$B$97:$B$118</c:f>
              <c:strCache>
                <c:ptCount val="22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Northumbrian (Essex and Suffolk)</c:v>
                </c:pt>
                <c:pt idx="4">
                  <c:v>Severn Trent</c:v>
                </c:pt>
                <c:pt idx="5">
                  <c:v>South West</c:v>
                </c:pt>
                <c:pt idx="6">
                  <c:v>Southern</c:v>
                </c:pt>
                <c:pt idx="7">
                  <c:v>Thames</c:v>
                </c:pt>
                <c:pt idx="8">
                  <c:v>United Utilities</c:v>
                </c:pt>
                <c:pt idx="9">
                  <c:v>Wessex</c:v>
                </c:pt>
                <c:pt idx="10">
                  <c:v>Yorkshire</c:v>
                </c:pt>
                <c:pt idx="11">
                  <c:v>Affinity Water - central area</c:v>
                </c:pt>
                <c:pt idx="12">
                  <c:v>Affinity Water - east area</c:v>
                </c:pt>
                <c:pt idx="13">
                  <c:v>Affinity Water - southeast area</c:v>
                </c:pt>
                <c:pt idx="14">
                  <c:v>Bristol</c:v>
                </c:pt>
                <c:pt idx="15">
                  <c:v>Dee Valley</c:v>
                </c:pt>
                <c:pt idx="16">
                  <c:v>Portsmouth</c:v>
                </c:pt>
                <c:pt idx="17">
                  <c:v>Sembcorp Bournemouth</c:v>
                </c:pt>
                <c:pt idx="18">
                  <c:v>South East</c:v>
                </c:pt>
                <c:pt idx="19">
                  <c:v>South Staffs (Cambridge)</c:v>
                </c:pt>
                <c:pt idx="20">
                  <c:v>South Staffs</c:v>
                </c:pt>
                <c:pt idx="21">
                  <c:v>Sutton &amp; East Surrey</c:v>
                </c:pt>
              </c:strCache>
            </c:strRef>
          </c:cat>
          <c:val>
            <c:numRef>
              <c:f>Calculations!$F$97:$F$118</c:f>
              <c:numCache>
                <c:formatCode>General</c:formatCode>
                <c:ptCount val="2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6179360"/>
        <c:axId val="456179752"/>
      </c:barChart>
      <c:catAx>
        <c:axId val="45617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6179752"/>
        <c:crosses val="autoZero"/>
        <c:auto val="1"/>
        <c:lblAlgn val="ctr"/>
        <c:lblOffset val="100"/>
        <c:noMultiLvlLbl val="0"/>
      </c:catAx>
      <c:valAx>
        <c:axId val="456179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617936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42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42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426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0.83549</cdr:x>
      <cdr:y>0.91332</cdr:y>
    </cdr:from>
    <cdr:to>
      <cdr:x>0.85597</cdr:x>
      <cdr:y>0.94151</cdr:y>
    </cdr:to>
    <cdr:sp macro="" textlink="">
      <cdr:nvSpPr>
        <cdr:cNvPr id="2" name="5-Point Star 1"/>
        <cdr:cNvSpPr/>
      </cdr:nvSpPr>
      <cdr:spPr>
        <a:xfrm xmlns:a="http://schemas.openxmlformats.org/drawingml/2006/main">
          <a:off x="7772400" y="5553075"/>
          <a:ext cx="190500" cy="171450"/>
        </a:xfrm>
        <a:prstGeom xmlns:a="http://schemas.openxmlformats.org/drawingml/2006/main" prst="star5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wat - RAG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A8B400"/>
      </a:accent2>
      <a:accent3>
        <a:srgbClr val="F0AB00"/>
      </a:accent3>
      <a:accent4>
        <a:srgbClr val="E6542B"/>
      </a:accent4>
      <a:accent5>
        <a:srgbClr val="007EA3"/>
      </a:accent5>
      <a:accent6>
        <a:srgbClr val="FFFFFF"/>
      </a:accent6>
      <a:hlink>
        <a:srgbClr val="4B92DB"/>
      </a:hlink>
      <a:folHlink>
        <a:srgbClr val="EA3BAE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0"/>
  <sheetViews>
    <sheetView topLeftCell="L1" workbookViewId="0">
      <selection activeCell="R11" sqref="R11"/>
    </sheetView>
  </sheetViews>
  <sheetFormatPr defaultColWidth="9" defaultRowHeight="13.8" x14ac:dyDescent="0.25"/>
  <cols>
    <col min="1" max="1" width="25.3984375" style="1" bestFit="1" customWidth="1"/>
    <col min="2" max="16384" width="9" style="1"/>
  </cols>
  <sheetData>
    <row r="2" spans="1:36" ht="14.4" x14ac:dyDescent="0.3">
      <c r="C2" s="28" t="s">
        <v>157</v>
      </c>
      <c r="E2" s="28" t="s">
        <v>158</v>
      </c>
    </row>
    <row r="4" spans="1:36" ht="14.4" x14ac:dyDescent="0.3">
      <c r="C4" s="29" t="s">
        <v>4</v>
      </c>
      <c r="D4" s="29" t="s">
        <v>5</v>
      </c>
      <c r="E4" s="29" t="s">
        <v>7</v>
      </c>
      <c r="F4" s="29" t="s">
        <v>6</v>
      </c>
      <c r="G4" s="29" t="s">
        <v>8</v>
      </c>
      <c r="H4" s="29" t="s">
        <v>9</v>
      </c>
      <c r="I4" s="29" t="s">
        <v>11</v>
      </c>
      <c r="J4" s="29" t="s">
        <v>10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17</v>
      </c>
      <c r="P4" s="29" t="s">
        <v>16</v>
      </c>
      <c r="Q4" s="29" t="s">
        <v>19</v>
      </c>
      <c r="R4" s="29" t="s">
        <v>18</v>
      </c>
      <c r="S4" s="29" t="s">
        <v>21</v>
      </c>
      <c r="T4" s="29" t="s">
        <v>20</v>
      </c>
      <c r="U4" s="29" t="s">
        <v>23</v>
      </c>
      <c r="V4" s="29" t="s">
        <v>22</v>
      </c>
      <c r="W4" s="29" t="s">
        <v>24</v>
      </c>
      <c r="X4" s="29" t="s">
        <v>25</v>
      </c>
      <c r="Y4" s="29" t="s">
        <v>27</v>
      </c>
      <c r="Z4" s="29" t="s">
        <v>26</v>
      </c>
      <c r="AA4" s="29" t="s">
        <v>29</v>
      </c>
      <c r="AB4" s="29" t="s">
        <v>28</v>
      </c>
      <c r="AC4" s="29" t="s">
        <v>30</v>
      </c>
      <c r="AD4" s="29" t="s">
        <v>31</v>
      </c>
      <c r="AE4" s="29" t="s">
        <v>32</v>
      </c>
      <c r="AF4" s="29" t="s">
        <v>33</v>
      </c>
      <c r="AG4" s="29" t="s">
        <v>34</v>
      </c>
      <c r="AH4" s="29" t="s">
        <v>35</v>
      </c>
      <c r="AI4" s="29" t="s">
        <v>36</v>
      </c>
      <c r="AJ4" s="29" t="s">
        <v>37</v>
      </c>
    </row>
    <row r="5" spans="1:36" ht="14.4" x14ac:dyDescent="0.3">
      <c r="C5" s="29" t="s">
        <v>38</v>
      </c>
      <c r="D5" s="29" t="s">
        <v>39</v>
      </c>
      <c r="E5" s="29" t="s">
        <v>41</v>
      </c>
      <c r="F5" s="29" t="s">
        <v>40</v>
      </c>
      <c r="G5" s="29" t="s">
        <v>42</v>
      </c>
      <c r="H5" s="29" t="s">
        <v>43</v>
      </c>
      <c r="I5" s="29" t="s">
        <v>45</v>
      </c>
      <c r="J5" s="29" t="s">
        <v>44</v>
      </c>
      <c r="K5" s="29" t="s">
        <v>46</v>
      </c>
      <c r="L5" s="29" t="s">
        <v>47</v>
      </c>
      <c r="M5" s="29" t="s">
        <v>48</v>
      </c>
      <c r="N5" s="29" t="s">
        <v>49</v>
      </c>
      <c r="O5" s="29" t="s">
        <v>51</v>
      </c>
      <c r="P5" s="29" t="s">
        <v>50</v>
      </c>
      <c r="Q5" s="29" t="s">
        <v>53</v>
      </c>
      <c r="R5" s="29" t="s">
        <v>52</v>
      </c>
      <c r="S5" s="29" t="s">
        <v>55</v>
      </c>
      <c r="T5" s="29" t="s">
        <v>54</v>
      </c>
      <c r="U5" s="29" t="s">
        <v>57</v>
      </c>
      <c r="V5" s="29" t="s">
        <v>56</v>
      </c>
      <c r="W5" s="29" t="s">
        <v>58</v>
      </c>
      <c r="X5" s="29" t="s">
        <v>59</v>
      </c>
      <c r="Y5" s="29" t="s">
        <v>61</v>
      </c>
      <c r="Z5" s="29" t="s">
        <v>60</v>
      </c>
      <c r="AA5" s="29" t="s">
        <v>63</v>
      </c>
      <c r="AB5" s="29" t="s">
        <v>62</v>
      </c>
      <c r="AC5" s="29" t="s">
        <v>64</v>
      </c>
      <c r="AD5" s="29" t="s">
        <v>65</v>
      </c>
      <c r="AE5" s="29" t="s">
        <v>66</v>
      </c>
      <c r="AF5" s="29" t="s">
        <v>67</v>
      </c>
      <c r="AG5" s="29" t="s">
        <v>68</v>
      </c>
      <c r="AH5" s="29" t="s">
        <v>69</v>
      </c>
      <c r="AI5" s="29" t="s">
        <v>70</v>
      </c>
      <c r="AJ5" s="29" t="s">
        <v>71</v>
      </c>
    </row>
    <row r="6" spans="1:36" ht="14.4" x14ac:dyDescent="0.3">
      <c r="C6" s="29" t="s">
        <v>72</v>
      </c>
      <c r="D6" s="29" t="s">
        <v>73</v>
      </c>
      <c r="E6" s="29" t="s">
        <v>72</v>
      </c>
      <c r="F6" s="29" t="s">
        <v>73</v>
      </c>
      <c r="G6" s="29" t="s">
        <v>74</v>
      </c>
      <c r="H6" s="29" t="s">
        <v>73</v>
      </c>
      <c r="I6" s="29" t="s">
        <v>73</v>
      </c>
      <c r="J6" s="29" t="s">
        <v>73</v>
      </c>
      <c r="K6" s="29" t="s">
        <v>73</v>
      </c>
      <c r="L6" s="29" t="s">
        <v>73</v>
      </c>
      <c r="M6" s="29" t="s">
        <v>73</v>
      </c>
      <c r="N6" s="29" t="s">
        <v>73</v>
      </c>
      <c r="O6" s="29" t="s">
        <v>73</v>
      </c>
      <c r="P6" s="29" t="s">
        <v>73</v>
      </c>
      <c r="Q6" s="29" t="s">
        <v>75</v>
      </c>
      <c r="R6" s="29" t="s">
        <v>73</v>
      </c>
      <c r="S6" s="29" t="s">
        <v>72</v>
      </c>
      <c r="T6" s="29" t="s">
        <v>73</v>
      </c>
      <c r="U6" s="29" t="s">
        <v>76</v>
      </c>
      <c r="V6" s="29" t="s">
        <v>73</v>
      </c>
      <c r="W6" s="29" t="s">
        <v>77</v>
      </c>
      <c r="X6" s="29" t="s">
        <v>73</v>
      </c>
      <c r="Y6" s="29" t="s">
        <v>77</v>
      </c>
      <c r="Z6" s="29" t="s">
        <v>73</v>
      </c>
      <c r="AA6" s="29" t="s">
        <v>77</v>
      </c>
      <c r="AB6" s="29" t="s">
        <v>73</v>
      </c>
      <c r="AC6" s="29" t="s">
        <v>78</v>
      </c>
      <c r="AD6" s="29" t="s">
        <v>73</v>
      </c>
      <c r="AE6" s="29" t="s">
        <v>78</v>
      </c>
      <c r="AF6" s="29" t="s">
        <v>73</v>
      </c>
      <c r="AG6" s="29" t="s">
        <v>78</v>
      </c>
      <c r="AH6" s="29" t="s">
        <v>73</v>
      </c>
      <c r="AI6" s="29" t="s">
        <v>78</v>
      </c>
      <c r="AJ6" s="29" t="s">
        <v>79</v>
      </c>
    </row>
    <row r="7" spans="1:36" ht="14.4" x14ac:dyDescent="0.3">
      <c r="C7" s="29" t="s">
        <v>159</v>
      </c>
      <c r="D7" s="29" t="s">
        <v>159</v>
      </c>
      <c r="E7" s="29" t="s">
        <v>159</v>
      </c>
      <c r="F7" s="29" t="s">
        <v>159</v>
      </c>
      <c r="G7" s="29" t="s">
        <v>159</v>
      </c>
      <c r="H7" s="29" t="s">
        <v>159</v>
      </c>
      <c r="I7" s="29" t="s">
        <v>159</v>
      </c>
      <c r="J7" s="29" t="s">
        <v>159</v>
      </c>
      <c r="K7" s="29" t="s">
        <v>159</v>
      </c>
      <c r="L7" s="29" t="s">
        <v>159</v>
      </c>
      <c r="M7" s="29" t="s">
        <v>159</v>
      </c>
      <c r="N7" s="29" t="s">
        <v>159</v>
      </c>
      <c r="O7" s="29" t="s">
        <v>159</v>
      </c>
      <c r="P7" s="29" t="s">
        <v>159</v>
      </c>
      <c r="Q7" s="29" t="s">
        <v>159</v>
      </c>
      <c r="R7" s="29" t="s">
        <v>159</v>
      </c>
      <c r="S7" s="29" t="s">
        <v>159</v>
      </c>
      <c r="T7" s="29" t="s">
        <v>159</v>
      </c>
      <c r="U7" s="29" t="s">
        <v>159</v>
      </c>
      <c r="V7" s="29" t="s">
        <v>159</v>
      </c>
      <c r="W7" s="29" t="s">
        <v>159</v>
      </c>
      <c r="X7" s="29" t="s">
        <v>159</v>
      </c>
      <c r="Y7" s="29" t="s">
        <v>159</v>
      </c>
      <c r="Z7" s="29" t="s">
        <v>159</v>
      </c>
      <c r="AA7" s="29" t="s">
        <v>159</v>
      </c>
      <c r="AB7" s="29" t="s">
        <v>159</v>
      </c>
      <c r="AC7" s="29" t="s">
        <v>159</v>
      </c>
      <c r="AD7" s="29" t="s">
        <v>159</v>
      </c>
      <c r="AE7" s="29" t="s">
        <v>159</v>
      </c>
      <c r="AF7" s="29" t="s">
        <v>159</v>
      </c>
      <c r="AG7" s="29" t="s">
        <v>159</v>
      </c>
      <c r="AH7" s="29" t="s">
        <v>159</v>
      </c>
      <c r="AI7" s="29" t="s">
        <v>159</v>
      </c>
      <c r="AJ7" s="29" t="s">
        <v>159</v>
      </c>
    </row>
    <row r="8" spans="1:36" x14ac:dyDescent="0.25">
      <c r="A8" s="1" t="s">
        <v>80</v>
      </c>
      <c r="B8" s="1" t="s">
        <v>3</v>
      </c>
      <c r="C8" s="5">
        <v>87</v>
      </c>
      <c r="D8" s="2" t="s">
        <v>81</v>
      </c>
      <c r="E8" s="5">
        <v>116</v>
      </c>
      <c r="F8" s="2" t="s">
        <v>81</v>
      </c>
      <c r="G8" s="4">
        <v>0.33</v>
      </c>
      <c r="H8" s="2" t="s">
        <v>81</v>
      </c>
      <c r="I8" s="2" t="s">
        <v>82</v>
      </c>
      <c r="J8" s="2" t="s">
        <v>81</v>
      </c>
      <c r="K8" s="2" t="s">
        <v>82</v>
      </c>
      <c r="L8" s="2" t="s">
        <v>81</v>
      </c>
      <c r="M8" s="2" t="s">
        <v>82</v>
      </c>
      <c r="N8" s="2" t="s">
        <v>81</v>
      </c>
      <c r="O8" s="2" t="s">
        <v>82</v>
      </c>
      <c r="P8" s="2" t="s">
        <v>81</v>
      </c>
      <c r="Q8" s="5">
        <v>193</v>
      </c>
      <c r="R8" s="2" t="s">
        <v>81</v>
      </c>
      <c r="S8" s="5">
        <v>100</v>
      </c>
      <c r="T8" s="2" t="s">
        <v>81</v>
      </c>
      <c r="U8" s="5">
        <v>439</v>
      </c>
      <c r="V8" s="2" t="s">
        <v>81</v>
      </c>
      <c r="W8" s="6">
        <v>87.1</v>
      </c>
      <c r="X8" s="2" t="s">
        <v>83</v>
      </c>
      <c r="Y8" s="6">
        <v>2.2000000000000002</v>
      </c>
      <c r="Z8" s="2" t="s">
        <v>83</v>
      </c>
      <c r="AA8" s="2" t="s">
        <v>0</v>
      </c>
      <c r="AB8" s="2" t="s">
        <v>0</v>
      </c>
      <c r="AC8" s="30">
        <v>0.97499999999999998</v>
      </c>
      <c r="AD8" s="2" t="s">
        <v>83</v>
      </c>
      <c r="AE8" s="31">
        <v>1</v>
      </c>
      <c r="AF8" s="2" t="s">
        <v>81</v>
      </c>
      <c r="AG8" s="30">
        <v>4.7E-2</v>
      </c>
      <c r="AH8" s="2" t="s">
        <v>85</v>
      </c>
      <c r="AI8" s="30">
        <v>0.79599999999999993</v>
      </c>
      <c r="AJ8" s="6">
        <v>1.64</v>
      </c>
    </row>
    <row r="9" spans="1:36" x14ac:dyDescent="0.25">
      <c r="A9" s="1" t="s">
        <v>86</v>
      </c>
      <c r="B9" s="1" t="s">
        <v>3</v>
      </c>
      <c r="C9" s="5">
        <v>84</v>
      </c>
      <c r="D9" s="2" t="s">
        <v>81</v>
      </c>
      <c r="E9" s="5">
        <v>82</v>
      </c>
      <c r="F9" s="2" t="s">
        <v>81</v>
      </c>
      <c r="G9" s="4">
        <v>0.84</v>
      </c>
      <c r="H9" s="2" t="s">
        <v>88</v>
      </c>
      <c r="I9" s="2" t="s">
        <v>82</v>
      </c>
      <c r="J9" s="2" t="s">
        <v>81</v>
      </c>
      <c r="K9" s="2" t="s">
        <v>82</v>
      </c>
      <c r="L9" s="2" t="s">
        <v>81</v>
      </c>
      <c r="M9" s="2" t="s">
        <v>82</v>
      </c>
      <c r="N9" s="2" t="s">
        <v>81</v>
      </c>
      <c r="O9" s="2" t="s">
        <v>82</v>
      </c>
      <c r="P9" s="2" t="s">
        <v>81</v>
      </c>
      <c r="Q9" s="5">
        <v>183.8</v>
      </c>
      <c r="R9" s="2" t="s">
        <v>81</v>
      </c>
      <c r="S9" s="5">
        <v>100</v>
      </c>
      <c r="T9" s="2" t="s">
        <v>81</v>
      </c>
      <c r="U9" s="5">
        <v>242.6</v>
      </c>
      <c r="V9" s="2" t="s">
        <v>81</v>
      </c>
      <c r="W9" s="6">
        <v>66.41</v>
      </c>
      <c r="X9" s="2" t="s">
        <v>83</v>
      </c>
      <c r="Y9" s="6">
        <v>1.0900000000000001</v>
      </c>
      <c r="Z9" s="2" t="s">
        <v>81</v>
      </c>
      <c r="AA9" s="2" t="s">
        <v>0</v>
      </c>
      <c r="AB9" s="2" t="s">
        <v>0</v>
      </c>
      <c r="AC9" s="30">
        <v>0.97900000000000009</v>
      </c>
      <c r="AD9" s="2" t="s">
        <v>83</v>
      </c>
      <c r="AE9" s="31">
        <v>1</v>
      </c>
      <c r="AF9" s="2" t="s">
        <v>81</v>
      </c>
      <c r="AG9" s="30">
        <v>0.05</v>
      </c>
      <c r="AH9" s="2" t="s">
        <v>151</v>
      </c>
      <c r="AI9" s="30">
        <v>0.63100000000000001</v>
      </c>
      <c r="AJ9" s="6">
        <v>2.1</v>
      </c>
    </row>
    <row r="10" spans="1:36" x14ac:dyDescent="0.25">
      <c r="A10" s="1" t="s">
        <v>87</v>
      </c>
      <c r="B10" s="1" t="s">
        <v>3</v>
      </c>
      <c r="C10" s="5">
        <v>85.29</v>
      </c>
      <c r="D10" s="2" t="s">
        <v>81</v>
      </c>
      <c r="E10" s="5">
        <v>351</v>
      </c>
      <c r="F10" s="2" t="s">
        <v>83</v>
      </c>
      <c r="G10" s="4">
        <v>7.5999999999999998E-2</v>
      </c>
      <c r="H10" s="2" t="s">
        <v>81</v>
      </c>
      <c r="I10" s="2" t="s">
        <v>82</v>
      </c>
      <c r="J10" s="2" t="s">
        <v>81</v>
      </c>
      <c r="K10" s="2" t="s">
        <v>82</v>
      </c>
      <c r="L10" s="2" t="s">
        <v>81</v>
      </c>
      <c r="M10" s="2" t="s">
        <v>82</v>
      </c>
      <c r="N10" s="2" t="s">
        <v>81</v>
      </c>
      <c r="O10" s="2" t="s">
        <v>82</v>
      </c>
      <c r="P10" s="2" t="s">
        <v>81</v>
      </c>
      <c r="Q10" s="2">
        <v>134</v>
      </c>
      <c r="R10" s="2" t="s">
        <v>81</v>
      </c>
      <c r="S10" s="5">
        <v>100</v>
      </c>
      <c r="T10" s="2" t="s">
        <v>81</v>
      </c>
      <c r="U10" s="5">
        <v>199.7</v>
      </c>
      <c r="V10" s="2" t="s">
        <v>81</v>
      </c>
      <c r="W10" s="6">
        <v>77.59</v>
      </c>
      <c r="X10" s="2" t="s">
        <v>83</v>
      </c>
      <c r="Y10" s="6">
        <v>3.05</v>
      </c>
      <c r="Z10" s="2" t="s">
        <v>83</v>
      </c>
      <c r="AA10" s="4">
        <v>0</v>
      </c>
      <c r="AB10" s="2" t="s">
        <v>81</v>
      </c>
      <c r="AC10" s="30">
        <v>0.99379999999999991</v>
      </c>
      <c r="AD10" s="2" t="s">
        <v>81</v>
      </c>
      <c r="AE10" s="31">
        <v>1</v>
      </c>
      <c r="AF10" s="2" t="s">
        <v>81</v>
      </c>
      <c r="AG10" s="30">
        <v>5.2999999999999999E-2</v>
      </c>
      <c r="AH10" s="2" t="s">
        <v>152</v>
      </c>
      <c r="AI10" s="30">
        <v>0.61099999999999999</v>
      </c>
      <c r="AJ10" s="6">
        <v>1.9</v>
      </c>
    </row>
    <row r="11" spans="1:36" x14ac:dyDescent="0.25">
      <c r="A11" s="1" t="s">
        <v>160</v>
      </c>
      <c r="B11" s="1" t="s">
        <v>3</v>
      </c>
      <c r="C11" s="5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5">
        <v>58.39</v>
      </c>
      <c r="R11" s="2" t="s">
        <v>81</v>
      </c>
      <c r="S11" s="5">
        <v>100</v>
      </c>
      <c r="T11" s="2" t="s">
        <v>81</v>
      </c>
      <c r="U11" s="2" t="s">
        <v>0</v>
      </c>
      <c r="V11" s="2" t="s">
        <v>0</v>
      </c>
      <c r="W11" s="6" t="s">
        <v>0</v>
      </c>
      <c r="X11" s="2" t="s">
        <v>0</v>
      </c>
      <c r="Y11" s="6" t="s">
        <v>0</v>
      </c>
      <c r="Z11" s="2" t="s">
        <v>0</v>
      </c>
      <c r="AA11" s="2" t="s">
        <v>0</v>
      </c>
      <c r="AB11" s="2" t="s">
        <v>0</v>
      </c>
      <c r="AC11" s="30" t="s">
        <v>0</v>
      </c>
      <c r="AD11" s="2" t="s">
        <v>0</v>
      </c>
      <c r="AE11" s="31" t="s">
        <v>0</v>
      </c>
      <c r="AF11" s="2" t="s">
        <v>0</v>
      </c>
      <c r="AG11" s="30" t="s">
        <v>0</v>
      </c>
      <c r="AH11" s="2" t="s">
        <v>0</v>
      </c>
      <c r="AI11" s="30" t="s">
        <v>0</v>
      </c>
      <c r="AJ11" s="6" t="s">
        <v>0</v>
      </c>
    </row>
    <row r="12" spans="1:36" x14ac:dyDescent="0.25">
      <c r="A12" s="1" t="s">
        <v>90</v>
      </c>
      <c r="B12" s="1" t="s">
        <v>3</v>
      </c>
      <c r="C12" s="5">
        <v>81.5</v>
      </c>
      <c r="D12" s="2" t="s">
        <v>81</v>
      </c>
      <c r="E12" s="5">
        <v>204</v>
      </c>
      <c r="F12" s="2" t="s">
        <v>81</v>
      </c>
      <c r="G12" s="4">
        <v>0.26</v>
      </c>
      <c r="H12" s="2" t="s">
        <v>81</v>
      </c>
      <c r="I12" s="2" t="s">
        <v>84</v>
      </c>
      <c r="J12" s="2" t="s">
        <v>83</v>
      </c>
      <c r="K12" s="2" t="s">
        <v>84</v>
      </c>
      <c r="L12" s="2" t="s">
        <v>83</v>
      </c>
      <c r="M12" s="2" t="s">
        <v>82</v>
      </c>
      <c r="N12" s="2" t="s">
        <v>81</v>
      </c>
      <c r="O12" s="2" t="s">
        <v>84</v>
      </c>
      <c r="P12" s="2" t="s">
        <v>83</v>
      </c>
      <c r="Q12" s="5">
        <v>441</v>
      </c>
      <c r="R12" s="2" t="s">
        <v>81</v>
      </c>
      <c r="S12" s="5">
        <v>100</v>
      </c>
      <c r="T12" s="2" t="s">
        <v>81</v>
      </c>
      <c r="U12" s="5">
        <v>510.9</v>
      </c>
      <c r="V12" s="2" t="s">
        <v>81</v>
      </c>
      <c r="W12" s="6">
        <v>77.97</v>
      </c>
      <c r="X12" s="2" t="s">
        <v>83</v>
      </c>
      <c r="Y12" s="6">
        <v>1.27</v>
      </c>
      <c r="Z12" s="2" t="s">
        <v>81</v>
      </c>
      <c r="AA12" s="2" t="s">
        <v>0</v>
      </c>
      <c r="AB12" s="2" t="s">
        <v>0</v>
      </c>
      <c r="AC12" s="30">
        <v>0.99290000000000012</v>
      </c>
      <c r="AD12" s="2" t="s">
        <v>81</v>
      </c>
      <c r="AE12" s="31">
        <v>1</v>
      </c>
      <c r="AF12" s="2" t="s">
        <v>81</v>
      </c>
      <c r="AG12" s="30">
        <v>6.4000000000000001E-2</v>
      </c>
      <c r="AH12" s="2" t="s">
        <v>89</v>
      </c>
      <c r="AI12" s="30">
        <v>0.58599999999999997</v>
      </c>
      <c r="AJ12" s="6">
        <v>3.6</v>
      </c>
    </row>
    <row r="13" spans="1:36" x14ac:dyDescent="0.25">
      <c r="A13" s="1" t="s">
        <v>91</v>
      </c>
      <c r="B13" s="1" t="s">
        <v>3</v>
      </c>
      <c r="C13" s="5">
        <v>73.900000000000006</v>
      </c>
      <c r="D13" s="2" t="s">
        <v>81</v>
      </c>
      <c r="E13" s="5">
        <v>62</v>
      </c>
      <c r="F13" s="2" t="s">
        <v>83</v>
      </c>
      <c r="G13" s="4">
        <v>0.25</v>
      </c>
      <c r="H13" s="2" t="s">
        <v>81</v>
      </c>
      <c r="I13" s="2" t="s">
        <v>82</v>
      </c>
      <c r="J13" s="2" t="s">
        <v>81</v>
      </c>
      <c r="K13" s="2" t="s">
        <v>82</v>
      </c>
      <c r="L13" s="2" t="s">
        <v>81</v>
      </c>
      <c r="M13" s="2" t="s">
        <v>82</v>
      </c>
      <c r="N13" s="2" t="s">
        <v>81</v>
      </c>
      <c r="O13" s="2" t="s">
        <v>82</v>
      </c>
      <c r="P13" s="2" t="s">
        <v>81</v>
      </c>
      <c r="Q13" s="5">
        <v>84.1</v>
      </c>
      <c r="R13" s="2" t="s">
        <v>81</v>
      </c>
      <c r="S13" s="5">
        <v>100</v>
      </c>
      <c r="T13" s="2" t="s">
        <v>81</v>
      </c>
      <c r="U13" s="5">
        <v>152.80000000000001</v>
      </c>
      <c r="V13" s="2" t="s">
        <v>81</v>
      </c>
      <c r="W13" s="6">
        <v>266.8</v>
      </c>
      <c r="X13" s="2" t="s">
        <v>88</v>
      </c>
      <c r="Y13" s="6">
        <v>10.84</v>
      </c>
      <c r="Z13" s="2" t="s">
        <v>88</v>
      </c>
      <c r="AA13" s="2" t="s">
        <v>0</v>
      </c>
      <c r="AB13" s="2" t="s">
        <v>0</v>
      </c>
      <c r="AC13" s="30">
        <v>0.92500000000000004</v>
      </c>
      <c r="AD13" s="2" t="s">
        <v>88</v>
      </c>
      <c r="AE13" s="31">
        <v>1</v>
      </c>
      <c r="AF13" s="2" t="s">
        <v>81</v>
      </c>
      <c r="AG13" s="30">
        <v>5.4000000000000006E-2</v>
      </c>
      <c r="AH13" s="2" t="s">
        <v>0</v>
      </c>
      <c r="AI13" s="30">
        <v>0.56000000000000005</v>
      </c>
      <c r="AJ13" s="6">
        <v>2.4</v>
      </c>
    </row>
    <row r="14" spans="1:36" x14ac:dyDescent="0.25">
      <c r="A14" s="1" t="s">
        <v>92</v>
      </c>
      <c r="B14" s="1" t="s">
        <v>3</v>
      </c>
      <c r="C14" s="5">
        <v>75.2</v>
      </c>
      <c r="D14" s="2" t="s">
        <v>81</v>
      </c>
      <c r="E14" s="5">
        <v>313</v>
      </c>
      <c r="F14" s="2" t="s">
        <v>88</v>
      </c>
      <c r="G14" s="4">
        <v>0.18</v>
      </c>
      <c r="H14" s="2" t="s">
        <v>81</v>
      </c>
      <c r="I14" s="2" t="s">
        <v>82</v>
      </c>
      <c r="J14" s="2" t="s">
        <v>81</v>
      </c>
      <c r="K14" s="2" t="s">
        <v>82</v>
      </c>
      <c r="L14" s="2" t="s">
        <v>81</v>
      </c>
      <c r="M14" s="2" t="s">
        <v>82</v>
      </c>
      <c r="N14" s="2" t="s">
        <v>81</v>
      </c>
      <c r="O14" s="2" t="s">
        <v>82</v>
      </c>
      <c r="P14" s="2" t="s">
        <v>81</v>
      </c>
      <c r="Q14" s="5">
        <v>85</v>
      </c>
      <c r="R14" s="2" t="s">
        <v>81</v>
      </c>
      <c r="S14" s="5">
        <v>100</v>
      </c>
      <c r="T14" s="2" t="s">
        <v>81</v>
      </c>
      <c r="U14" s="5">
        <v>270</v>
      </c>
      <c r="V14" s="2" t="s">
        <v>81</v>
      </c>
      <c r="W14" s="6">
        <v>145</v>
      </c>
      <c r="X14" s="2" t="s">
        <v>88</v>
      </c>
      <c r="Y14" s="6">
        <v>4.0999999999999996</v>
      </c>
      <c r="Z14" s="2" t="s">
        <v>88</v>
      </c>
      <c r="AA14" s="2" t="s">
        <v>0</v>
      </c>
      <c r="AB14" s="2" t="s">
        <v>0</v>
      </c>
      <c r="AC14" s="30">
        <v>0.95900000000000007</v>
      </c>
      <c r="AD14" s="2" t="s">
        <v>88</v>
      </c>
      <c r="AE14" s="31">
        <v>1</v>
      </c>
      <c r="AF14" s="2" t="s">
        <v>81</v>
      </c>
      <c r="AG14" s="30">
        <v>5.2000000000000005E-2</v>
      </c>
      <c r="AH14" s="2" t="s">
        <v>93</v>
      </c>
      <c r="AI14" s="30">
        <v>0.78</v>
      </c>
      <c r="AJ14" s="6">
        <v>1.6</v>
      </c>
    </row>
    <row r="15" spans="1:36" x14ac:dyDescent="0.25">
      <c r="A15" s="1" t="s">
        <v>94</v>
      </c>
      <c r="B15" s="1" t="s">
        <v>3</v>
      </c>
      <c r="C15" s="5">
        <v>70.67</v>
      </c>
      <c r="D15" s="2" t="s">
        <v>81</v>
      </c>
      <c r="E15" s="5">
        <v>471</v>
      </c>
      <c r="F15" s="2" t="s">
        <v>83</v>
      </c>
      <c r="G15" s="4">
        <v>0.2</v>
      </c>
      <c r="H15" s="2" t="s">
        <v>81</v>
      </c>
      <c r="I15" s="2" t="s">
        <v>82</v>
      </c>
      <c r="J15" s="2" t="s">
        <v>81</v>
      </c>
      <c r="K15" s="2" t="s">
        <v>82</v>
      </c>
      <c r="L15" s="2" t="s">
        <v>81</v>
      </c>
      <c r="M15" s="2" t="s">
        <v>82</v>
      </c>
      <c r="N15" s="2" t="s">
        <v>81</v>
      </c>
      <c r="O15" s="2" t="s">
        <v>84</v>
      </c>
      <c r="P15" s="2" t="s">
        <v>83</v>
      </c>
      <c r="Q15" s="5">
        <v>644</v>
      </c>
      <c r="R15" s="2" t="s">
        <v>81</v>
      </c>
      <c r="S15" s="5">
        <v>100</v>
      </c>
      <c r="T15" s="2" t="s">
        <v>81</v>
      </c>
      <c r="U15" s="5">
        <v>739</v>
      </c>
      <c r="V15" s="2" t="s">
        <v>81</v>
      </c>
      <c r="W15" s="6">
        <v>89.6</v>
      </c>
      <c r="X15" s="2" t="s">
        <v>83</v>
      </c>
      <c r="Y15" s="6">
        <v>3.22</v>
      </c>
      <c r="Z15" s="2" t="s">
        <v>83</v>
      </c>
      <c r="AA15" s="2" t="s">
        <v>0</v>
      </c>
      <c r="AB15" s="2" t="s">
        <v>0</v>
      </c>
      <c r="AC15" s="30">
        <v>0.95709999999999995</v>
      </c>
      <c r="AD15" s="2" t="s">
        <v>81</v>
      </c>
      <c r="AE15" s="31">
        <v>1</v>
      </c>
      <c r="AF15" s="2" t="s">
        <v>81</v>
      </c>
      <c r="AG15" s="30">
        <v>4.8799999999999996E-2</v>
      </c>
      <c r="AH15" s="2" t="s">
        <v>85</v>
      </c>
      <c r="AI15" s="30">
        <v>0.77599999999999991</v>
      </c>
      <c r="AJ15" s="6">
        <v>1.8</v>
      </c>
    </row>
    <row r="16" spans="1:36" x14ac:dyDescent="0.25">
      <c r="A16" s="1" t="s">
        <v>95</v>
      </c>
      <c r="B16" s="1" t="s">
        <v>3</v>
      </c>
      <c r="C16" s="5">
        <v>83</v>
      </c>
      <c r="D16" s="2" t="s">
        <v>81</v>
      </c>
      <c r="E16" s="5">
        <v>451</v>
      </c>
      <c r="F16" s="2" t="s">
        <v>81</v>
      </c>
      <c r="G16" s="4">
        <v>0.17</v>
      </c>
      <c r="H16" s="2" t="s">
        <v>81</v>
      </c>
      <c r="I16" s="2" t="s">
        <v>82</v>
      </c>
      <c r="J16" s="2" t="s">
        <v>81</v>
      </c>
      <c r="K16" s="2" t="s">
        <v>82</v>
      </c>
      <c r="L16" s="2" t="s">
        <v>81</v>
      </c>
      <c r="M16" s="2" t="s">
        <v>96</v>
      </c>
      <c r="N16" s="2" t="s">
        <v>81</v>
      </c>
      <c r="O16" s="2" t="s">
        <v>82</v>
      </c>
      <c r="P16" s="2" t="s">
        <v>81</v>
      </c>
      <c r="Q16" s="5">
        <v>452</v>
      </c>
      <c r="R16" s="2" t="s">
        <v>81</v>
      </c>
      <c r="S16" s="5">
        <v>100</v>
      </c>
      <c r="T16" s="2" t="s">
        <v>81</v>
      </c>
      <c r="U16" s="5">
        <v>449</v>
      </c>
      <c r="V16" s="2" t="s">
        <v>81</v>
      </c>
      <c r="W16" s="6">
        <v>48</v>
      </c>
      <c r="X16" s="2" t="s">
        <v>81</v>
      </c>
      <c r="Y16" s="6">
        <v>1.1000000000000001</v>
      </c>
      <c r="Z16" s="2" t="s">
        <v>81</v>
      </c>
      <c r="AA16" s="2" t="s">
        <v>0</v>
      </c>
      <c r="AB16" s="2" t="s">
        <v>0</v>
      </c>
      <c r="AC16" s="30">
        <v>0.99</v>
      </c>
      <c r="AD16" s="2" t="s">
        <v>83</v>
      </c>
      <c r="AE16" s="30">
        <v>0.99900000000000011</v>
      </c>
      <c r="AF16" s="2" t="s">
        <v>83</v>
      </c>
      <c r="AG16" s="30">
        <v>4.7E-2</v>
      </c>
      <c r="AH16" s="2" t="s">
        <v>89</v>
      </c>
      <c r="AI16" s="30">
        <v>0.61399999999999999</v>
      </c>
      <c r="AJ16" s="6">
        <v>3</v>
      </c>
    </row>
    <row r="17" spans="1:36" x14ac:dyDescent="0.25">
      <c r="A17" s="1" t="s">
        <v>97</v>
      </c>
      <c r="B17" s="1" t="s">
        <v>3</v>
      </c>
      <c r="C17" s="5">
        <v>87</v>
      </c>
      <c r="D17" s="2" t="s">
        <v>81</v>
      </c>
      <c r="E17" s="5">
        <v>64</v>
      </c>
      <c r="F17" s="2" t="s">
        <v>81</v>
      </c>
      <c r="G17" s="4">
        <v>0.4</v>
      </c>
      <c r="H17" s="2" t="s">
        <v>81</v>
      </c>
      <c r="I17" s="2" t="s">
        <v>82</v>
      </c>
      <c r="J17" s="2" t="s">
        <v>81</v>
      </c>
      <c r="K17" s="2" t="s">
        <v>82</v>
      </c>
      <c r="L17" s="2" t="s">
        <v>81</v>
      </c>
      <c r="M17" s="2" t="s">
        <v>82</v>
      </c>
      <c r="N17" s="2" t="s">
        <v>81</v>
      </c>
      <c r="O17" s="2" t="s">
        <v>82</v>
      </c>
      <c r="P17" s="2" t="s">
        <v>81</v>
      </c>
      <c r="Q17" s="5">
        <v>69</v>
      </c>
      <c r="R17" s="2" t="s">
        <v>81</v>
      </c>
      <c r="S17" s="5">
        <v>100</v>
      </c>
      <c r="T17" s="2" t="s">
        <v>81</v>
      </c>
      <c r="U17" s="5">
        <v>145</v>
      </c>
      <c r="V17" s="2" t="s">
        <v>81</v>
      </c>
      <c r="W17" s="6">
        <v>48.2</v>
      </c>
      <c r="X17" s="2" t="s">
        <v>81</v>
      </c>
      <c r="Y17" s="6">
        <v>3.5</v>
      </c>
      <c r="Z17" s="2" t="s">
        <v>83</v>
      </c>
      <c r="AA17" s="2" t="s">
        <v>0</v>
      </c>
      <c r="AB17" s="2" t="s">
        <v>0</v>
      </c>
      <c r="AC17" s="30">
        <v>0.99</v>
      </c>
      <c r="AD17" s="2" t="s">
        <v>81</v>
      </c>
      <c r="AE17" s="31">
        <v>1</v>
      </c>
      <c r="AF17" s="2" t="s">
        <v>81</v>
      </c>
      <c r="AG17" s="30">
        <v>5.9000000000000004E-2</v>
      </c>
      <c r="AH17" s="2" t="s">
        <v>153</v>
      </c>
      <c r="AI17" s="30">
        <v>0.64</v>
      </c>
      <c r="AJ17" s="6">
        <v>3.6</v>
      </c>
    </row>
    <row r="18" spans="1:36" x14ac:dyDescent="0.25">
      <c r="A18" s="1" t="s">
        <v>98</v>
      </c>
      <c r="B18" s="1" t="s">
        <v>3</v>
      </c>
      <c r="C18" s="5">
        <v>82</v>
      </c>
      <c r="D18" s="2" t="s">
        <v>81</v>
      </c>
      <c r="E18" s="5">
        <v>76</v>
      </c>
      <c r="F18" s="2" t="s">
        <v>81</v>
      </c>
      <c r="G18" s="4">
        <v>0.17</v>
      </c>
      <c r="H18" s="2" t="s">
        <v>81</v>
      </c>
      <c r="I18" s="2" t="s">
        <v>82</v>
      </c>
      <c r="J18" s="2" t="s">
        <v>81</v>
      </c>
      <c r="K18" s="2" t="s">
        <v>82</v>
      </c>
      <c r="L18" s="2" t="s">
        <v>81</v>
      </c>
      <c r="M18" s="2" t="s">
        <v>82</v>
      </c>
      <c r="N18" s="2" t="s">
        <v>81</v>
      </c>
      <c r="O18" s="2" t="s">
        <v>82</v>
      </c>
      <c r="P18" s="2" t="s">
        <v>81</v>
      </c>
      <c r="Q18" s="5">
        <v>282</v>
      </c>
      <c r="R18" s="2" t="s">
        <v>81</v>
      </c>
      <c r="S18" s="5">
        <v>100</v>
      </c>
      <c r="T18" s="2" t="s">
        <v>81</v>
      </c>
      <c r="U18" s="5">
        <v>357</v>
      </c>
      <c r="V18" s="2" t="s">
        <v>81</v>
      </c>
      <c r="W18" s="6">
        <v>78.099999999999994</v>
      </c>
      <c r="X18" s="2" t="s">
        <v>83</v>
      </c>
      <c r="Y18" s="6">
        <v>3.27</v>
      </c>
      <c r="Z18" s="2" t="s">
        <v>83</v>
      </c>
      <c r="AA18" s="2" t="s">
        <v>0</v>
      </c>
      <c r="AB18" s="2" t="s">
        <v>0</v>
      </c>
      <c r="AC18" s="30">
        <v>0.98</v>
      </c>
      <c r="AD18" s="2" t="s">
        <v>83</v>
      </c>
      <c r="AE18" s="31">
        <v>1</v>
      </c>
      <c r="AF18" s="2" t="s">
        <v>81</v>
      </c>
      <c r="AG18" s="30">
        <v>4.2999999999999997E-2</v>
      </c>
      <c r="AH18" s="2" t="s">
        <v>99</v>
      </c>
      <c r="AI18" s="30">
        <v>0.79200000000000004</v>
      </c>
      <c r="AJ18" s="6">
        <v>1.38</v>
      </c>
    </row>
    <row r="19" spans="1:36" x14ac:dyDescent="0.25">
      <c r="A19" s="1" t="s">
        <v>100</v>
      </c>
      <c r="B19" s="1" t="s">
        <v>3</v>
      </c>
      <c r="C19" s="5">
        <v>79</v>
      </c>
      <c r="D19" s="2" t="s">
        <v>81</v>
      </c>
      <c r="E19" s="2" t="s">
        <v>0</v>
      </c>
      <c r="F19" s="2" t="s">
        <v>0</v>
      </c>
      <c r="G19" s="4">
        <v>0.38</v>
      </c>
      <c r="H19" s="2" t="s">
        <v>81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5" t="s">
        <v>0</v>
      </c>
      <c r="T19" s="2" t="s">
        <v>0</v>
      </c>
      <c r="U19" s="5">
        <v>111</v>
      </c>
      <c r="V19" s="2" t="s">
        <v>81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30">
        <v>5.8400000000000001E-2</v>
      </c>
      <c r="AH19" s="2" t="s">
        <v>154</v>
      </c>
      <c r="AI19" s="30">
        <v>0.79</v>
      </c>
      <c r="AJ19" s="6">
        <v>1.4</v>
      </c>
    </row>
    <row r="20" spans="1:36" x14ac:dyDescent="0.25">
      <c r="A20" s="1" t="s">
        <v>161</v>
      </c>
      <c r="B20" s="1" t="s">
        <v>3</v>
      </c>
      <c r="C20" s="5" t="s">
        <v>0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82</v>
      </c>
      <c r="J20" s="2" t="s">
        <v>81</v>
      </c>
      <c r="K20" s="2" t="s">
        <v>82</v>
      </c>
      <c r="L20" s="2" t="s">
        <v>81</v>
      </c>
      <c r="M20" s="2" t="s">
        <v>0</v>
      </c>
      <c r="N20" s="2" t="s">
        <v>0</v>
      </c>
      <c r="O20" s="2" t="s">
        <v>0</v>
      </c>
      <c r="P20" s="2" t="s">
        <v>0</v>
      </c>
      <c r="Q20" s="5">
        <v>169.8</v>
      </c>
      <c r="R20" s="2" t="s">
        <v>81</v>
      </c>
      <c r="S20" s="5">
        <v>100</v>
      </c>
      <c r="T20" s="2" t="s">
        <v>81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30" t="s">
        <v>0</v>
      </c>
      <c r="AH20" s="2" t="s">
        <v>0</v>
      </c>
      <c r="AI20" s="30" t="s">
        <v>0</v>
      </c>
      <c r="AJ20" s="6" t="s">
        <v>0</v>
      </c>
    </row>
    <row r="21" spans="1:36" x14ac:dyDescent="0.25">
      <c r="A21" s="1" t="s">
        <v>162</v>
      </c>
      <c r="B21" s="1" t="s">
        <v>3</v>
      </c>
      <c r="C21" s="5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82</v>
      </c>
      <c r="J21" s="2" t="s">
        <v>81</v>
      </c>
      <c r="K21" s="2" t="s">
        <v>82</v>
      </c>
      <c r="L21" s="2" t="s">
        <v>81</v>
      </c>
      <c r="M21" s="2" t="s">
        <v>0</v>
      </c>
      <c r="N21" s="2" t="s">
        <v>0</v>
      </c>
      <c r="O21" s="2" t="s">
        <v>0</v>
      </c>
      <c r="P21" s="2" t="s">
        <v>0</v>
      </c>
      <c r="Q21" s="5">
        <v>4.3</v>
      </c>
      <c r="R21" s="2" t="s">
        <v>81</v>
      </c>
      <c r="S21" s="5">
        <v>100</v>
      </c>
      <c r="T21" s="2" t="s">
        <v>81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30" t="s">
        <v>0</v>
      </c>
      <c r="AH21" s="2" t="s">
        <v>0</v>
      </c>
      <c r="AI21" s="30" t="s">
        <v>0</v>
      </c>
      <c r="AJ21" s="6" t="s">
        <v>0</v>
      </c>
    </row>
    <row r="22" spans="1:36" x14ac:dyDescent="0.25">
      <c r="A22" s="1" t="s">
        <v>163</v>
      </c>
      <c r="B22" s="1" t="s">
        <v>3</v>
      </c>
      <c r="C22" s="5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82</v>
      </c>
      <c r="J22" s="2" t="s">
        <v>81</v>
      </c>
      <c r="K22" s="2" t="s">
        <v>82</v>
      </c>
      <c r="L22" s="2" t="s">
        <v>81</v>
      </c>
      <c r="M22" s="2" t="s">
        <v>0</v>
      </c>
      <c r="N22" s="2" t="s">
        <v>0</v>
      </c>
      <c r="O22" s="2" t="s">
        <v>0</v>
      </c>
      <c r="P22" s="2" t="s">
        <v>0</v>
      </c>
      <c r="Q22" s="5">
        <v>6.7</v>
      </c>
      <c r="R22" s="2" t="s">
        <v>81</v>
      </c>
      <c r="S22" s="5">
        <v>100</v>
      </c>
      <c r="T22" s="2" t="s">
        <v>81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30">
        <v>0</v>
      </c>
      <c r="AH22" s="2" t="s">
        <v>0</v>
      </c>
      <c r="AI22" s="30">
        <v>0</v>
      </c>
      <c r="AJ22" s="6" t="s">
        <v>0</v>
      </c>
    </row>
    <row r="23" spans="1:36" x14ac:dyDescent="0.25">
      <c r="A23" s="1" t="s">
        <v>101</v>
      </c>
      <c r="B23" s="1" t="s">
        <v>3</v>
      </c>
      <c r="C23" s="5">
        <v>85.4</v>
      </c>
      <c r="D23" s="2" t="s">
        <v>81</v>
      </c>
      <c r="E23" s="2" t="s">
        <v>0</v>
      </c>
      <c r="F23" s="2" t="s">
        <v>0</v>
      </c>
      <c r="G23" s="4">
        <v>0.39100000000000001</v>
      </c>
      <c r="H23" s="2" t="s">
        <v>81</v>
      </c>
      <c r="I23" s="2" t="s">
        <v>82</v>
      </c>
      <c r="J23" s="2" t="s">
        <v>81</v>
      </c>
      <c r="K23" s="2" t="s">
        <v>82</v>
      </c>
      <c r="L23" s="2" t="s">
        <v>81</v>
      </c>
      <c r="M23" s="2" t="s">
        <v>0</v>
      </c>
      <c r="N23" s="2" t="s">
        <v>0</v>
      </c>
      <c r="O23" s="2" t="s">
        <v>0</v>
      </c>
      <c r="P23" s="2" t="s">
        <v>0</v>
      </c>
      <c r="Q23" s="5">
        <v>44</v>
      </c>
      <c r="R23" s="2" t="s">
        <v>81</v>
      </c>
      <c r="S23" s="5">
        <v>100</v>
      </c>
      <c r="T23" s="2" t="s">
        <v>81</v>
      </c>
      <c r="U23" s="5">
        <v>41.994999999999997</v>
      </c>
      <c r="V23" s="2" t="s">
        <v>81</v>
      </c>
      <c r="W23" s="2" t="s">
        <v>0</v>
      </c>
      <c r="X23" s="2" t="s">
        <v>0</v>
      </c>
      <c r="Y23" s="2" t="s">
        <v>0</v>
      </c>
      <c r="Z23" s="2" t="s">
        <v>0</v>
      </c>
      <c r="AA23" s="4">
        <v>1.5</v>
      </c>
      <c r="AB23" s="2" t="s">
        <v>81</v>
      </c>
      <c r="AC23" s="2" t="s">
        <v>0</v>
      </c>
      <c r="AD23" s="2" t="s">
        <v>0</v>
      </c>
      <c r="AE23" s="2" t="s">
        <v>0</v>
      </c>
      <c r="AF23" s="2" t="s">
        <v>0</v>
      </c>
      <c r="AG23" s="30">
        <v>3.9E-2</v>
      </c>
      <c r="AH23" s="2" t="s">
        <v>85</v>
      </c>
      <c r="AI23" s="30">
        <v>0.67900000000000005</v>
      </c>
      <c r="AJ23" s="6">
        <v>2.7</v>
      </c>
    </row>
    <row r="24" spans="1:36" x14ac:dyDescent="0.25">
      <c r="A24" s="1" t="s">
        <v>102</v>
      </c>
      <c r="B24" s="1" t="s">
        <v>3</v>
      </c>
      <c r="C24" s="5">
        <v>80</v>
      </c>
      <c r="D24" s="2" t="s">
        <v>81</v>
      </c>
      <c r="E24" s="2" t="s">
        <v>0</v>
      </c>
      <c r="F24" s="2" t="s">
        <v>0</v>
      </c>
      <c r="G24" s="4">
        <v>0.15</v>
      </c>
      <c r="H24" s="2" t="s">
        <v>81</v>
      </c>
      <c r="I24" s="2" t="s">
        <v>82</v>
      </c>
      <c r="J24" s="2" t="s">
        <v>81</v>
      </c>
      <c r="K24" s="2" t="s">
        <v>84</v>
      </c>
      <c r="L24" s="2" t="s">
        <v>83</v>
      </c>
      <c r="M24" s="2" t="s">
        <v>0</v>
      </c>
      <c r="N24" s="2" t="s">
        <v>0</v>
      </c>
      <c r="O24" s="2" t="s">
        <v>0</v>
      </c>
      <c r="P24" s="2" t="s">
        <v>0</v>
      </c>
      <c r="Q24" s="5">
        <v>10.15</v>
      </c>
      <c r="R24" s="2" t="s">
        <v>81</v>
      </c>
      <c r="S24" s="5">
        <v>100</v>
      </c>
      <c r="T24" s="2" t="s">
        <v>81</v>
      </c>
      <c r="U24" s="5">
        <v>8.86</v>
      </c>
      <c r="V24" s="2" t="s">
        <v>81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0</v>
      </c>
      <c r="AB24" s="2" t="s">
        <v>0</v>
      </c>
      <c r="AC24" s="2" t="s">
        <v>0</v>
      </c>
      <c r="AD24" s="2" t="s">
        <v>0</v>
      </c>
      <c r="AE24" s="2" t="s">
        <v>0</v>
      </c>
      <c r="AF24" s="2" t="s">
        <v>0</v>
      </c>
      <c r="AG24" s="30">
        <v>7.2999999999999995E-2</v>
      </c>
      <c r="AH24" s="2" t="s">
        <v>0</v>
      </c>
      <c r="AI24" s="30">
        <v>0.77200000000000002</v>
      </c>
      <c r="AJ24" s="6">
        <v>3.8</v>
      </c>
    </row>
    <row r="25" spans="1:36" x14ac:dyDescent="0.25">
      <c r="A25" s="1" t="s">
        <v>103</v>
      </c>
      <c r="B25" s="1" t="s">
        <v>3</v>
      </c>
      <c r="C25" s="5">
        <v>82.8</v>
      </c>
      <c r="D25" s="2" t="s">
        <v>81</v>
      </c>
      <c r="E25" s="2" t="s">
        <v>0</v>
      </c>
      <c r="F25" s="2" t="s">
        <v>0</v>
      </c>
      <c r="G25" s="4">
        <v>8.5999999999999993E-2</v>
      </c>
      <c r="H25" s="2" t="s">
        <v>81</v>
      </c>
      <c r="I25" s="2" t="s">
        <v>82</v>
      </c>
      <c r="J25" s="2" t="s">
        <v>81</v>
      </c>
      <c r="K25" s="2" t="s">
        <v>82</v>
      </c>
      <c r="L25" s="2" t="s">
        <v>81</v>
      </c>
      <c r="M25" s="2" t="s">
        <v>0</v>
      </c>
      <c r="N25" s="2" t="s">
        <v>0</v>
      </c>
      <c r="O25" s="2" t="s">
        <v>0</v>
      </c>
      <c r="P25" s="2" t="s">
        <v>0</v>
      </c>
      <c r="Q25" s="5">
        <v>29.5</v>
      </c>
      <c r="R25" s="2" t="s">
        <v>81</v>
      </c>
      <c r="S25" s="5">
        <v>100</v>
      </c>
      <c r="T25" s="2" t="s">
        <v>81</v>
      </c>
      <c r="U25" s="5">
        <v>11.388999999999999</v>
      </c>
      <c r="V25" s="2" t="s">
        <v>81</v>
      </c>
      <c r="W25" s="2" t="s">
        <v>0</v>
      </c>
      <c r="X25" s="2" t="s">
        <v>0</v>
      </c>
      <c r="Y25" s="2" t="s">
        <v>0</v>
      </c>
      <c r="Z25" s="2" t="s">
        <v>0</v>
      </c>
      <c r="AA25" s="4">
        <v>0</v>
      </c>
      <c r="AB25" s="2" t="s">
        <v>81</v>
      </c>
      <c r="AC25" s="7">
        <v>1</v>
      </c>
      <c r="AD25" s="2" t="s">
        <v>81</v>
      </c>
      <c r="AE25" s="2" t="s">
        <v>0</v>
      </c>
      <c r="AF25" s="2" t="s">
        <v>0</v>
      </c>
      <c r="AG25" s="30">
        <v>4.36E-2</v>
      </c>
      <c r="AH25" s="2" t="s">
        <v>0</v>
      </c>
      <c r="AI25" s="30">
        <v>0.81400000000000006</v>
      </c>
      <c r="AJ25" s="6">
        <v>1.58</v>
      </c>
    </row>
    <row r="26" spans="1:36" x14ac:dyDescent="0.25">
      <c r="A26" s="1" t="s">
        <v>104</v>
      </c>
      <c r="B26" s="1" t="s">
        <v>3</v>
      </c>
      <c r="C26" s="5">
        <v>87</v>
      </c>
      <c r="D26" s="2" t="s">
        <v>81</v>
      </c>
      <c r="E26" s="2" t="s">
        <v>0</v>
      </c>
      <c r="F26" s="2" t="s">
        <v>0</v>
      </c>
      <c r="G26" s="4">
        <v>0.03</v>
      </c>
      <c r="H26" s="2" t="s">
        <v>81</v>
      </c>
      <c r="I26" s="2" t="s">
        <v>82</v>
      </c>
      <c r="J26" s="2" t="s">
        <v>81</v>
      </c>
      <c r="K26" s="2" t="s">
        <v>82</v>
      </c>
      <c r="L26" s="2" t="s">
        <v>81</v>
      </c>
      <c r="M26" s="2" t="s">
        <v>0</v>
      </c>
      <c r="N26" s="2" t="s">
        <v>0</v>
      </c>
      <c r="O26" s="2" t="s">
        <v>0</v>
      </c>
      <c r="P26" s="2" t="s">
        <v>0</v>
      </c>
      <c r="Q26" s="5">
        <v>20.9</v>
      </c>
      <c r="R26" s="2" t="s">
        <v>81</v>
      </c>
      <c r="S26" s="5">
        <v>100</v>
      </c>
      <c r="T26" s="2" t="s">
        <v>81</v>
      </c>
      <c r="U26" s="5">
        <v>16.305</v>
      </c>
      <c r="V26" s="2" t="s">
        <v>81</v>
      </c>
      <c r="W26" s="2" t="s">
        <v>0</v>
      </c>
      <c r="X26" s="2" t="s">
        <v>0</v>
      </c>
      <c r="Y26" s="2" t="s">
        <v>0</v>
      </c>
      <c r="Z26" s="2" t="s">
        <v>0</v>
      </c>
      <c r="AA26" s="2" t="s">
        <v>0</v>
      </c>
      <c r="AB26" s="2" t="s">
        <v>0</v>
      </c>
      <c r="AC26" s="2" t="s">
        <v>0</v>
      </c>
      <c r="AD26" s="2" t="s">
        <v>0</v>
      </c>
      <c r="AE26" s="2" t="s">
        <v>0</v>
      </c>
      <c r="AF26" s="2" t="s">
        <v>0</v>
      </c>
      <c r="AG26" s="30">
        <v>7.400000000000001E-2</v>
      </c>
      <c r="AH26" s="2" t="s">
        <v>0</v>
      </c>
      <c r="AI26" s="30">
        <v>0.59699999999999998</v>
      </c>
      <c r="AJ26" s="6">
        <v>4</v>
      </c>
    </row>
    <row r="27" spans="1:36" x14ac:dyDescent="0.25">
      <c r="A27" s="1" t="s">
        <v>105</v>
      </c>
      <c r="B27" s="1" t="s">
        <v>3</v>
      </c>
      <c r="C27" s="5">
        <v>75.38</v>
      </c>
      <c r="D27" s="2" t="s">
        <v>81</v>
      </c>
      <c r="E27" s="2" t="s">
        <v>0</v>
      </c>
      <c r="F27" s="2" t="s">
        <v>0</v>
      </c>
      <c r="G27" s="4">
        <v>0.27</v>
      </c>
      <c r="H27" s="2" t="s">
        <v>83</v>
      </c>
      <c r="I27" s="2" t="s">
        <v>82</v>
      </c>
      <c r="J27" s="2" t="s">
        <v>81</v>
      </c>
      <c r="K27" s="2" t="s">
        <v>82</v>
      </c>
      <c r="L27" s="2" t="s">
        <v>81</v>
      </c>
      <c r="M27" s="2" t="s">
        <v>0</v>
      </c>
      <c r="N27" s="2" t="s">
        <v>0</v>
      </c>
      <c r="O27" s="2" t="s">
        <v>0</v>
      </c>
      <c r="P27" s="2" t="s">
        <v>0</v>
      </c>
      <c r="Q27" s="5">
        <v>92.56</v>
      </c>
      <c r="R27" s="2" t="s">
        <v>81</v>
      </c>
      <c r="S27" s="5">
        <v>100</v>
      </c>
      <c r="T27" s="2" t="s">
        <v>81</v>
      </c>
      <c r="U27" s="5">
        <v>74.8</v>
      </c>
      <c r="V27" s="2" t="s">
        <v>81</v>
      </c>
      <c r="W27" s="2" t="s">
        <v>0</v>
      </c>
      <c r="X27" s="2" t="s">
        <v>0</v>
      </c>
      <c r="Y27" s="2" t="s">
        <v>0</v>
      </c>
      <c r="Z27" s="2" t="s">
        <v>0</v>
      </c>
      <c r="AA27" s="4">
        <v>0.69</v>
      </c>
      <c r="AB27" s="2" t="s">
        <v>83</v>
      </c>
      <c r="AC27" s="2" t="s">
        <v>0</v>
      </c>
      <c r="AD27" s="2" t="s">
        <v>0</v>
      </c>
      <c r="AE27" s="2" t="s">
        <v>0</v>
      </c>
      <c r="AF27" s="2" t="s">
        <v>0</v>
      </c>
      <c r="AG27" s="30">
        <v>6.3500000000000001E-2</v>
      </c>
      <c r="AH27" s="2" t="s">
        <v>155</v>
      </c>
      <c r="AI27" s="30">
        <v>0.81</v>
      </c>
      <c r="AJ27" s="6">
        <v>3.71</v>
      </c>
    </row>
    <row r="28" spans="1:36" x14ac:dyDescent="0.25">
      <c r="A28" s="1" t="s">
        <v>164</v>
      </c>
      <c r="B28" s="1" t="s">
        <v>3</v>
      </c>
      <c r="C28" s="5">
        <v>86</v>
      </c>
      <c r="D28" s="2" t="s">
        <v>81</v>
      </c>
      <c r="E28" s="2" t="s">
        <v>0</v>
      </c>
      <c r="F28" s="2" t="s">
        <v>0</v>
      </c>
      <c r="G28" s="4">
        <v>0.15</v>
      </c>
      <c r="H28" s="2" t="s">
        <v>81</v>
      </c>
      <c r="I28" s="2" t="s">
        <v>82</v>
      </c>
      <c r="J28" s="2" t="s">
        <v>81</v>
      </c>
      <c r="K28" s="2" t="s">
        <v>82</v>
      </c>
      <c r="L28" s="2" t="s">
        <v>81</v>
      </c>
      <c r="M28" s="2" t="s">
        <v>0</v>
      </c>
      <c r="N28" s="2" t="s">
        <v>0</v>
      </c>
      <c r="O28" s="2" t="s">
        <v>0</v>
      </c>
      <c r="P28" s="2" t="s">
        <v>0</v>
      </c>
      <c r="Q28" s="5">
        <v>12.7</v>
      </c>
      <c r="R28" s="2" t="s">
        <v>81</v>
      </c>
      <c r="S28" s="5">
        <v>100</v>
      </c>
      <c r="T28" s="2" t="s">
        <v>81</v>
      </c>
      <c r="U28" s="5">
        <v>5.82</v>
      </c>
      <c r="V28" s="2" t="s">
        <v>81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0</v>
      </c>
      <c r="AC28" s="2" t="s">
        <v>0</v>
      </c>
      <c r="AD28" s="2" t="s">
        <v>0</v>
      </c>
      <c r="AE28" s="2" t="s">
        <v>0</v>
      </c>
      <c r="AF28" s="2" t="s">
        <v>0</v>
      </c>
      <c r="AG28" s="30">
        <v>7.3399999999999993E-2</v>
      </c>
      <c r="AH28" s="2" t="s">
        <v>156</v>
      </c>
      <c r="AI28" s="30">
        <v>0.64400000000000002</v>
      </c>
      <c r="AJ28" s="6">
        <v>3.3</v>
      </c>
    </row>
    <row r="29" spans="1:36" x14ac:dyDescent="0.25">
      <c r="A29" s="1" t="s">
        <v>108</v>
      </c>
      <c r="B29" s="1" t="s">
        <v>3</v>
      </c>
      <c r="C29" s="5">
        <v>88.5</v>
      </c>
      <c r="D29" s="2" t="s">
        <v>81</v>
      </c>
      <c r="E29" s="2" t="s">
        <v>0</v>
      </c>
      <c r="F29" s="2" t="s">
        <v>0</v>
      </c>
      <c r="G29" s="4">
        <v>0.15</v>
      </c>
      <c r="H29" s="2" t="s">
        <v>81</v>
      </c>
      <c r="I29" s="2" t="s">
        <v>82</v>
      </c>
      <c r="J29" s="2" t="s">
        <v>81</v>
      </c>
      <c r="K29" s="2" t="s">
        <v>82</v>
      </c>
      <c r="L29" s="2" t="s">
        <v>81</v>
      </c>
      <c r="M29" s="2" t="s">
        <v>0</v>
      </c>
      <c r="N29" s="2" t="s">
        <v>0</v>
      </c>
      <c r="O29" s="2" t="s">
        <v>0</v>
      </c>
      <c r="P29" s="2" t="s">
        <v>0</v>
      </c>
      <c r="Q29" s="5">
        <v>66.900000000000006</v>
      </c>
      <c r="R29" s="2" t="s">
        <v>81</v>
      </c>
      <c r="S29" s="5">
        <v>100</v>
      </c>
      <c r="T29" s="2" t="s">
        <v>81</v>
      </c>
      <c r="U29" s="5">
        <v>51.2</v>
      </c>
      <c r="V29" s="2" t="s">
        <v>81</v>
      </c>
      <c r="W29" s="2" t="s">
        <v>0</v>
      </c>
      <c r="X29" s="2" t="s">
        <v>0</v>
      </c>
      <c r="Y29" s="2" t="s">
        <v>0</v>
      </c>
      <c r="Z29" s="2" t="s">
        <v>0</v>
      </c>
      <c r="AA29" s="4">
        <v>0</v>
      </c>
      <c r="AB29" s="2" t="s">
        <v>81</v>
      </c>
      <c r="AC29" s="2" t="s">
        <v>0</v>
      </c>
      <c r="AD29" s="2" t="s">
        <v>0</v>
      </c>
      <c r="AE29" s="2" t="s">
        <v>0</v>
      </c>
      <c r="AF29" s="2" t="s">
        <v>0</v>
      </c>
      <c r="AG29" s="30">
        <v>5.8200000000000002E-2</v>
      </c>
      <c r="AH29" s="2" t="s">
        <v>156</v>
      </c>
      <c r="AI29" s="30">
        <v>0.64400000000000002</v>
      </c>
      <c r="AJ29" s="6">
        <v>3.3</v>
      </c>
    </row>
    <row r="30" spans="1:36" x14ac:dyDescent="0.25">
      <c r="A30" s="1" t="s">
        <v>109</v>
      </c>
      <c r="B30" s="1" t="s">
        <v>3</v>
      </c>
      <c r="C30" s="5">
        <v>83.3</v>
      </c>
      <c r="D30" s="2" t="s">
        <v>81</v>
      </c>
      <c r="E30" s="2" t="s">
        <v>0</v>
      </c>
      <c r="F30" s="2" t="s">
        <v>0</v>
      </c>
      <c r="G30" s="4">
        <v>0.224</v>
      </c>
      <c r="H30" s="2" t="s">
        <v>81</v>
      </c>
      <c r="I30" s="2" t="s">
        <v>82</v>
      </c>
      <c r="J30" s="2" t="s">
        <v>81</v>
      </c>
      <c r="K30" s="2" t="s">
        <v>82</v>
      </c>
      <c r="L30" s="2" t="s">
        <v>81</v>
      </c>
      <c r="M30" s="2" t="s">
        <v>0</v>
      </c>
      <c r="N30" s="2" t="s">
        <v>0</v>
      </c>
      <c r="O30" s="2" t="s">
        <v>0</v>
      </c>
      <c r="P30" s="2" t="s">
        <v>0</v>
      </c>
      <c r="Q30" s="5">
        <v>23.9</v>
      </c>
      <c r="R30" s="2" t="s">
        <v>81</v>
      </c>
      <c r="S30" s="5">
        <v>100</v>
      </c>
      <c r="T30" s="2" t="s">
        <v>81</v>
      </c>
      <c r="U30" s="5">
        <v>26.8</v>
      </c>
      <c r="V30" s="2" t="s">
        <v>81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30">
        <v>5.8299999999999998E-2</v>
      </c>
      <c r="AH30" s="2" t="s">
        <v>106</v>
      </c>
      <c r="AI30" s="30">
        <v>0.77</v>
      </c>
      <c r="AJ30" s="6">
        <v>1.2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7" sqref="C37"/>
    </sheetView>
  </sheetViews>
  <sheetFormatPr defaultRowHeight="13.8" x14ac:dyDescent="0.25"/>
  <cols>
    <col min="1" max="1" width="22.09765625" style="18" customWidth="1"/>
    <col min="2" max="20" width="12.59765625" customWidth="1"/>
  </cols>
  <sheetData>
    <row r="1" spans="1:20" s="18" customFormat="1" ht="15" customHeight="1" x14ac:dyDescent="0.25">
      <c r="A1" s="16"/>
      <c r="B1" s="45" t="s">
        <v>117</v>
      </c>
      <c r="C1" s="45"/>
      <c r="D1" s="45"/>
      <c r="E1" s="45" t="s">
        <v>118</v>
      </c>
      <c r="F1" s="45"/>
      <c r="G1" s="45"/>
      <c r="H1" s="45"/>
      <c r="I1" s="45"/>
      <c r="J1" s="45"/>
      <c r="K1" s="45" t="s">
        <v>119</v>
      </c>
      <c r="L1" s="45"/>
      <c r="M1" s="45"/>
      <c r="N1" s="45"/>
      <c r="O1" s="45"/>
      <c r="P1" s="45"/>
      <c r="Q1" s="45" t="s">
        <v>120</v>
      </c>
      <c r="R1" s="45"/>
      <c r="S1" s="45"/>
      <c r="T1" s="45"/>
    </row>
    <row r="2" spans="1:20" s="18" customFormat="1" ht="79.2" x14ac:dyDescent="0.25">
      <c r="A2" s="16"/>
      <c r="B2" s="19" t="s">
        <v>115</v>
      </c>
      <c r="C2" s="19" t="s">
        <v>41</v>
      </c>
      <c r="D2" s="19" t="s">
        <v>116</v>
      </c>
      <c r="E2" s="19" t="s">
        <v>57</v>
      </c>
      <c r="F2" s="19" t="s">
        <v>58</v>
      </c>
      <c r="G2" s="19" t="s">
        <v>61</v>
      </c>
      <c r="H2" s="36" t="s">
        <v>150</v>
      </c>
      <c r="I2" s="19" t="s">
        <v>64</v>
      </c>
      <c r="J2" s="19" t="s">
        <v>66</v>
      </c>
      <c r="K2" s="19" t="s">
        <v>45</v>
      </c>
      <c r="L2" s="19" t="s">
        <v>46</v>
      </c>
      <c r="M2" s="19" t="s">
        <v>121</v>
      </c>
      <c r="N2" s="19" t="s">
        <v>51</v>
      </c>
      <c r="O2" s="19" t="s">
        <v>53</v>
      </c>
      <c r="P2" s="19" t="s">
        <v>55</v>
      </c>
      <c r="Q2" s="19" t="s">
        <v>122</v>
      </c>
      <c r="R2" s="19" t="s">
        <v>69</v>
      </c>
      <c r="S2" s="19" t="s">
        <v>70</v>
      </c>
      <c r="T2" s="19" t="s">
        <v>71</v>
      </c>
    </row>
    <row r="3" spans="1:20" x14ac:dyDescent="0.25">
      <c r="A3" s="17" t="s">
        <v>123</v>
      </c>
      <c r="B3" s="34">
        <f>Calculations!C9</f>
        <v>87</v>
      </c>
      <c r="C3" s="34">
        <f>Calculations!E9</f>
        <v>116</v>
      </c>
      <c r="D3" s="11">
        <f>Calculations!G9</f>
        <v>0.33</v>
      </c>
      <c r="E3" s="34">
        <f>Calculations!U9</f>
        <v>439</v>
      </c>
      <c r="F3" s="32">
        <f>Calculations!W9</f>
        <v>87.1</v>
      </c>
      <c r="G3" s="32">
        <f>Calculations!Y9</f>
        <v>2.2000000000000002</v>
      </c>
      <c r="H3" s="37" t="str">
        <f>Calculations!AA9</f>
        <v/>
      </c>
      <c r="I3" s="38">
        <f>Calculations!AC9</f>
        <v>0.97499999999999998</v>
      </c>
      <c r="J3" s="40">
        <f>Calculations!AE9</f>
        <v>1</v>
      </c>
      <c r="K3" s="11" t="str">
        <f>Calculations!I9</f>
        <v>STABLE</v>
      </c>
      <c r="L3" s="11" t="str">
        <f>Calculations!K9</f>
        <v>STABLE</v>
      </c>
      <c r="M3" s="11" t="str">
        <f>Calculations!M9</f>
        <v>STABLE</v>
      </c>
      <c r="N3" s="11" t="str">
        <f>Calculations!O9</f>
        <v>STABLE</v>
      </c>
      <c r="O3" s="34">
        <f>Calculations!Q9</f>
        <v>193</v>
      </c>
      <c r="P3" s="34">
        <f>Calculations!S9</f>
        <v>100</v>
      </c>
      <c r="Q3" s="39">
        <f>Calculations!AG9</f>
        <v>4.7E-2</v>
      </c>
      <c r="R3" s="12" t="str">
        <f>Calculations!AH9</f>
        <v>Baa1</v>
      </c>
      <c r="S3" s="39">
        <f>Calculations!AI9</f>
        <v>0.79599999999999993</v>
      </c>
      <c r="T3" s="42">
        <f>Calculations!AJ9</f>
        <v>1.64</v>
      </c>
    </row>
    <row r="4" spans="1:20" x14ac:dyDescent="0.25">
      <c r="A4" s="17" t="s">
        <v>124</v>
      </c>
      <c r="B4" s="34">
        <f>Calculations!C10</f>
        <v>84</v>
      </c>
      <c r="C4" s="34">
        <f>Calculations!E10</f>
        <v>82</v>
      </c>
      <c r="D4" s="11">
        <f>Calculations!G10</f>
        <v>0.84</v>
      </c>
      <c r="E4" s="34">
        <f>Calculations!U10</f>
        <v>242.6</v>
      </c>
      <c r="F4" s="32">
        <f>Calculations!W10</f>
        <v>66.41</v>
      </c>
      <c r="G4" s="32">
        <f>Calculations!Y10</f>
        <v>1.0900000000000001</v>
      </c>
      <c r="H4" s="37" t="str">
        <f>Calculations!AA10</f>
        <v/>
      </c>
      <c r="I4" s="38">
        <f>Calculations!AC10</f>
        <v>0.97900000000000009</v>
      </c>
      <c r="J4" s="40">
        <f>Calculations!AE10</f>
        <v>1</v>
      </c>
      <c r="K4" s="11" t="str">
        <f>Calculations!I10</f>
        <v>STABLE</v>
      </c>
      <c r="L4" s="11" t="str">
        <f>Calculations!K10</f>
        <v>STABLE</v>
      </c>
      <c r="M4" s="11" t="str">
        <f>Calculations!M10</f>
        <v>STABLE</v>
      </c>
      <c r="N4" s="11" t="str">
        <f>Calculations!O10</f>
        <v>STABLE</v>
      </c>
      <c r="O4" s="34">
        <f>Calculations!Q10</f>
        <v>183.8</v>
      </c>
      <c r="P4" s="34">
        <f>Calculations!S10</f>
        <v>100</v>
      </c>
      <c r="Q4" s="39">
        <f>Calculations!AG10</f>
        <v>0.05</v>
      </c>
      <c r="R4" s="12" t="str">
        <f>Calculations!AH10</f>
        <v>A3/A/A</v>
      </c>
      <c r="S4" s="39">
        <f>Calculations!AI10</f>
        <v>0.63100000000000001</v>
      </c>
      <c r="T4" s="42">
        <f>Calculations!AJ10</f>
        <v>2.1</v>
      </c>
    </row>
    <row r="5" spans="1:20" x14ac:dyDescent="0.25">
      <c r="A5" s="17" t="s">
        <v>125</v>
      </c>
      <c r="B5" s="34">
        <f>Calculations!C11</f>
        <v>85.29</v>
      </c>
      <c r="C5" s="34">
        <f>Calculations!E11</f>
        <v>351</v>
      </c>
      <c r="D5" s="11">
        <f>Calculations!G11</f>
        <v>7.5999999999999998E-2</v>
      </c>
      <c r="E5" s="34">
        <f>Calculations!U11</f>
        <v>199.7</v>
      </c>
      <c r="F5" s="32">
        <f>Calculations!W11</f>
        <v>77.59</v>
      </c>
      <c r="G5" s="32">
        <f>Calculations!Y11</f>
        <v>3.05</v>
      </c>
      <c r="H5" s="37">
        <f>Calculations!AA11</f>
        <v>0</v>
      </c>
      <c r="I5" s="38">
        <f>Calculations!AC11</f>
        <v>0.99379999999999991</v>
      </c>
      <c r="J5" s="40">
        <f>Calculations!AE11</f>
        <v>1</v>
      </c>
      <c r="K5" s="11" t="str">
        <f>Calculations!I11</f>
        <v>STABLE</v>
      </c>
      <c r="L5" s="11" t="str">
        <f>Calculations!K11</f>
        <v>STABLE</v>
      </c>
      <c r="M5" s="11" t="str">
        <f>Calculations!M11</f>
        <v>STABLE</v>
      </c>
      <c r="N5" s="11" t="str">
        <f>Calculations!O11</f>
        <v>STABLE</v>
      </c>
      <c r="O5" s="34">
        <f>Calculations!Q11</f>
        <v>134</v>
      </c>
      <c r="P5" s="34">
        <f>Calculations!S11</f>
        <v>100</v>
      </c>
      <c r="Q5" s="39">
        <f>Calculations!AG11</f>
        <v>5.2999999999999999E-2</v>
      </c>
      <c r="R5" s="12" t="str">
        <f>Calculations!AH11</f>
        <v>BBB+/Baa1</v>
      </c>
      <c r="S5" s="39">
        <f>Calculations!AI11</f>
        <v>0.61099999999999999</v>
      </c>
      <c r="T5" s="42">
        <f>Calculations!AJ11</f>
        <v>1.9</v>
      </c>
    </row>
    <row r="6" spans="1:20" x14ac:dyDescent="0.25">
      <c r="A6" s="17" t="s">
        <v>126</v>
      </c>
      <c r="B6" s="35" t="str">
        <f>Calculations!C12</f>
        <v/>
      </c>
      <c r="C6" s="35" t="str">
        <f>Calculations!E12</f>
        <v/>
      </c>
      <c r="D6" s="12" t="str">
        <f>Calculations!G12</f>
        <v/>
      </c>
      <c r="E6" s="35" t="str">
        <f>Calculations!U12</f>
        <v/>
      </c>
      <c r="F6" s="33" t="str">
        <f>Calculations!W12</f>
        <v/>
      </c>
      <c r="G6" s="33" t="str">
        <f>Calculations!Y12</f>
        <v/>
      </c>
      <c r="H6" s="37" t="str">
        <f>Calculations!AA12</f>
        <v/>
      </c>
      <c r="I6" s="39" t="str">
        <f>Calculations!AC12</f>
        <v/>
      </c>
      <c r="J6" s="41" t="str">
        <f>Calculations!AE12</f>
        <v/>
      </c>
      <c r="K6" s="12" t="str">
        <f>Calculations!I12</f>
        <v/>
      </c>
      <c r="L6" s="12" t="str">
        <f>Calculations!K12</f>
        <v/>
      </c>
      <c r="M6" s="12" t="str">
        <f>Calculations!M12</f>
        <v/>
      </c>
      <c r="N6" s="12" t="str">
        <f>Calculations!O12</f>
        <v/>
      </c>
      <c r="O6" s="34">
        <f>Calculations!Q12</f>
        <v>58.39</v>
      </c>
      <c r="P6" s="34">
        <f>Calculations!S12</f>
        <v>100</v>
      </c>
      <c r="Q6" s="39" t="str">
        <f>Calculations!AG12</f>
        <v/>
      </c>
      <c r="R6" s="12" t="str">
        <f>Calculations!AH12</f>
        <v/>
      </c>
      <c r="S6" s="39" t="str">
        <f>Calculations!AI12</f>
        <v/>
      </c>
      <c r="T6" s="42" t="str">
        <f>Calculations!AJ12</f>
        <v/>
      </c>
    </row>
    <row r="7" spans="1:20" x14ac:dyDescent="0.25">
      <c r="A7" s="17" t="s">
        <v>127</v>
      </c>
      <c r="B7" s="34">
        <f>Calculations!C13</f>
        <v>81.5</v>
      </c>
      <c r="C7" s="34">
        <f>Calculations!E13</f>
        <v>204</v>
      </c>
      <c r="D7" s="11">
        <f>Calculations!G13</f>
        <v>0.26</v>
      </c>
      <c r="E7" s="34">
        <f>Calculations!U13</f>
        <v>510.9</v>
      </c>
      <c r="F7" s="32">
        <f>Calculations!W13</f>
        <v>77.97</v>
      </c>
      <c r="G7" s="32">
        <f>Calculations!Y13</f>
        <v>1.27</v>
      </c>
      <c r="H7" s="37" t="str">
        <f>Calculations!AA13</f>
        <v/>
      </c>
      <c r="I7" s="38">
        <f>Calculations!AC13</f>
        <v>0.99290000000000012</v>
      </c>
      <c r="J7" s="40">
        <f>Calculations!AE13</f>
        <v>1</v>
      </c>
      <c r="K7" s="11" t="str">
        <f>Calculations!I13</f>
        <v>MARGINAL</v>
      </c>
      <c r="L7" s="11" t="str">
        <f>Calculations!K13</f>
        <v>MARGINAL</v>
      </c>
      <c r="M7" s="11" t="str">
        <f>Calculations!M13</f>
        <v>STABLE</v>
      </c>
      <c r="N7" s="11" t="str">
        <f>Calculations!O13</f>
        <v>MARGINAL</v>
      </c>
      <c r="O7" s="34">
        <f>Calculations!Q13</f>
        <v>441</v>
      </c>
      <c r="P7" s="34">
        <f>Calculations!S13</f>
        <v>100</v>
      </c>
      <c r="Q7" s="39">
        <f>Calculations!AG13</f>
        <v>6.4000000000000001E-2</v>
      </c>
      <c r="R7" s="12" t="str">
        <f>Calculations!AH13</f>
        <v>BBB+</v>
      </c>
      <c r="S7" s="39">
        <f>Calculations!AI13</f>
        <v>0.58599999999999997</v>
      </c>
      <c r="T7" s="42">
        <f>Calculations!AJ13</f>
        <v>3.6</v>
      </c>
    </row>
    <row r="8" spans="1:20" x14ac:dyDescent="0.25">
      <c r="A8" s="17" t="s">
        <v>128</v>
      </c>
      <c r="B8" s="34">
        <f>Calculations!C14</f>
        <v>73.900000000000006</v>
      </c>
      <c r="C8" s="34">
        <f>Calculations!E14</f>
        <v>62</v>
      </c>
      <c r="D8" s="11">
        <f>Calculations!G14</f>
        <v>0.25</v>
      </c>
      <c r="E8" s="34">
        <f>Calculations!U14</f>
        <v>152.80000000000001</v>
      </c>
      <c r="F8" s="32">
        <f>Calculations!W14</f>
        <v>266.8</v>
      </c>
      <c r="G8" s="32">
        <f>Calculations!Y14</f>
        <v>10.84</v>
      </c>
      <c r="H8" s="37" t="str">
        <f>Calculations!AA14</f>
        <v/>
      </c>
      <c r="I8" s="38">
        <f>Calculations!AC14</f>
        <v>0.92500000000000004</v>
      </c>
      <c r="J8" s="40">
        <f>Calculations!AE14</f>
        <v>1</v>
      </c>
      <c r="K8" s="11" t="str">
        <f>Calculations!I14</f>
        <v>STABLE</v>
      </c>
      <c r="L8" s="11" t="str">
        <f>Calculations!K14</f>
        <v>STABLE</v>
      </c>
      <c r="M8" s="11" t="str">
        <f>Calculations!M14</f>
        <v>STABLE</v>
      </c>
      <c r="N8" s="11" t="str">
        <f>Calculations!O14</f>
        <v>STABLE</v>
      </c>
      <c r="O8" s="34">
        <f>Calculations!Q14</f>
        <v>84.1</v>
      </c>
      <c r="P8" s="34">
        <f>Calculations!S14</f>
        <v>100</v>
      </c>
      <c r="Q8" s="39">
        <f>Calculations!AG14</f>
        <v>5.4000000000000006E-2</v>
      </c>
      <c r="R8" s="12" t="str">
        <f>Calculations!AH14</f>
        <v/>
      </c>
      <c r="S8" s="39">
        <f>Calculations!AI14</f>
        <v>0.56000000000000005</v>
      </c>
      <c r="T8" s="42">
        <f>Calculations!AJ14</f>
        <v>2.4</v>
      </c>
    </row>
    <row r="9" spans="1:20" x14ac:dyDescent="0.25">
      <c r="A9" s="17" t="s">
        <v>129</v>
      </c>
      <c r="B9" s="34">
        <f>Calculations!C15</f>
        <v>75.2</v>
      </c>
      <c r="C9" s="34">
        <f>Calculations!E15</f>
        <v>313</v>
      </c>
      <c r="D9" s="11">
        <f>Calculations!G15</f>
        <v>0.18</v>
      </c>
      <c r="E9" s="34">
        <f>Calculations!U15</f>
        <v>270</v>
      </c>
      <c r="F9" s="32">
        <f>Calculations!W15</f>
        <v>145</v>
      </c>
      <c r="G9" s="32">
        <f>Calculations!Y15</f>
        <v>4.0999999999999996</v>
      </c>
      <c r="H9" s="37" t="str">
        <f>Calculations!AA15</f>
        <v/>
      </c>
      <c r="I9" s="38">
        <f>Calculations!AC15</f>
        <v>0.95900000000000007</v>
      </c>
      <c r="J9" s="40">
        <f>Calculations!AE15</f>
        <v>1</v>
      </c>
      <c r="K9" s="11" t="str">
        <f>Calculations!I15</f>
        <v>STABLE</v>
      </c>
      <c r="L9" s="11" t="str">
        <f>Calculations!K15</f>
        <v>STABLE</v>
      </c>
      <c r="M9" s="11" t="str">
        <f>Calculations!M15</f>
        <v>STABLE</v>
      </c>
      <c r="N9" s="11" t="str">
        <f>Calculations!O15</f>
        <v>STABLE</v>
      </c>
      <c r="O9" s="34">
        <f>Calculations!Q15</f>
        <v>85</v>
      </c>
      <c r="P9" s="34">
        <f>Calculations!S15</f>
        <v>100</v>
      </c>
      <c r="Q9" s="39">
        <f>Calculations!AG15</f>
        <v>5.2000000000000005E-2</v>
      </c>
      <c r="R9" s="12" t="str">
        <f>Calculations!AH15</f>
        <v>Baa2</v>
      </c>
      <c r="S9" s="39">
        <f>Calculations!AI15</f>
        <v>0.78</v>
      </c>
      <c r="T9" s="42">
        <f>Calculations!AJ15</f>
        <v>1.6</v>
      </c>
    </row>
    <row r="10" spans="1:20" x14ac:dyDescent="0.25">
      <c r="A10" s="17" t="s">
        <v>130</v>
      </c>
      <c r="B10" s="34">
        <f>Calculations!C16</f>
        <v>70.67</v>
      </c>
      <c r="C10" s="34">
        <f>Calculations!E16</f>
        <v>471</v>
      </c>
      <c r="D10" s="11">
        <f>Calculations!G16</f>
        <v>0.2</v>
      </c>
      <c r="E10" s="34">
        <f>Calculations!U16</f>
        <v>739</v>
      </c>
      <c r="F10" s="32">
        <f>Calculations!W16</f>
        <v>89.6</v>
      </c>
      <c r="G10" s="32">
        <f>Calculations!Y16</f>
        <v>3.22</v>
      </c>
      <c r="H10" s="37" t="str">
        <f>Calculations!AA16</f>
        <v/>
      </c>
      <c r="I10" s="38">
        <f>Calculations!AC16</f>
        <v>0.95709999999999995</v>
      </c>
      <c r="J10" s="40">
        <f>Calculations!AE16</f>
        <v>1</v>
      </c>
      <c r="K10" s="11" t="str">
        <f>Calculations!I16</f>
        <v>STABLE</v>
      </c>
      <c r="L10" s="11" t="str">
        <f>Calculations!K16</f>
        <v>STABLE</v>
      </c>
      <c r="M10" s="11" t="str">
        <f>Calculations!M16</f>
        <v>STABLE</v>
      </c>
      <c r="N10" s="11" t="str">
        <f>Calculations!O16</f>
        <v>MARGINAL</v>
      </c>
      <c r="O10" s="34">
        <f>Calculations!Q16</f>
        <v>644</v>
      </c>
      <c r="P10" s="34">
        <f>Calculations!S16</f>
        <v>100</v>
      </c>
      <c r="Q10" s="39">
        <f>Calculations!AG16</f>
        <v>4.8799999999999996E-2</v>
      </c>
      <c r="R10" s="12" t="str">
        <f>Calculations!AH16</f>
        <v>Baa1</v>
      </c>
      <c r="S10" s="39">
        <f>Calculations!AI16</f>
        <v>0.77599999999999991</v>
      </c>
      <c r="T10" s="42">
        <f>Calculations!AJ16</f>
        <v>1.8</v>
      </c>
    </row>
    <row r="11" spans="1:20" x14ac:dyDescent="0.25">
      <c r="A11" s="17" t="s">
        <v>131</v>
      </c>
      <c r="B11" s="34">
        <f>Calculations!C17</f>
        <v>83</v>
      </c>
      <c r="C11" s="34">
        <f>Calculations!E17</f>
        <v>451</v>
      </c>
      <c r="D11" s="11">
        <f>Calculations!G17</f>
        <v>0.17</v>
      </c>
      <c r="E11" s="34">
        <f>Calculations!U17</f>
        <v>449</v>
      </c>
      <c r="F11" s="32">
        <f>Calculations!W17</f>
        <v>48</v>
      </c>
      <c r="G11" s="32">
        <f>Calculations!Y17</f>
        <v>1.1000000000000001</v>
      </c>
      <c r="H11" s="37" t="str">
        <f>Calculations!AA17</f>
        <v/>
      </c>
      <c r="I11" s="38">
        <f>Calculations!AC17</f>
        <v>0.99</v>
      </c>
      <c r="J11" s="38">
        <f>Calculations!AE17</f>
        <v>0.99900000000000011</v>
      </c>
      <c r="K11" s="11" t="str">
        <f>Calculations!I17</f>
        <v>STABLE</v>
      </c>
      <c r="L11" s="11" t="str">
        <f>Calculations!K17</f>
        <v>STABLE</v>
      </c>
      <c r="M11" s="11" t="str">
        <f>Calculations!M17</f>
        <v>IMPROVING</v>
      </c>
      <c r="N11" s="11" t="str">
        <f>Calculations!O17</f>
        <v>STABLE</v>
      </c>
      <c r="O11" s="34">
        <f>Calculations!Q17</f>
        <v>452</v>
      </c>
      <c r="P11" s="34">
        <f>Calculations!S17</f>
        <v>100</v>
      </c>
      <c r="Q11" s="39">
        <f>Calculations!AG17</f>
        <v>4.7E-2</v>
      </c>
      <c r="R11" s="12" t="str">
        <f>Calculations!AH17</f>
        <v>BBB+</v>
      </c>
      <c r="S11" s="39">
        <f>Calculations!AI17</f>
        <v>0.61399999999999999</v>
      </c>
      <c r="T11" s="42">
        <f>Calculations!AJ17</f>
        <v>3</v>
      </c>
    </row>
    <row r="12" spans="1:20" x14ac:dyDescent="0.25">
      <c r="A12" s="17" t="s">
        <v>132</v>
      </c>
      <c r="B12" s="34">
        <f>Calculations!C18</f>
        <v>87</v>
      </c>
      <c r="C12" s="34">
        <f>Calculations!E18</f>
        <v>64</v>
      </c>
      <c r="D12" s="11">
        <f>Calculations!G18</f>
        <v>0.4</v>
      </c>
      <c r="E12" s="34">
        <f>Calculations!U18</f>
        <v>145</v>
      </c>
      <c r="F12" s="32">
        <f>Calculations!W18</f>
        <v>48.2</v>
      </c>
      <c r="G12" s="32">
        <f>Calculations!Y18</f>
        <v>3.5</v>
      </c>
      <c r="H12" s="37" t="str">
        <f>Calculations!AA18</f>
        <v/>
      </c>
      <c r="I12" s="38">
        <f>Calculations!AC18</f>
        <v>0.99</v>
      </c>
      <c r="J12" s="40">
        <f>Calculations!AE18</f>
        <v>1</v>
      </c>
      <c r="K12" s="11" t="str">
        <f>Calculations!I18</f>
        <v>STABLE</v>
      </c>
      <c r="L12" s="11" t="str">
        <f>Calculations!K18</f>
        <v>STABLE</v>
      </c>
      <c r="M12" s="11" t="str">
        <f>Calculations!M18</f>
        <v>STABLE</v>
      </c>
      <c r="N12" s="11" t="str">
        <f>Calculations!O18</f>
        <v>STABLE</v>
      </c>
      <c r="O12" s="34">
        <f>Calculations!Q18</f>
        <v>69</v>
      </c>
      <c r="P12" s="34">
        <f>Calculations!S18</f>
        <v>100</v>
      </c>
      <c r="Q12" s="39">
        <f>Calculations!AG18</f>
        <v>5.9000000000000004E-2</v>
      </c>
      <c r="R12" s="12" t="str">
        <f>Calculations!AH18</f>
        <v>A3/A-/BBB+</v>
      </c>
      <c r="S12" s="39">
        <f>Calculations!AI18</f>
        <v>0.64</v>
      </c>
      <c r="T12" s="42">
        <f>Calculations!AJ18</f>
        <v>3.6</v>
      </c>
    </row>
    <row r="13" spans="1:20" x14ac:dyDescent="0.25">
      <c r="A13" s="17" t="s">
        <v>133</v>
      </c>
      <c r="B13" s="34">
        <f>Calculations!C19</f>
        <v>82</v>
      </c>
      <c r="C13" s="34">
        <f>Calculations!E19</f>
        <v>76</v>
      </c>
      <c r="D13" s="11">
        <f>Calculations!G19</f>
        <v>0.17</v>
      </c>
      <c r="E13" s="34">
        <f>Calculations!U19</f>
        <v>357</v>
      </c>
      <c r="F13" s="32">
        <f>Calculations!W19</f>
        <v>78.099999999999994</v>
      </c>
      <c r="G13" s="32">
        <f>Calculations!Y19</f>
        <v>3.27</v>
      </c>
      <c r="H13" s="37" t="str">
        <f>Calculations!AA19</f>
        <v/>
      </c>
      <c r="I13" s="38">
        <f>Calculations!AC19</f>
        <v>0.98</v>
      </c>
      <c r="J13" s="40">
        <f>Calculations!AE19</f>
        <v>1</v>
      </c>
      <c r="K13" s="11" t="str">
        <f>Calculations!I19</f>
        <v>STABLE</v>
      </c>
      <c r="L13" s="11" t="str">
        <f>Calculations!K19</f>
        <v>STABLE</v>
      </c>
      <c r="M13" s="11" t="str">
        <f>Calculations!M19</f>
        <v>STABLE</v>
      </c>
      <c r="N13" s="11" t="str">
        <f>Calculations!O19</f>
        <v>STABLE</v>
      </c>
      <c r="O13" s="34">
        <f>Calculations!Q19</f>
        <v>282</v>
      </c>
      <c r="P13" s="34">
        <f>Calculations!S19</f>
        <v>100</v>
      </c>
      <c r="Q13" s="39">
        <f>Calculations!AG19</f>
        <v>4.2999999999999997E-2</v>
      </c>
      <c r="R13" s="12" t="str">
        <f>Calculations!AH19</f>
        <v>Baa3</v>
      </c>
      <c r="S13" s="39">
        <f>Calculations!AI19</f>
        <v>0.79200000000000004</v>
      </c>
      <c r="T13" s="42">
        <f>Calculations!AJ19</f>
        <v>1.38</v>
      </c>
    </row>
    <row r="14" spans="1:20" x14ac:dyDescent="0.25">
      <c r="A14" s="17" t="s">
        <v>100</v>
      </c>
      <c r="B14" s="35">
        <f>Calculations!C20</f>
        <v>79</v>
      </c>
      <c r="C14" s="12" t="str">
        <f>Calculations!E20</f>
        <v/>
      </c>
      <c r="D14" s="12">
        <f>Calculations!G20</f>
        <v>0.38</v>
      </c>
      <c r="E14" s="34">
        <f>Calculations!U20</f>
        <v>111</v>
      </c>
      <c r="F14" s="33" t="str">
        <f>Calculations!W20</f>
        <v/>
      </c>
      <c r="G14" s="33" t="str">
        <f>Calculations!Y20</f>
        <v/>
      </c>
      <c r="H14" s="37" t="str">
        <f>Calculations!AA20</f>
        <v/>
      </c>
      <c r="I14" s="21" t="str">
        <f>Calculations!AC20</f>
        <v/>
      </c>
      <c r="J14" s="21" t="str">
        <f>Calculations!AE20</f>
        <v/>
      </c>
      <c r="K14" s="12" t="str">
        <f>Calculations!I20</f>
        <v/>
      </c>
      <c r="L14" s="12" t="str">
        <f>Calculations!K20</f>
        <v/>
      </c>
      <c r="M14" s="12" t="str">
        <f>Calculations!M20</f>
        <v/>
      </c>
      <c r="N14" s="12" t="str">
        <f>Calculations!O20</f>
        <v/>
      </c>
      <c r="O14" s="35" t="str">
        <f>Calculations!Q20</f>
        <v/>
      </c>
      <c r="P14" s="35" t="str">
        <f>Calculations!S20</f>
        <v/>
      </c>
      <c r="Q14" s="39">
        <f>Calculations!AG20</f>
        <v>5.8400000000000001E-2</v>
      </c>
      <c r="R14" s="12" t="str">
        <f>Calculations!AH20</f>
        <v>A-/A3</v>
      </c>
      <c r="S14" s="39">
        <f>Calculations!AI20</f>
        <v>0.79</v>
      </c>
      <c r="T14" s="42">
        <f>Calculations!AJ20</f>
        <v>1.4</v>
      </c>
    </row>
    <row r="15" spans="1:20" x14ac:dyDescent="0.25">
      <c r="A15" s="17" t="s">
        <v>110</v>
      </c>
      <c r="B15" s="34" t="str">
        <f>Calculations!C21</f>
        <v/>
      </c>
      <c r="C15" s="12" t="str">
        <f>Calculations!E21</f>
        <v/>
      </c>
      <c r="D15" s="11" t="str">
        <f>Calculations!G21</f>
        <v/>
      </c>
      <c r="E15" s="35" t="str">
        <f>Calculations!U21</f>
        <v/>
      </c>
      <c r="F15" s="12" t="str">
        <f>Calculations!W21</f>
        <v/>
      </c>
      <c r="G15" s="12" t="str">
        <f>Calculations!Y21</f>
        <v/>
      </c>
      <c r="H15" s="37" t="str">
        <f>Calculations!AA21</f>
        <v/>
      </c>
      <c r="I15" s="21" t="str">
        <f>Calculations!AC21</f>
        <v/>
      </c>
      <c r="J15" s="21" t="str">
        <f>Calculations!AE21</f>
        <v/>
      </c>
      <c r="K15" s="11" t="str">
        <f>Calculations!I21</f>
        <v>STABLE</v>
      </c>
      <c r="L15" s="11" t="str">
        <f>Calculations!K21</f>
        <v>STABLE</v>
      </c>
      <c r="M15" s="12" t="str">
        <f>Calculations!M21</f>
        <v/>
      </c>
      <c r="N15" s="12" t="str">
        <f>Calculations!O21</f>
        <v/>
      </c>
      <c r="O15" s="34">
        <f>Calculations!Q21</f>
        <v>169.8</v>
      </c>
      <c r="P15" s="34">
        <f>Calculations!S21</f>
        <v>100</v>
      </c>
      <c r="Q15" s="39"/>
      <c r="R15" s="12"/>
      <c r="S15" s="39"/>
      <c r="T15" s="42" t="str">
        <f>Calculations!AJ21</f>
        <v/>
      </c>
    </row>
    <row r="16" spans="1:20" x14ac:dyDescent="0.25">
      <c r="A16" s="17" t="s">
        <v>111</v>
      </c>
      <c r="B16" s="34" t="str">
        <f>Calculations!C22</f>
        <v/>
      </c>
      <c r="C16" s="12" t="str">
        <f>Calculations!E22</f>
        <v/>
      </c>
      <c r="D16" s="11" t="str">
        <f>Calculations!G22</f>
        <v/>
      </c>
      <c r="E16" s="35" t="str">
        <f>Calculations!U22</f>
        <v/>
      </c>
      <c r="F16" s="12" t="str">
        <f>Calculations!W22</f>
        <v/>
      </c>
      <c r="G16" s="12" t="str">
        <f>Calculations!Y22</f>
        <v/>
      </c>
      <c r="H16" s="37" t="str">
        <f>Calculations!AA22</f>
        <v/>
      </c>
      <c r="I16" s="21" t="str">
        <f>Calculations!AC22</f>
        <v/>
      </c>
      <c r="J16" s="21" t="str">
        <f>Calculations!AE22</f>
        <v/>
      </c>
      <c r="K16" s="11" t="str">
        <f>Calculations!I22</f>
        <v>STABLE</v>
      </c>
      <c r="L16" s="11" t="str">
        <f>Calculations!K22</f>
        <v>STABLE</v>
      </c>
      <c r="M16" s="12" t="str">
        <f>Calculations!M22</f>
        <v/>
      </c>
      <c r="N16" s="12" t="str">
        <f>Calculations!O22</f>
        <v/>
      </c>
      <c r="O16" s="34">
        <f>Calculations!Q22</f>
        <v>4.3</v>
      </c>
      <c r="P16" s="34">
        <f>Calculations!S22</f>
        <v>100</v>
      </c>
      <c r="Q16" s="39"/>
      <c r="R16" s="12"/>
      <c r="S16" s="39"/>
      <c r="T16" s="42" t="str">
        <f>Calculations!AJ22</f>
        <v/>
      </c>
    </row>
    <row r="17" spans="1:20" x14ac:dyDescent="0.25">
      <c r="A17" s="17" t="s">
        <v>112</v>
      </c>
      <c r="B17" s="34" t="str">
        <f>Calculations!C23</f>
        <v/>
      </c>
      <c r="C17" s="12" t="str">
        <f>Calculations!E23</f>
        <v/>
      </c>
      <c r="D17" s="11" t="str">
        <f>Calculations!G23</f>
        <v/>
      </c>
      <c r="E17" s="35" t="str">
        <f>Calculations!U23</f>
        <v/>
      </c>
      <c r="F17" s="12" t="str">
        <f>Calculations!W23</f>
        <v/>
      </c>
      <c r="G17" s="12" t="str">
        <f>Calculations!Y23</f>
        <v/>
      </c>
      <c r="H17" s="37" t="str">
        <f>Calculations!AA23</f>
        <v/>
      </c>
      <c r="I17" s="21" t="str">
        <f>Calculations!AC23</f>
        <v/>
      </c>
      <c r="J17" s="21" t="str">
        <f>Calculations!AE23</f>
        <v/>
      </c>
      <c r="K17" s="11" t="str">
        <f>Calculations!I23</f>
        <v>STABLE</v>
      </c>
      <c r="L17" s="11" t="str">
        <f>Calculations!K23</f>
        <v>STABLE</v>
      </c>
      <c r="M17" s="12" t="str">
        <f>Calculations!M23</f>
        <v/>
      </c>
      <c r="N17" s="12" t="str">
        <f>Calculations!O23</f>
        <v/>
      </c>
      <c r="O17" s="34">
        <f>Calculations!Q23</f>
        <v>6.7</v>
      </c>
      <c r="P17" s="34">
        <f>Calculations!S23</f>
        <v>100</v>
      </c>
      <c r="Q17" s="39"/>
      <c r="R17" s="12"/>
      <c r="S17" s="39"/>
      <c r="T17" s="42" t="str">
        <f>Calculations!AJ23</f>
        <v/>
      </c>
    </row>
    <row r="18" spans="1:20" x14ac:dyDescent="0.25">
      <c r="A18" s="17" t="s">
        <v>134</v>
      </c>
      <c r="B18" s="34">
        <f>Calculations!C24</f>
        <v>85.4</v>
      </c>
      <c r="C18" s="12" t="str">
        <f>Calculations!E24</f>
        <v/>
      </c>
      <c r="D18" s="11">
        <f>Calculations!G24</f>
        <v>0.39100000000000001</v>
      </c>
      <c r="E18" s="34">
        <f>Calculations!U24</f>
        <v>41.994999999999997</v>
      </c>
      <c r="F18" s="12" t="str">
        <f>Calculations!W24</f>
        <v/>
      </c>
      <c r="G18" s="12" t="str">
        <f>Calculations!Y24</f>
        <v/>
      </c>
      <c r="H18" s="37">
        <f>Calculations!AA24</f>
        <v>1.5</v>
      </c>
      <c r="I18" s="21" t="str">
        <f>Calculations!AC24</f>
        <v/>
      </c>
      <c r="J18" s="21" t="str">
        <f>Calculations!AE24</f>
        <v/>
      </c>
      <c r="K18" s="11" t="str">
        <f>Calculations!I24</f>
        <v>STABLE</v>
      </c>
      <c r="L18" s="11" t="str">
        <f>Calculations!K24</f>
        <v>STABLE</v>
      </c>
      <c r="M18" s="12" t="str">
        <f>Calculations!M24</f>
        <v/>
      </c>
      <c r="N18" s="12" t="str">
        <f>Calculations!O24</f>
        <v/>
      </c>
      <c r="O18" s="34">
        <f>Calculations!Q24</f>
        <v>44</v>
      </c>
      <c r="P18" s="34">
        <f>Calculations!S24</f>
        <v>100</v>
      </c>
      <c r="Q18" s="39">
        <f>Calculations!AG24</f>
        <v>3.9E-2</v>
      </c>
      <c r="R18" s="12" t="str">
        <f>Calculations!AH24</f>
        <v>Baa1</v>
      </c>
      <c r="S18" s="39">
        <f>Calculations!AI24</f>
        <v>0.67900000000000005</v>
      </c>
      <c r="T18" s="42">
        <f>Calculations!AJ24</f>
        <v>2.7</v>
      </c>
    </row>
    <row r="19" spans="1:20" x14ac:dyDescent="0.25">
      <c r="A19" s="17" t="s">
        <v>135</v>
      </c>
      <c r="B19" s="34">
        <f>Calculations!C25</f>
        <v>80</v>
      </c>
      <c r="C19" s="12" t="str">
        <f>Calculations!E25</f>
        <v/>
      </c>
      <c r="D19" s="11">
        <f>Calculations!G25</f>
        <v>0.15</v>
      </c>
      <c r="E19" s="34">
        <f>Calculations!U25</f>
        <v>8.86</v>
      </c>
      <c r="F19" s="12" t="str">
        <f>Calculations!W25</f>
        <v/>
      </c>
      <c r="G19" s="12" t="str">
        <f>Calculations!Y25</f>
        <v/>
      </c>
      <c r="H19" s="37" t="str">
        <f>Calculations!AA25</f>
        <v/>
      </c>
      <c r="I19" s="21" t="str">
        <f>Calculations!AC25</f>
        <v/>
      </c>
      <c r="J19" s="21" t="str">
        <f>Calculations!AE25</f>
        <v/>
      </c>
      <c r="K19" s="11" t="str">
        <f>Calculations!I25</f>
        <v>STABLE</v>
      </c>
      <c r="L19" s="11" t="str">
        <f>Calculations!K25</f>
        <v>MARGINAL</v>
      </c>
      <c r="M19" s="12" t="str">
        <f>Calculations!M25</f>
        <v/>
      </c>
      <c r="N19" s="12" t="str">
        <f>Calculations!O25</f>
        <v/>
      </c>
      <c r="O19" s="34">
        <f>Calculations!Q25</f>
        <v>10.15</v>
      </c>
      <c r="P19" s="34">
        <f>Calculations!S25</f>
        <v>100</v>
      </c>
      <c r="Q19" s="39">
        <f>Calculations!AG25</f>
        <v>7.2999999999999995E-2</v>
      </c>
      <c r="R19" s="12" t="str">
        <f>Calculations!AH25</f>
        <v/>
      </c>
      <c r="S19" s="39">
        <f>Calculations!AI25</f>
        <v>0.77200000000000002</v>
      </c>
      <c r="T19" s="42">
        <f>Calculations!AJ25</f>
        <v>3.8</v>
      </c>
    </row>
    <row r="20" spans="1:20" x14ac:dyDescent="0.25">
      <c r="A20" s="17" t="s">
        <v>136</v>
      </c>
      <c r="B20" s="34">
        <f>Calculations!C26</f>
        <v>82.8</v>
      </c>
      <c r="C20" s="12" t="str">
        <f>Calculations!E26</f>
        <v/>
      </c>
      <c r="D20" s="11">
        <f>Calculations!G26</f>
        <v>8.5999999999999993E-2</v>
      </c>
      <c r="E20" s="34">
        <f>Calculations!U26</f>
        <v>11.388999999999999</v>
      </c>
      <c r="F20" s="12" t="str">
        <f>Calculations!W26</f>
        <v/>
      </c>
      <c r="G20" s="12" t="str">
        <f>Calculations!Y26</f>
        <v/>
      </c>
      <c r="H20" s="37">
        <f>Calculations!AA26</f>
        <v>0</v>
      </c>
      <c r="I20" s="20">
        <f>Calculations!AC26</f>
        <v>1</v>
      </c>
      <c r="J20" s="21" t="str">
        <f>Calculations!AE26</f>
        <v/>
      </c>
      <c r="K20" s="11" t="str">
        <f>Calculations!I26</f>
        <v>STABLE</v>
      </c>
      <c r="L20" s="11" t="str">
        <f>Calculations!K26</f>
        <v>STABLE</v>
      </c>
      <c r="M20" s="12" t="str">
        <f>Calculations!M26</f>
        <v/>
      </c>
      <c r="N20" s="12" t="str">
        <f>Calculations!O26</f>
        <v/>
      </c>
      <c r="O20" s="34">
        <f>Calculations!Q26</f>
        <v>29.5</v>
      </c>
      <c r="P20" s="34">
        <f>Calculations!S26</f>
        <v>100</v>
      </c>
      <c r="Q20" s="39">
        <f>Calculations!AG26</f>
        <v>4.36E-2</v>
      </c>
      <c r="R20" s="12" t="str">
        <f>Calculations!AH26</f>
        <v/>
      </c>
      <c r="S20" s="39">
        <f>Calculations!AI26</f>
        <v>0.81400000000000006</v>
      </c>
      <c r="T20" s="42">
        <f>Calculations!AJ26</f>
        <v>1.58</v>
      </c>
    </row>
    <row r="21" spans="1:20" x14ac:dyDescent="0.25">
      <c r="A21" s="17" t="s">
        <v>137</v>
      </c>
      <c r="B21" s="34">
        <f>Calculations!C27</f>
        <v>87</v>
      </c>
      <c r="C21" s="12" t="str">
        <f>Calculations!E27</f>
        <v/>
      </c>
      <c r="D21" s="11">
        <f>Calculations!G27</f>
        <v>0.03</v>
      </c>
      <c r="E21" s="34">
        <f>Calculations!U27</f>
        <v>16.305</v>
      </c>
      <c r="F21" s="12" t="str">
        <f>Calculations!W27</f>
        <v/>
      </c>
      <c r="G21" s="12" t="str">
        <f>Calculations!Y27</f>
        <v/>
      </c>
      <c r="H21" s="37" t="str">
        <f>Calculations!AA27</f>
        <v/>
      </c>
      <c r="I21" s="21" t="str">
        <f>Calculations!AC27</f>
        <v/>
      </c>
      <c r="J21" s="21" t="str">
        <f>Calculations!AE27</f>
        <v/>
      </c>
      <c r="K21" s="11" t="str">
        <f>Calculations!I27</f>
        <v>STABLE</v>
      </c>
      <c r="L21" s="11" t="str">
        <f>Calculations!K27</f>
        <v>STABLE</v>
      </c>
      <c r="M21" s="12" t="str">
        <f>Calculations!M27</f>
        <v/>
      </c>
      <c r="N21" s="12" t="str">
        <f>Calculations!O27</f>
        <v/>
      </c>
      <c r="O21" s="34">
        <f>Calculations!Q27</f>
        <v>20.9</v>
      </c>
      <c r="P21" s="34">
        <f>Calculations!S27</f>
        <v>100</v>
      </c>
      <c r="Q21" s="39">
        <f>Calculations!AG27</f>
        <v>7.400000000000001E-2</v>
      </c>
      <c r="R21" s="12" t="str">
        <f>Calculations!AH27</f>
        <v/>
      </c>
      <c r="S21" s="39">
        <f>Calculations!AI27</f>
        <v>0.59699999999999998</v>
      </c>
      <c r="T21" s="42">
        <f>Calculations!AJ27</f>
        <v>4</v>
      </c>
    </row>
    <row r="22" spans="1:20" x14ac:dyDescent="0.25">
      <c r="A22" s="17" t="s">
        <v>138</v>
      </c>
      <c r="B22" s="34">
        <f>Calculations!C28</f>
        <v>75.38</v>
      </c>
      <c r="C22" s="12" t="str">
        <f>Calculations!E28</f>
        <v/>
      </c>
      <c r="D22" s="11">
        <f>Calculations!G28</f>
        <v>0.27</v>
      </c>
      <c r="E22" s="34">
        <f>Calculations!U28</f>
        <v>74.8</v>
      </c>
      <c r="F22" s="12" t="str">
        <f>Calculations!W28</f>
        <v/>
      </c>
      <c r="G22" s="12" t="str">
        <f>Calculations!Y28</f>
        <v/>
      </c>
      <c r="H22" s="37">
        <f>Calculations!AA28</f>
        <v>0.69</v>
      </c>
      <c r="I22" s="21" t="str">
        <f>Calculations!AC28</f>
        <v/>
      </c>
      <c r="J22" s="21" t="str">
        <f>Calculations!AE28</f>
        <v/>
      </c>
      <c r="K22" s="11" t="str">
        <f>Calculations!I28</f>
        <v>STABLE</v>
      </c>
      <c r="L22" s="11" t="str">
        <f>Calculations!K28</f>
        <v>STABLE</v>
      </c>
      <c r="M22" s="12" t="str">
        <f>Calculations!M28</f>
        <v/>
      </c>
      <c r="N22" s="12" t="str">
        <f>Calculations!O28</f>
        <v/>
      </c>
      <c r="O22" s="34">
        <f>Calculations!Q28</f>
        <v>92.56</v>
      </c>
      <c r="P22" s="34">
        <f>Calculations!S28</f>
        <v>100</v>
      </c>
      <c r="Q22" s="39">
        <f>Calculations!AG28</f>
        <v>6.3500000000000001E-2</v>
      </c>
      <c r="R22" s="12" t="str">
        <f>Calculations!AH28</f>
        <v>BBB/Baa2</v>
      </c>
      <c r="S22" s="39">
        <f>Calculations!AI28</f>
        <v>0.81</v>
      </c>
      <c r="T22" s="42">
        <f>Calculations!AJ28</f>
        <v>3.71</v>
      </c>
    </row>
    <row r="23" spans="1:20" x14ac:dyDescent="0.25">
      <c r="A23" s="17" t="s">
        <v>144</v>
      </c>
      <c r="B23" s="34">
        <f>Calculations!C29</f>
        <v>86</v>
      </c>
      <c r="C23" s="12" t="str">
        <f>Calculations!E29</f>
        <v/>
      </c>
      <c r="D23" s="11">
        <f>Calculations!G29</f>
        <v>0.15</v>
      </c>
      <c r="E23" s="34">
        <f>Calculations!U29</f>
        <v>5.82</v>
      </c>
      <c r="F23" s="12" t="str">
        <f>Calculations!W29</f>
        <v/>
      </c>
      <c r="G23" s="12" t="str">
        <f>Calculations!Y29</f>
        <v/>
      </c>
      <c r="H23" s="37" t="str">
        <f>Calculations!AA29</f>
        <v/>
      </c>
      <c r="I23" s="21" t="str">
        <f>Calculations!AC29</f>
        <v/>
      </c>
      <c r="J23" s="21" t="str">
        <f>Calculations!AE29</f>
        <v/>
      </c>
      <c r="K23" s="11" t="str">
        <f>Calculations!I29</f>
        <v>STABLE</v>
      </c>
      <c r="L23" s="11" t="str">
        <f>Calculations!K29</f>
        <v>STABLE</v>
      </c>
      <c r="M23" s="12" t="str">
        <f>Calculations!M29</f>
        <v/>
      </c>
      <c r="N23" s="12" t="str">
        <f>Calculations!O29</f>
        <v/>
      </c>
      <c r="O23" s="34">
        <f>Calculations!Q29</f>
        <v>12.7</v>
      </c>
      <c r="P23" s="34">
        <f>Calculations!S29</f>
        <v>100</v>
      </c>
      <c r="Q23" s="39">
        <f>Calculations!AG29</f>
        <v>7.3399999999999993E-2</v>
      </c>
      <c r="R23" s="12" t="str">
        <f>Calculations!AH29</f>
        <v>BBB+/Baa2</v>
      </c>
      <c r="S23" s="39">
        <f>Calculations!AI29</f>
        <v>0.64400000000000002</v>
      </c>
      <c r="T23" s="42">
        <f>Calculations!AJ29</f>
        <v>3.3</v>
      </c>
    </row>
    <row r="24" spans="1:20" x14ac:dyDescent="0.25">
      <c r="A24" s="17" t="s">
        <v>139</v>
      </c>
      <c r="B24" s="34">
        <f>Calculations!C30</f>
        <v>88.5</v>
      </c>
      <c r="C24" s="12" t="str">
        <f>Calculations!E30</f>
        <v/>
      </c>
      <c r="D24" s="11">
        <f>Calculations!G30</f>
        <v>0.15</v>
      </c>
      <c r="E24" s="34">
        <f>Calculations!U30</f>
        <v>51.2</v>
      </c>
      <c r="F24" s="12" t="str">
        <f>Calculations!W30</f>
        <v/>
      </c>
      <c r="G24" s="12" t="str">
        <f>Calculations!Y30</f>
        <v/>
      </c>
      <c r="H24" s="37">
        <f>Calculations!AA30</f>
        <v>0</v>
      </c>
      <c r="I24" s="21" t="str">
        <f>Calculations!AC30</f>
        <v/>
      </c>
      <c r="J24" s="21" t="str">
        <f>Calculations!AE30</f>
        <v/>
      </c>
      <c r="K24" s="11" t="str">
        <f>Calculations!I30</f>
        <v>STABLE</v>
      </c>
      <c r="L24" s="11" t="str">
        <f>Calculations!K30</f>
        <v>STABLE</v>
      </c>
      <c r="M24" s="12" t="str">
        <f>Calculations!M30</f>
        <v/>
      </c>
      <c r="N24" s="12" t="str">
        <f>Calculations!O30</f>
        <v/>
      </c>
      <c r="O24" s="34">
        <f>Calculations!Q30</f>
        <v>66.900000000000006</v>
      </c>
      <c r="P24" s="34">
        <f>Calculations!S30</f>
        <v>100</v>
      </c>
      <c r="Q24" s="39">
        <f>Calculations!AG30</f>
        <v>5.8200000000000002E-2</v>
      </c>
      <c r="R24" s="12" t="str">
        <f>Calculations!AH30</f>
        <v>BBB+/Baa2</v>
      </c>
      <c r="S24" s="39">
        <f>Calculations!AI30</f>
        <v>0.64400000000000002</v>
      </c>
      <c r="T24" s="42">
        <f>Calculations!AJ30</f>
        <v>3.3</v>
      </c>
    </row>
    <row r="25" spans="1:20" x14ac:dyDescent="0.25">
      <c r="A25" s="17" t="s">
        <v>140</v>
      </c>
      <c r="B25" s="34">
        <f>Calculations!C31</f>
        <v>83.3</v>
      </c>
      <c r="C25" s="12" t="str">
        <f>Calculations!E31</f>
        <v/>
      </c>
      <c r="D25" s="11">
        <f>Calculations!G31</f>
        <v>0.224</v>
      </c>
      <c r="E25" s="34">
        <f>Calculations!U31</f>
        <v>26.8</v>
      </c>
      <c r="F25" s="12" t="str">
        <f>Calculations!W31</f>
        <v/>
      </c>
      <c r="G25" s="12" t="str">
        <f>Calculations!Y31</f>
        <v/>
      </c>
      <c r="H25" s="37" t="str">
        <f>Calculations!AA31</f>
        <v/>
      </c>
      <c r="I25" s="21" t="str">
        <f>Calculations!AB31</f>
        <v/>
      </c>
      <c r="J25" s="21" t="str">
        <f>Calculations!AE31</f>
        <v/>
      </c>
      <c r="K25" s="11" t="str">
        <f>Calculations!I31</f>
        <v>STABLE</v>
      </c>
      <c r="L25" s="11" t="str">
        <f>Calculations!K31</f>
        <v>STABLE</v>
      </c>
      <c r="M25" s="12" t="str">
        <f>Calculations!M31</f>
        <v/>
      </c>
      <c r="N25" s="12" t="str">
        <f>Calculations!O31</f>
        <v/>
      </c>
      <c r="O25" s="34">
        <f>Calculations!Q31</f>
        <v>23.9</v>
      </c>
      <c r="P25" s="34">
        <v>100</v>
      </c>
      <c r="Q25" s="39">
        <f>Calculations!AG31</f>
        <v>5.8299999999999998E-2</v>
      </c>
      <c r="R25" s="12" t="str">
        <f>Calculations!AH31</f>
        <v>BBB</v>
      </c>
      <c r="S25" s="39">
        <f>Calculations!AI31</f>
        <v>0.77</v>
      </c>
      <c r="T25" s="42">
        <f>Calculations!AJ31</f>
        <v>1.2</v>
      </c>
    </row>
    <row r="31" spans="1:20" x14ac:dyDescent="0.25">
      <c r="E31" s="1"/>
    </row>
  </sheetData>
  <mergeCells count="4">
    <mergeCell ref="B1:D1"/>
    <mergeCell ref="E1:J1"/>
    <mergeCell ref="K1:P1"/>
    <mergeCell ref="Q1:T1"/>
  </mergeCells>
  <conditionalFormatting sqref="T3:T25">
    <cfRule type="expression" dxfId="44" priority="478">
      <formula>#REF!="R"</formula>
    </cfRule>
    <cfRule type="expression" dxfId="43" priority="479">
      <formula>#REF!="A"</formula>
    </cfRule>
    <cfRule type="expression" dxfId="42" priority="480">
      <formula>#REF!="G"</formula>
    </cfRule>
  </conditionalFormatting>
  <conditionalFormatting sqref="S15:S17">
    <cfRule type="expression" dxfId="41" priority="4">
      <formula>#REF!="R"</formula>
    </cfRule>
    <cfRule type="expression" dxfId="40" priority="5">
      <formula>#REF!="A"</formula>
    </cfRule>
    <cfRule type="expression" dxfId="39" priority="6">
      <formula>#REF!="G"</formula>
    </cfRule>
  </conditionalFormatting>
  <conditionalFormatting sqref="Q15:Q17">
    <cfRule type="expression" dxfId="38" priority="1">
      <formula>#REF!="R"</formula>
    </cfRule>
    <cfRule type="expression" dxfId="37" priority="2">
      <formula>#REF!="A"</formula>
    </cfRule>
    <cfRule type="expression" dxfId="36" priority="3">
      <formula>#REF!="G"</formula>
    </cfRule>
  </conditionalFormatting>
  <pageMargins left="0.25" right="0.25" top="0.75" bottom="0.75" header="0.3" footer="0.3"/>
  <pageSetup paperSize="8" scale="7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C2E2D2FC-B5C2-4126-8D66-74D9000A8F7E}">
            <xm:f>Calculations!D9="R"</xm:f>
            <x14:dxf>
              <fill>
                <patternFill>
                  <bgColor theme="7"/>
                </patternFill>
              </fill>
            </x14:dxf>
          </x14:cfRule>
          <x14:cfRule type="expression" priority="56" id="{910D16C3-F177-483A-807B-10510C43FFE7}">
            <xm:f>Calculations!D9="A"</xm:f>
            <x14:dxf>
              <fill>
                <patternFill>
                  <bgColor theme="6"/>
                </patternFill>
              </fill>
            </x14:dxf>
          </x14:cfRule>
          <x14:cfRule type="expression" priority="57" id="{AA01200F-1125-4B74-9F08-154D6D20B80B}">
            <xm:f>Calculations!D9="G"</xm:f>
            <x14:dxf>
              <fill>
                <patternFill>
                  <bgColor theme="5"/>
                </patternFill>
              </fill>
            </x14:dxf>
          </x14:cfRule>
          <xm:sqref>B3:B25 N3:N25</xm:sqref>
        </x14:conditionalFormatting>
        <x14:conditionalFormatting xmlns:xm="http://schemas.microsoft.com/office/excel/2006/main">
          <x14:cfRule type="expression" priority="28" id="{A1F50E8F-3F91-4CA0-8777-32B61075B025}">
            <xm:f>Calculations!F9="R"</xm:f>
            <x14:dxf>
              <fill>
                <patternFill>
                  <bgColor theme="7"/>
                </patternFill>
              </fill>
            </x14:dxf>
          </x14:cfRule>
          <x14:cfRule type="expression" priority="29" id="{E08E6E6A-825C-41CD-B429-4940EE7D96FF}">
            <xm:f>Calculations!F9="A"</xm:f>
            <x14:dxf>
              <fill>
                <patternFill>
                  <bgColor theme="6"/>
                </patternFill>
              </fill>
            </x14:dxf>
          </x14:cfRule>
          <x14:cfRule type="expression" priority="30" id="{B452AC47-1F45-4F4B-A221-00BD139C118F}">
            <xm:f>Calculations!F9="G"</xm:f>
            <x14:dxf>
              <fill>
                <patternFill>
                  <bgColor theme="5"/>
                </patternFill>
              </fill>
            </x14:dxf>
          </x14:cfRule>
          <xm:sqref>C3:C25 O3:O25</xm:sqref>
        </x14:conditionalFormatting>
        <x14:conditionalFormatting xmlns:xm="http://schemas.microsoft.com/office/excel/2006/main">
          <x14:cfRule type="expression" priority="25" id="{0AF99945-A407-4343-825A-A211801BB957}">
            <xm:f>Calculations!H9="R"</xm:f>
            <x14:dxf>
              <fill>
                <patternFill>
                  <bgColor theme="7"/>
                </patternFill>
              </fill>
            </x14:dxf>
          </x14:cfRule>
          <x14:cfRule type="expression" priority="26" id="{82FB7BD7-F3A0-48C7-82FC-BCB70D7DCA12}">
            <xm:f>Calculations!H9="A"</xm:f>
            <x14:dxf>
              <fill>
                <patternFill>
                  <bgColor theme="6"/>
                </patternFill>
              </fill>
            </x14:dxf>
          </x14:cfRule>
          <x14:cfRule type="expression" priority="27" id="{B325F20E-9231-438E-8B59-CCDA07B5DB53}">
            <xm:f>Calculations!H9="G"</xm:f>
            <x14:dxf>
              <fill>
                <patternFill>
                  <bgColor theme="5"/>
                </patternFill>
              </fill>
            </x14:dxf>
          </x14:cfRule>
          <xm:sqref>D3:D25 P3:P25</xm:sqref>
        </x14:conditionalFormatting>
        <x14:conditionalFormatting xmlns:xm="http://schemas.microsoft.com/office/excel/2006/main">
          <x14:cfRule type="expression" priority="19" id="{5D4CAD7F-0822-49F7-95F9-32C5ED095248}">
            <xm:f>Calculations!J9="R"</xm:f>
            <x14:dxf>
              <fill>
                <patternFill>
                  <bgColor theme="7"/>
                </patternFill>
              </fill>
            </x14:dxf>
          </x14:cfRule>
          <x14:cfRule type="expression" priority="20" id="{7E439178-0470-41F9-A8CD-007B33528130}">
            <xm:f>Calculations!J9="A"</xm:f>
            <x14:dxf>
              <fill>
                <patternFill>
                  <bgColor theme="6"/>
                </patternFill>
              </fill>
            </x14:dxf>
          </x14:cfRule>
          <x14:cfRule type="expression" priority="21" id="{9DA80349-FBD4-4B0D-BB36-ACC970EFBCD7}">
            <xm:f>Calculations!J9="G"</xm:f>
            <x14:dxf>
              <fill>
                <patternFill>
                  <bgColor theme="5"/>
                </patternFill>
              </fill>
            </x14:dxf>
          </x14:cfRule>
          <xm:sqref>K3:K25</xm:sqref>
        </x14:conditionalFormatting>
        <x14:conditionalFormatting xmlns:xm="http://schemas.microsoft.com/office/excel/2006/main">
          <x14:cfRule type="expression" priority="13" id="{58E77C30-A2BF-47D4-88B4-3F082779C5D6}">
            <xm:f>Calculations!L9="R"</xm:f>
            <x14:dxf>
              <fill>
                <patternFill>
                  <bgColor theme="7"/>
                </patternFill>
              </fill>
            </x14:dxf>
          </x14:cfRule>
          <x14:cfRule type="expression" priority="14" id="{210101CE-F26A-4A44-9F78-EAB1C61C2A0D}">
            <xm:f>Calculations!L9="A"</xm:f>
            <x14:dxf>
              <fill>
                <patternFill>
                  <bgColor theme="6"/>
                </patternFill>
              </fill>
            </x14:dxf>
          </x14:cfRule>
          <x14:cfRule type="expression" priority="15" id="{1AFC918A-2A0D-4315-9841-0D2AB5FF0987}">
            <xm:f>Calculations!L9="G"</xm:f>
            <x14:dxf>
              <fill>
                <patternFill>
                  <bgColor theme="5"/>
                </patternFill>
              </fill>
            </x14:dxf>
          </x14:cfRule>
          <xm:sqref>L3:L25</xm:sqref>
        </x14:conditionalFormatting>
        <x14:conditionalFormatting xmlns:xm="http://schemas.microsoft.com/office/excel/2006/main">
          <x14:cfRule type="expression" priority="10" id="{FE2CEF61-4A09-451A-A182-77225FB0FE2A}">
            <xm:f>Calculations!N9="R"</xm:f>
            <x14:dxf>
              <fill>
                <patternFill>
                  <bgColor theme="7"/>
                </patternFill>
              </fill>
            </x14:dxf>
          </x14:cfRule>
          <x14:cfRule type="expression" priority="11" id="{DECD74C1-008B-411F-B500-331ECBDEC458}">
            <xm:f>Calculations!N9="A"</xm:f>
            <x14:dxf>
              <fill>
                <patternFill>
                  <bgColor theme="6"/>
                </patternFill>
              </fill>
            </x14:dxf>
          </x14:cfRule>
          <x14:cfRule type="expression" priority="12" id="{0A9E250F-8C82-4F55-A93F-5B22D1E4B32A}">
            <xm:f>Calculations!N9="G"</xm:f>
            <x14:dxf>
              <fill>
                <patternFill>
                  <bgColor theme="5"/>
                </patternFill>
              </fill>
            </x14:dxf>
          </x14:cfRule>
          <xm:sqref>M3:M25</xm:sqref>
        </x14:conditionalFormatting>
        <x14:conditionalFormatting xmlns:xm="http://schemas.microsoft.com/office/excel/2006/main">
          <x14:cfRule type="expression" priority="136" id="{40E2E7C6-0466-46AF-85A5-A18D7D3EA53D}">
            <xm:f>Calculations!V9="R"</xm:f>
            <x14:dxf>
              <fill>
                <patternFill>
                  <bgColor theme="7"/>
                </patternFill>
              </fill>
            </x14:dxf>
          </x14:cfRule>
          <x14:cfRule type="expression" priority="137" id="{66ED0FEA-36C0-45C6-8FC0-2EF7AF41835B}">
            <xm:f>Calculations!V9="A"</xm:f>
            <x14:dxf>
              <fill>
                <patternFill>
                  <bgColor theme="6"/>
                </patternFill>
              </fill>
            </x14:dxf>
          </x14:cfRule>
          <x14:cfRule type="expression" priority="138" id="{E3A7D28A-ACF1-452A-AFF3-CAA717667561}">
            <xm:f>Calculations!V9="G"</xm:f>
            <x14:dxf>
              <fill>
                <patternFill>
                  <bgColor theme="5"/>
                </patternFill>
              </fill>
            </x14:dxf>
          </x14:cfRule>
          <xm:sqref>E3:E25 Q3:S14 Q18:S25 R15:R17</xm:sqref>
        </x14:conditionalFormatting>
        <x14:conditionalFormatting xmlns:xm="http://schemas.microsoft.com/office/excel/2006/main">
          <x14:cfRule type="expression" priority="169" id="{40E2E7C6-0466-46AF-85A5-A18D7D3EA53D}">
            <xm:f>Calculations!X9="R"</xm:f>
            <x14:dxf>
              <fill>
                <patternFill>
                  <bgColor theme="7"/>
                </patternFill>
              </fill>
            </x14:dxf>
          </x14:cfRule>
          <x14:cfRule type="expression" priority="170" id="{66ED0FEA-36C0-45C6-8FC0-2EF7AF41835B}">
            <xm:f>Calculations!X9="A"</xm:f>
            <x14:dxf>
              <fill>
                <patternFill>
                  <bgColor theme="6"/>
                </patternFill>
              </fill>
            </x14:dxf>
          </x14:cfRule>
          <x14:cfRule type="expression" priority="171" id="{E3A7D28A-ACF1-452A-AFF3-CAA717667561}">
            <xm:f>Calculations!X9="G"</xm:f>
            <x14:dxf>
              <fill>
                <patternFill>
                  <bgColor theme="5"/>
                </patternFill>
              </fill>
            </x14:dxf>
          </x14:cfRule>
          <xm:sqref>F3:F25</xm:sqref>
        </x14:conditionalFormatting>
        <x14:conditionalFormatting xmlns:xm="http://schemas.microsoft.com/office/excel/2006/main">
          <x14:cfRule type="expression" priority="205" id="{40E2E7C6-0466-46AF-85A5-A18D7D3EA53D}">
            <xm:f>Calculations!Z9="R"</xm:f>
            <x14:dxf>
              <fill>
                <patternFill>
                  <bgColor theme="7"/>
                </patternFill>
              </fill>
            </x14:dxf>
          </x14:cfRule>
          <x14:cfRule type="expression" priority="206" id="{66ED0FEA-36C0-45C6-8FC0-2EF7AF41835B}">
            <xm:f>Calculations!Z9="A"</xm:f>
            <x14:dxf>
              <fill>
                <patternFill>
                  <bgColor theme="6"/>
                </patternFill>
              </fill>
            </x14:dxf>
          </x14:cfRule>
          <x14:cfRule type="expression" priority="207" id="{E3A7D28A-ACF1-452A-AFF3-CAA717667561}">
            <xm:f>Calculations!Z9="G"</xm:f>
            <x14:dxf>
              <fill>
                <patternFill>
                  <bgColor theme="5"/>
                </patternFill>
              </fill>
            </x14:dxf>
          </x14:cfRule>
          <xm:sqref>G3:G25</xm:sqref>
        </x14:conditionalFormatting>
        <x14:conditionalFormatting xmlns:xm="http://schemas.microsoft.com/office/excel/2006/main">
          <x14:cfRule type="expression" priority="244" id="{40E2E7C6-0466-46AF-85A5-A18D7D3EA53D}">
            <xm:f>Calculations!AB9="R"</xm:f>
            <x14:dxf>
              <fill>
                <patternFill>
                  <bgColor theme="7"/>
                </patternFill>
              </fill>
            </x14:dxf>
          </x14:cfRule>
          <x14:cfRule type="expression" priority="245" id="{66ED0FEA-36C0-45C6-8FC0-2EF7AF41835B}">
            <xm:f>Calculations!AB9="A"</xm:f>
            <x14:dxf>
              <fill>
                <patternFill>
                  <bgColor theme="6"/>
                </patternFill>
              </fill>
            </x14:dxf>
          </x14:cfRule>
          <x14:cfRule type="expression" priority="246" id="{E3A7D28A-ACF1-452A-AFF3-CAA717667561}">
            <xm:f>Calculations!AB9="G"</xm:f>
            <x14:dxf>
              <fill>
                <patternFill>
                  <bgColor theme="5"/>
                </patternFill>
              </fill>
            </x14:dxf>
          </x14:cfRule>
          <xm:sqref>H25:I25 H3:H24</xm:sqref>
        </x14:conditionalFormatting>
        <x14:conditionalFormatting xmlns:xm="http://schemas.microsoft.com/office/excel/2006/main">
          <x14:cfRule type="expression" priority="286" id="{40E2E7C6-0466-46AF-85A5-A18D7D3EA53D}">
            <xm:f>Calculations!AD9="R"</xm:f>
            <x14:dxf>
              <fill>
                <patternFill>
                  <bgColor theme="7"/>
                </patternFill>
              </fill>
            </x14:dxf>
          </x14:cfRule>
          <x14:cfRule type="expression" priority="287" id="{66ED0FEA-36C0-45C6-8FC0-2EF7AF41835B}">
            <xm:f>Calculations!AD9="A"</xm:f>
            <x14:dxf>
              <fill>
                <patternFill>
                  <bgColor theme="6"/>
                </patternFill>
              </fill>
            </x14:dxf>
          </x14:cfRule>
          <x14:cfRule type="expression" priority="288" id="{E3A7D28A-ACF1-452A-AFF3-CAA717667561}">
            <xm:f>Calculations!AD9="G"</xm:f>
            <x14:dxf>
              <fill>
                <patternFill>
                  <bgColor theme="5"/>
                </patternFill>
              </fill>
            </x14:dxf>
          </x14:cfRule>
          <xm:sqref>I3:I24</xm:sqref>
        </x14:conditionalFormatting>
        <x14:conditionalFormatting xmlns:xm="http://schemas.microsoft.com/office/excel/2006/main">
          <x14:cfRule type="expression" priority="334" id="{40E2E7C6-0466-46AF-85A5-A18D7D3EA53D}">
            <xm:f>Calculations!AF9="R"</xm:f>
            <x14:dxf>
              <fill>
                <patternFill>
                  <bgColor theme="7"/>
                </patternFill>
              </fill>
            </x14:dxf>
          </x14:cfRule>
          <x14:cfRule type="expression" priority="335" id="{66ED0FEA-36C0-45C6-8FC0-2EF7AF41835B}">
            <xm:f>Calculations!AF9="A"</xm:f>
            <x14:dxf>
              <fill>
                <patternFill>
                  <bgColor theme="6"/>
                </patternFill>
              </fill>
            </x14:dxf>
          </x14:cfRule>
          <x14:cfRule type="expression" priority="336" id="{E3A7D28A-ACF1-452A-AFF3-CAA717667561}">
            <xm:f>Calculations!AF9="G"</xm:f>
            <x14:dxf>
              <fill>
                <patternFill>
                  <bgColor theme="5"/>
                </patternFill>
              </fill>
            </x14:dxf>
          </x14:cfRule>
          <xm:sqref>J3:J25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24"/>
  <sheetViews>
    <sheetView workbookViewId="0"/>
  </sheetViews>
  <sheetFormatPr defaultColWidth="9" defaultRowHeight="13.8" x14ac:dyDescent="0.25"/>
  <cols>
    <col min="1" max="1" width="9" style="1"/>
    <col min="2" max="2" width="30.09765625" style="1" customWidth="1"/>
    <col min="3" max="3" width="11.19921875" style="1" customWidth="1"/>
    <col min="4" max="4" width="9" style="1"/>
    <col min="5" max="5" width="10.19921875" style="1" customWidth="1"/>
    <col min="6" max="12" width="9" style="1"/>
    <col min="13" max="13" width="11.59765625" style="1" customWidth="1"/>
    <col min="14" max="14" width="9" style="1"/>
    <col min="15" max="15" width="10.19921875" style="1" customWidth="1"/>
    <col min="16" max="26" width="9" style="1"/>
    <col min="27" max="28" width="9" style="24"/>
    <col min="29" max="16384" width="9" style="1"/>
  </cols>
  <sheetData>
    <row r="2" spans="1:36" ht="14.4" x14ac:dyDescent="0.3">
      <c r="C2" s="3" t="s">
        <v>1</v>
      </c>
      <c r="F2" s="3" t="s">
        <v>2</v>
      </c>
    </row>
    <row r="4" spans="1:36" s="8" customFormat="1" x14ac:dyDescent="0.25">
      <c r="C4" s="8" t="s">
        <v>3</v>
      </c>
      <c r="AA4" s="25"/>
      <c r="AB4" s="25"/>
    </row>
    <row r="5" spans="1:36" s="8" customFormat="1" x14ac:dyDescent="0.25">
      <c r="C5" s="8" t="s">
        <v>4</v>
      </c>
      <c r="D5" s="8" t="s">
        <v>5</v>
      </c>
      <c r="E5" s="8" t="s">
        <v>7</v>
      </c>
      <c r="F5" s="8" t="s">
        <v>6</v>
      </c>
      <c r="G5" s="8" t="s">
        <v>8</v>
      </c>
      <c r="H5" s="8" t="s">
        <v>9</v>
      </c>
      <c r="I5" s="8" t="s">
        <v>11</v>
      </c>
      <c r="J5" s="8" t="s">
        <v>10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17</v>
      </c>
      <c r="P5" s="8" t="s">
        <v>16</v>
      </c>
      <c r="Q5" s="8" t="s">
        <v>19</v>
      </c>
      <c r="R5" s="8" t="s">
        <v>18</v>
      </c>
      <c r="S5" s="8" t="s">
        <v>21</v>
      </c>
      <c r="T5" s="8" t="s">
        <v>20</v>
      </c>
      <c r="U5" s="8" t="s">
        <v>23</v>
      </c>
      <c r="V5" s="8" t="s">
        <v>22</v>
      </c>
      <c r="W5" s="8" t="s">
        <v>24</v>
      </c>
      <c r="X5" s="8" t="s">
        <v>25</v>
      </c>
      <c r="Y5" s="8" t="s">
        <v>27</v>
      </c>
      <c r="Z5" s="8" t="s">
        <v>26</v>
      </c>
      <c r="AA5" s="25" t="s">
        <v>29</v>
      </c>
      <c r="AB5" s="25" t="s">
        <v>28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</row>
    <row r="6" spans="1:36" s="8" customFormat="1" ht="154.5" customHeight="1" x14ac:dyDescent="0.25">
      <c r="C6" s="9" t="s">
        <v>38</v>
      </c>
      <c r="D6" s="9" t="s">
        <v>39</v>
      </c>
      <c r="E6" s="9" t="s">
        <v>41</v>
      </c>
      <c r="F6" s="9" t="s">
        <v>40</v>
      </c>
      <c r="G6" s="9" t="s">
        <v>42</v>
      </c>
      <c r="H6" s="9" t="s">
        <v>43</v>
      </c>
      <c r="I6" s="9" t="s">
        <v>45</v>
      </c>
      <c r="J6" s="9" t="s">
        <v>44</v>
      </c>
      <c r="K6" s="9" t="s">
        <v>46</v>
      </c>
      <c r="L6" s="9" t="s">
        <v>47</v>
      </c>
      <c r="M6" s="9" t="s">
        <v>48</v>
      </c>
      <c r="N6" s="9" t="s">
        <v>49</v>
      </c>
      <c r="O6" s="9" t="s">
        <v>51</v>
      </c>
      <c r="P6" s="9" t="s">
        <v>50</v>
      </c>
      <c r="Q6" s="9" t="s">
        <v>53</v>
      </c>
      <c r="R6" s="9" t="s">
        <v>52</v>
      </c>
      <c r="S6" s="9" t="s">
        <v>55</v>
      </c>
      <c r="T6" s="9" t="s">
        <v>54</v>
      </c>
      <c r="U6" s="9" t="s">
        <v>57</v>
      </c>
      <c r="V6" s="9" t="s">
        <v>56</v>
      </c>
      <c r="W6" s="9" t="s">
        <v>58</v>
      </c>
      <c r="X6" s="9" t="s">
        <v>59</v>
      </c>
      <c r="Y6" s="9" t="s">
        <v>61</v>
      </c>
      <c r="Z6" s="9" t="s">
        <v>60</v>
      </c>
      <c r="AA6" s="26" t="s">
        <v>63</v>
      </c>
      <c r="AB6" s="26" t="s">
        <v>62</v>
      </c>
      <c r="AC6" s="9" t="s">
        <v>64</v>
      </c>
      <c r="AD6" s="9" t="s">
        <v>65</v>
      </c>
      <c r="AE6" s="9" t="s">
        <v>66</v>
      </c>
      <c r="AF6" s="9" t="s">
        <v>67</v>
      </c>
      <c r="AG6" s="9" t="s">
        <v>68</v>
      </c>
      <c r="AH6" s="9" t="s">
        <v>69</v>
      </c>
      <c r="AI6" s="9" t="s">
        <v>70</v>
      </c>
      <c r="AJ6" s="9" t="s">
        <v>71</v>
      </c>
    </row>
    <row r="7" spans="1:36" s="8" customFormat="1" x14ac:dyDescent="0.25">
      <c r="C7" s="8" t="s">
        <v>72</v>
      </c>
      <c r="D7" s="8" t="s">
        <v>73</v>
      </c>
      <c r="E7" s="8" t="s">
        <v>72</v>
      </c>
      <c r="F7" s="8" t="s">
        <v>73</v>
      </c>
      <c r="G7" s="8" t="s">
        <v>74</v>
      </c>
      <c r="H7" s="8" t="s">
        <v>73</v>
      </c>
      <c r="I7" s="8" t="s">
        <v>73</v>
      </c>
      <c r="J7" s="8" t="s">
        <v>73</v>
      </c>
      <c r="K7" s="8" t="s">
        <v>73</v>
      </c>
      <c r="L7" s="8" t="s">
        <v>73</v>
      </c>
      <c r="M7" s="8" t="s">
        <v>73</v>
      </c>
      <c r="N7" s="8" t="s">
        <v>73</v>
      </c>
      <c r="O7" s="8" t="s">
        <v>73</v>
      </c>
      <c r="P7" s="8" t="s">
        <v>73</v>
      </c>
      <c r="Q7" s="8" t="s">
        <v>75</v>
      </c>
      <c r="R7" s="8" t="s">
        <v>73</v>
      </c>
      <c r="S7" s="8" t="s">
        <v>72</v>
      </c>
      <c r="T7" s="8" t="s">
        <v>73</v>
      </c>
      <c r="U7" s="8" t="s">
        <v>76</v>
      </c>
      <c r="V7" s="8" t="s">
        <v>73</v>
      </c>
      <c r="W7" s="8" t="s">
        <v>77</v>
      </c>
      <c r="X7" s="8" t="s">
        <v>73</v>
      </c>
      <c r="Y7" s="8" t="s">
        <v>77</v>
      </c>
      <c r="Z7" s="8" t="s">
        <v>73</v>
      </c>
      <c r="AA7" s="25" t="s">
        <v>77</v>
      </c>
      <c r="AB7" s="25" t="s">
        <v>73</v>
      </c>
      <c r="AC7" s="8" t="s">
        <v>78</v>
      </c>
      <c r="AD7" s="8" t="s">
        <v>73</v>
      </c>
      <c r="AE7" s="8" t="s">
        <v>78</v>
      </c>
      <c r="AF7" s="8" t="s">
        <v>73</v>
      </c>
      <c r="AG7" s="8" t="s">
        <v>78</v>
      </c>
      <c r="AH7" s="8" t="s">
        <v>73</v>
      </c>
      <c r="AI7" s="8" t="s">
        <v>78</v>
      </c>
      <c r="AJ7" s="8" t="s">
        <v>79</v>
      </c>
    </row>
    <row r="8" spans="1:36" s="8" customFormat="1" x14ac:dyDescent="0.25">
      <c r="AA8" s="25"/>
      <c r="AB8" s="25"/>
    </row>
    <row r="9" spans="1:36" x14ac:dyDescent="0.25">
      <c r="A9" s="1" t="s">
        <v>80</v>
      </c>
      <c r="C9" s="5">
        <v>87</v>
      </c>
      <c r="D9" s="2" t="s">
        <v>81</v>
      </c>
      <c r="E9" s="5">
        <v>116</v>
      </c>
      <c r="F9" s="2" t="s">
        <v>81</v>
      </c>
      <c r="G9" s="4">
        <v>0.33</v>
      </c>
      <c r="H9" s="2" t="s">
        <v>81</v>
      </c>
      <c r="I9" s="2" t="s">
        <v>82</v>
      </c>
      <c r="J9" s="2" t="s">
        <v>81</v>
      </c>
      <c r="K9" s="2" t="s">
        <v>82</v>
      </c>
      <c r="L9" s="2" t="s">
        <v>81</v>
      </c>
      <c r="M9" s="2" t="s">
        <v>82</v>
      </c>
      <c r="N9" s="2" t="s">
        <v>81</v>
      </c>
      <c r="O9" s="2" t="s">
        <v>82</v>
      </c>
      <c r="P9" s="2" t="s">
        <v>81</v>
      </c>
      <c r="Q9" s="5">
        <v>193</v>
      </c>
      <c r="R9" s="2" t="s">
        <v>81</v>
      </c>
      <c r="S9" s="5">
        <v>100</v>
      </c>
      <c r="T9" s="2" t="s">
        <v>81</v>
      </c>
      <c r="U9" s="5">
        <v>439</v>
      </c>
      <c r="V9" s="2" t="s">
        <v>81</v>
      </c>
      <c r="W9" s="6">
        <v>87.1</v>
      </c>
      <c r="X9" s="2" t="s">
        <v>83</v>
      </c>
      <c r="Y9" s="6">
        <v>2.2000000000000002</v>
      </c>
      <c r="Z9" s="2" t="s">
        <v>83</v>
      </c>
      <c r="AA9" s="43" t="s">
        <v>0</v>
      </c>
      <c r="AB9" s="43" t="s">
        <v>0</v>
      </c>
      <c r="AC9" s="30">
        <v>0.97499999999999998</v>
      </c>
      <c r="AD9" s="2" t="s">
        <v>83</v>
      </c>
      <c r="AE9" s="30">
        <v>1</v>
      </c>
      <c r="AF9" s="2" t="s">
        <v>81</v>
      </c>
      <c r="AG9" s="30">
        <v>4.7E-2</v>
      </c>
      <c r="AH9" s="2" t="s">
        <v>85</v>
      </c>
      <c r="AI9" s="30">
        <v>0.79599999999999993</v>
      </c>
      <c r="AJ9" s="6">
        <v>1.64</v>
      </c>
    </row>
    <row r="10" spans="1:36" x14ac:dyDescent="0.25">
      <c r="A10" s="1" t="s">
        <v>86</v>
      </c>
      <c r="C10" s="5">
        <v>84</v>
      </c>
      <c r="D10" s="2" t="s">
        <v>81</v>
      </c>
      <c r="E10" s="5">
        <v>82</v>
      </c>
      <c r="F10" s="2" t="s">
        <v>81</v>
      </c>
      <c r="G10" s="4">
        <v>0.84</v>
      </c>
      <c r="H10" s="2" t="s">
        <v>88</v>
      </c>
      <c r="I10" s="2" t="s">
        <v>82</v>
      </c>
      <c r="J10" s="2" t="s">
        <v>81</v>
      </c>
      <c r="K10" s="2" t="s">
        <v>82</v>
      </c>
      <c r="L10" s="2" t="s">
        <v>81</v>
      </c>
      <c r="M10" s="2" t="s">
        <v>82</v>
      </c>
      <c r="N10" s="2" t="s">
        <v>81</v>
      </c>
      <c r="O10" s="2" t="s">
        <v>82</v>
      </c>
      <c r="P10" s="2" t="s">
        <v>81</v>
      </c>
      <c r="Q10" s="5">
        <v>183.8</v>
      </c>
      <c r="R10" s="2" t="s">
        <v>81</v>
      </c>
      <c r="S10" s="5">
        <v>100</v>
      </c>
      <c r="T10" s="2" t="s">
        <v>81</v>
      </c>
      <c r="U10" s="5">
        <v>242.6</v>
      </c>
      <c r="V10" s="2" t="s">
        <v>81</v>
      </c>
      <c r="W10" s="6">
        <v>66.41</v>
      </c>
      <c r="X10" s="2" t="s">
        <v>83</v>
      </c>
      <c r="Y10" s="6">
        <v>1.0900000000000001</v>
      </c>
      <c r="Z10" s="2" t="s">
        <v>81</v>
      </c>
      <c r="AA10" s="43" t="s">
        <v>0</v>
      </c>
      <c r="AB10" s="43" t="s">
        <v>0</v>
      </c>
      <c r="AC10" s="30">
        <v>0.97900000000000009</v>
      </c>
      <c r="AD10" s="2" t="s">
        <v>83</v>
      </c>
      <c r="AE10" s="30">
        <v>1</v>
      </c>
      <c r="AF10" s="2" t="s">
        <v>81</v>
      </c>
      <c r="AG10" s="30">
        <v>0.05</v>
      </c>
      <c r="AH10" s="2" t="s">
        <v>151</v>
      </c>
      <c r="AI10" s="30">
        <v>0.63100000000000001</v>
      </c>
      <c r="AJ10" s="6">
        <v>2.1</v>
      </c>
    </row>
    <row r="11" spans="1:36" x14ac:dyDescent="0.25">
      <c r="A11" s="1" t="s">
        <v>87</v>
      </c>
      <c r="C11" s="5">
        <v>85.29</v>
      </c>
      <c r="D11" s="2" t="s">
        <v>81</v>
      </c>
      <c r="E11" s="5">
        <v>351</v>
      </c>
      <c r="F11" s="2" t="s">
        <v>83</v>
      </c>
      <c r="G11" s="4">
        <v>7.5999999999999998E-2</v>
      </c>
      <c r="H11" s="2" t="s">
        <v>81</v>
      </c>
      <c r="I11" s="2" t="s">
        <v>82</v>
      </c>
      <c r="J11" s="2" t="s">
        <v>81</v>
      </c>
      <c r="K11" s="2" t="s">
        <v>82</v>
      </c>
      <c r="L11" s="2" t="s">
        <v>81</v>
      </c>
      <c r="M11" s="2" t="s">
        <v>82</v>
      </c>
      <c r="N11" s="2" t="s">
        <v>81</v>
      </c>
      <c r="O11" s="2" t="s">
        <v>82</v>
      </c>
      <c r="P11" s="2" t="s">
        <v>81</v>
      </c>
      <c r="Q11" s="2">
        <v>134</v>
      </c>
      <c r="R11" s="2" t="s">
        <v>81</v>
      </c>
      <c r="S11" s="5">
        <v>100</v>
      </c>
      <c r="T11" s="2" t="s">
        <v>81</v>
      </c>
      <c r="U11" s="5">
        <v>199.7</v>
      </c>
      <c r="V11" s="2" t="s">
        <v>81</v>
      </c>
      <c r="W11" s="6">
        <v>77.59</v>
      </c>
      <c r="X11" s="2" t="s">
        <v>83</v>
      </c>
      <c r="Y11" s="6">
        <v>3.05</v>
      </c>
      <c r="Z11" s="2" t="s">
        <v>83</v>
      </c>
      <c r="AA11" s="44">
        <v>0</v>
      </c>
      <c r="AB11" s="43" t="s">
        <v>81</v>
      </c>
      <c r="AC11" s="30">
        <v>0.99379999999999991</v>
      </c>
      <c r="AD11" s="2" t="s">
        <v>81</v>
      </c>
      <c r="AE11" s="30">
        <v>1</v>
      </c>
      <c r="AF11" s="2" t="s">
        <v>81</v>
      </c>
      <c r="AG11" s="30">
        <v>5.2999999999999999E-2</v>
      </c>
      <c r="AH11" s="2" t="s">
        <v>152</v>
      </c>
      <c r="AI11" s="30">
        <v>0.61099999999999999</v>
      </c>
      <c r="AJ11" s="6">
        <v>1.9</v>
      </c>
    </row>
    <row r="12" spans="1:36" x14ac:dyDescent="0.25">
      <c r="A12" s="1" t="s">
        <v>113</v>
      </c>
      <c r="C12" s="5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5">
        <v>58.39</v>
      </c>
      <c r="R12" s="2" t="s">
        <v>81</v>
      </c>
      <c r="S12" s="5">
        <v>100</v>
      </c>
      <c r="T12" s="2" t="s">
        <v>81</v>
      </c>
      <c r="U12" s="2" t="s">
        <v>0</v>
      </c>
      <c r="V12" s="2" t="s">
        <v>0</v>
      </c>
      <c r="W12" s="6" t="s">
        <v>0</v>
      </c>
      <c r="X12" s="2" t="s">
        <v>0</v>
      </c>
      <c r="Y12" s="6" t="s">
        <v>0</v>
      </c>
      <c r="Z12" s="2" t="s">
        <v>0</v>
      </c>
      <c r="AA12" s="43" t="s">
        <v>0</v>
      </c>
      <c r="AB12" s="43" t="s">
        <v>0</v>
      </c>
      <c r="AC12" s="30" t="s">
        <v>0</v>
      </c>
      <c r="AD12" s="2" t="s">
        <v>0</v>
      </c>
      <c r="AE12" s="30" t="s">
        <v>0</v>
      </c>
      <c r="AF12" s="2" t="s">
        <v>0</v>
      </c>
      <c r="AG12" s="30" t="s">
        <v>0</v>
      </c>
      <c r="AH12" s="2" t="s">
        <v>0</v>
      </c>
      <c r="AI12" s="30" t="s">
        <v>0</v>
      </c>
      <c r="AJ12" s="6" t="s">
        <v>0</v>
      </c>
    </row>
    <row r="13" spans="1:36" x14ac:dyDescent="0.25">
      <c r="A13" s="1" t="s">
        <v>90</v>
      </c>
      <c r="C13" s="5">
        <v>81.5</v>
      </c>
      <c r="D13" s="2" t="s">
        <v>81</v>
      </c>
      <c r="E13" s="5">
        <v>204</v>
      </c>
      <c r="F13" s="2" t="s">
        <v>81</v>
      </c>
      <c r="G13" s="4">
        <v>0.26</v>
      </c>
      <c r="H13" s="2" t="s">
        <v>81</v>
      </c>
      <c r="I13" s="2" t="s">
        <v>84</v>
      </c>
      <c r="J13" s="2" t="s">
        <v>83</v>
      </c>
      <c r="K13" s="2" t="s">
        <v>84</v>
      </c>
      <c r="L13" s="2" t="s">
        <v>83</v>
      </c>
      <c r="M13" s="2" t="s">
        <v>82</v>
      </c>
      <c r="N13" s="2" t="s">
        <v>81</v>
      </c>
      <c r="O13" s="2" t="s">
        <v>84</v>
      </c>
      <c r="P13" s="2" t="s">
        <v>83</v>
      </c>
      <c r="Q13" s="5">
        <v>441</v>
      </c>
      <c r="R13" s="2" t="s">
        <v>81</v>
      </c>
      <c r="S13" s="5">
        <v>100</v>
      </c>
      <c r="T13" s="2" t="s">
        <v>81</v>
      </c>
      <c r="U13" s="5">
        <v>510.9</v>
      </c>
      <c r="V13" s="2" t="s">
        <v>81</v>
      </c>
      <c r="W13" s="6">
        <v>77.97</v>
      </c>
      <c r="X13" s="2" t="s">
        <v>83</v>
      </c>
      <c r="Y13" s="6">
        <v>1.27</v>
      </c>
      <c r="Z13" s="2" t="s">
        <v>81</v>
      </c>
      <c r="AA13" s="43" t="s">
        <v>0</v>
      </c>
      <c r="AB13" s="43" t="s">
        <v>0</v>
      </c>
      <c r="AC13" s="30">
        <v>0.99290000000000012</v>
      </c>
      <c r="AD13" s="2" t="s">
        <v>81</v>
      </c>
      <c r="AE13" s="30">
        <v>1</v>
      </c>
      <c r="AF13" s="2" t="s">
        <v>81</v>
      </c>
      <c r="AG13" s="30">
        <v>6.4000000000000001E-2</v>
      </c>
      <c r="AH13" s="2" t="s">
        <v>89</v>
      </c>
      <c r="AI13" s="30">
        <v>0.58599999999999997</v>
      </c>
      <c r="AJ13" s="6">
        <v>3.6</v>
      </c>
    </row>
    <row r="14" spans="1:36" x14ac:dyDescent="0.25">
      <c r="A14" s="1" t="s">
        <v>91</v>
      </c>
      <c r="C14" s="5">
        <v>73.900000000000006</v>
      </c>
      <c r="D14" s="2" t="s">
        <v>81</v>
      </c>
      <c r="E14" s="5">
        <v>62</v>
      </c>
      <c r="F14" s="2" t="s">
        <v>83</v>
      </c>
      <c r="G14" s="4">
        <v>0.25</v>
      </c>
      <c r="H14" s="2" t="s">
        <v>81</v>
      </c>
      <c r="I14" s="2" t="s">
        <v>82</v>
      </c>
      <c r="J14" s="2" t="s">
        <v>81</v>
      </c>
      <c r="K14" s="2" t="s">
        <v>82</v>
      </c>
      <c r="L14" s="2" t="s">
        <v>81</v>
      </c>
      <c r="M14" s="2" t="s">
        <v>82</v>
      </c>
      <c r="N14" s="2" t="s">
        <v>81</v>
      </c>
      <c r="O14" s="2" t="s">
        <v>82</v>
      </c>
      <c r="P14" s="2" t="s">
        <v>81</v>
      </c>
      <c r="Q14" s="5">
        <v>84.1</v>
      </c>
      <c r="R14" s="2" t="s">
        <v>81</v>
      </c>
      <c r="S14" s="5">
        <v>100</v>
      </c>
      <c r="T14" s="2" t="s">
        <v>81</v>
      </c>
      <c r="U14" s="5">
        <v>152.80000000000001</v>
      </c>
      <c r="V14" s="2" t="s">
        <v>81</v>
      </c>
      <c r="W14" s="6">
        <v>266.8</v>
      </c>
      <c r="X14" s="2" t="s">
        <v>88</v>
      </c>
      <c r="Y14" s="6">
        <v>10.84</v>
      </c>
      <c r="Z14" s="2" t="s">
        <v>88</v>
      </c>
      <c r="AA14" s="43" t="s">
        <v>0</v>
      </c>
      <c r="AB14" s="43" t="s">
        <v>0</v>
      </c>
      <c r="AC14" s="30">
        <v>0.92500000000000004</v>
      </c>
      <c r="AD14" s="2" t="s">
        <v>88</v>
      </c>
      <c r="AE14" s="30">
        <v>1</v>
      </c>
      <c r="AF14" s="2" t="s">
        <v>81</v>
      </c>
      <c r="AG14" s="30">
        <v>5.4000000000000006E-2</v>
      </c>
      <c r="AH14" s="2" t="s">
        <v>0</v>
      </c>
      <c r="AI14" s="30">
        <v>0.56000000000000005</v>
      </c>
      <c r="AJ14" s="6">
        <v>2.4</v>
      </c>
    </row>
    <row r="15" spans="1:36" x14ac:dyDescent="0.25">
      <c r="A15" s="1" t="s">
        <v>92</v>
      </c>
      <c r="C15" s="5">
        <v>75.2</v>
      </c>
      <c r="D15" s="2" t="s">
        <v>81</v>
      </c>
      <c r="E15" s="5">
        <v>313</v>
      </c>
      <c r="F15" s="2" t="s">
        <v>88</v>
      </c>
      <c r="G15" s="4">
        <v>0.18</v>
      </c>
      <c r="H15" s="2" t="s">
        <v>81</v>
      </c>
      <c r="I15" s="2" t="s">
        <v>82</v>
      </c>
      <c r="J15" s="2" t="s">
        <v>81</v>
      </c>
      <c r="K15" s="2" t="s">
        <v>82</v>
      </c>
      <c r="L15" s="2" t="s">
        <v>81</v>
      </c>
      <c r="M15" s="2" t="s">
        <v>82</v>
      </c>
      <c r="N15" s="2" t="s">
        <v>81</v>
      </c>
      <c r="O15" s="2" t="s">
        <v>82</v>
      </c>
      <c r="P15" s="2" t="s">
        <v>81</v>
      </c>
      <c r="Q15" s="5">
        <v>85</v>
      </c>
      <c r="R15" s="2" t="s">
        <v>81</v>
      </c>
      <c r="S15" s="5">
        <v>100</v>
      </c>
      <c r="T15" s="2" t="s">
        <v>81</v>
      </c>
      <c r="U15" s="5">
        <v>270</v>
      </c>
      <c r="V15" s="2" t="s">
        <v>81</v>
      </c>
      <c r="W15" s="6">
        <v>145</v>
      </c>
      <c r="X15" s="2" t="s">
        <v>88</v>
      </c>
      <c r="Y15" s="6">
        <v>4.0999999999999996</v>
      </c>
      <c r="Z15" s="2" t="s">
        <v>88</v>
      </c>
      <c r="AA15" s="43" t="s">
        <v>0</v>
      </c>
      <c r="AB15" s="43" t="s">
        <v>0</v>
      </c>
      <c r="AC15" s="30">
        <v>0.95900000000000007</v>
      </c>
      <c r="AD15" s="2" t="s">
        <v>88</v>
      </c>
      <c r="AE15" s="30">
        <v>1</v>
      </c>
      <c r="AF15" s="2" t="s">
        <v>81</v>
      </c>
      <c r="AG15" s="30">
        <v>5.2000000000000005E-2</v>
      </c>
      <c r="AH15" s="2" t="s">
        <v>93</v>
      </c>
      <c r="AI15" s="30">
        <v>0.78</v>
      </c>
      <c r="AJ15" s="6">
        <v>1.6</v>
      </c>
    </row>
    <row r="16" spans="1:36" x14ac:dyDescent="0.25">
      <c r="A16" s="1" t="s">
        <v>94</v>
      </c>
      <c r="C16" s="5">
        <v>70.67</v>
      </c>
      <c r="D16" s="2" t="s">
        <v>81</v>
      </c>
      <c r="E16" s="5">
        <v>471</v>
      </c>
      <c r="F16" s="2" t="s">
        <v>83</v>
      </c>
      <c r="G16" s="4">
        <v>0.2</v>
      </c>
      <c r="H16" s="2" t="s">
        <v>81</v>
      </c>
      <c r="I16" s="2" t="s">
        <v>82</v>
      </c>
      <c r="J16" s="2" t="s">
        <v>81</v>
      </c>
      <c r="K16" s="2" t="s">
        <v>82</v>
      </c>
      <c r="L16" s="2" t="s">
        <v>81</v>
      </c>
      <c r="M16" s="2" t="s">
        <v>82</v>
      </c>
      <c r="N16" s="2" t="s">
        <v>81</v>
      </c>
      <c r="O16" s="2" t="s">
        <v>84</v>
      </c>
      <c r="P16" s="2" t="s">
        <v>83</v>
      </c>
      <c r="Q16" s="5">
        <v>644</v>
      </c>
      <c r="R16" s="2" t="s">
        <v>81</v>
      </c>
      <c r="S16" s="5">
        <v>100</v>
      </c>
      <c r="T16" s="2" t="s">
        <v>81</v>
      </c>
      <c r="U16" s="5">
        <v>739</v>
      </c>
      <c r="V16" s="2" t="s">
        <v>81</v>
      </c>
      <c r="W16" s="6">
        <v>89.6</v>
      </c>
      <c r="X16" s="2" t="s">
        <v>83</v>
      </c>
      <c r="Y16" s="6">
        <v>3.22</v>
      </c>
      <c r="Z16" s="2" t="s">
        <v>83</v>
      </c>
      <c r="AA16" s="43" t="s">
        <v>0</v>
      </c>
      <c r="AB16" s="43" t="s">
        <v>0</v>
      </c>
      <c r="AC16" s="30">
        <v>0.95709999999999995</v>
      </c>
      <c r="AD16" s="2" t="s">
        <v>81</v>
      </c>
      <c r="AE16" s="30">
        <v>1</v>
      </c>
      <c r="AF16" s="2" t="s">
        <v>81</v>
      </c>
      <c r="AG16" s="30">
        <v>4.8799999999999996E-2</v>
      </c>
      <c r="AH16" s="2" t="s">
        <v>85</v>
      </c>
      <c r="AI16" s="30">
        <v>0.77599999999999991</v>
      </c>
      <c r="AJ16" s="6">
        <v>1.8</v>
      </c>
    </row>
    <row r="17" spans="1:36" x14ac:dyDescent="0.25">
      <c r="A17" s="1" t="s">
        <v>95</v>
      </c>
      <c r="C17" s="5">
        <v>83</v>
      </c>
      <c r="D17" s="2" t="s">
        <v>81</v>
      </c>
      <c r="E17" s="5">
        <v>451</v>
      </c>
      <c r="F17" s="2" t="s">
        <v>81</v>
      </c>
      <c r="G17" s="4">
        <v>0.17</v>
      </c>
      <c r="H17" s="2" t="s">
        <v>81</v>
      </c>
      <c r="I17" s="2" t="s">
        <v>82</v>
      </c>
      <c r="J17" s="2" t="s">
        <v>81</v>
      </c>
      <c r="K17" s="2" t="s">
        <v>82</v>
      </c>
      <c r="L17" s="2" t="s">
        <v>81</v>
      </c>
      <c r="M17" s="2" t="s">
        <v>96</v>
      </c>
      <c r="N17" s="2" t="s">
        <v>81</v>
      </c>
      <c r="O17" s="2" t="s">
        <v>82</v>
      </c>
      <c r="P17" s="2" t="s">
        <v>81</v>
      </c>
      <c r="Q17" s="5">
        <v>452</v>
      </c>
      <c r="R17" s="2" t="s">
        <v>81</v>
      </c>
      <c r="S17" s="5">
        <v>100</v>
      </c>
      <c r="T17" s="2" t="s">
        <v>81</v>
      </c>
      <c r="U17" s="5">
        <v>449</v>
      </c>
      <c r="V17" s="2" t="s">
        <v>81</v>
      </c>
      <c r="W17" s="6">
        <v>48</v>
      </c>
      <c r="X17" s="2" t="s">
        <v>81</v>
      </c>
      <c r="Y17" s="6">
        <v>1.1000000000000001</v>
      </c>
      <c r="Z17" s="2" t="s">
        <v>81</v>
      </c>
      <c r="AA17" s="43" t="s">
        <v>0</v>
      </c>
      <c r="AB17" s="43" t="s">
        <v>0</v>
      </c>
      <c r="AC17" s="30">
        <v>0.99</v>
      </c>
      <c r="AD17" s="2" t="s">
        <v>83</v>
      </c>
      <c r="AE17" s="30">
        <v>0.99900000000000011</v>
      </c>
      <c r="AF17" s="2" t="s">
        <v>83</v>
      </c>
      <c r="AG17" s="30">
        <v>4.7E-2</v>
      </c>
      <c r="AH17" s="2" t="s">
        <v>89</v>
      </c>
      <c r="AI17" s="30">
        <v>0.61399999999999999</v>
      </c>
      <c r="AJ17" s="6">
        <v>3</v>
      </c>
    </row>
    <row r="18" spans="1:36" x14ac:dyDescent="0.25">
      <c r="A18" s="1" t="s">
        <v>97</v>
      </c>
      <c r="C18" s="5">
        <v>87</v>
      </c>
      <c r="D18" s="2" t="s">
        <v>81</v>
      </c>
      <c r="E18" s="5">
        <v>64</v>
      </c>
      <c r="F18" s="2" t="s">
        <v>81</v>
      </c>
      <c r="G18" s="4">
        <v>0.4</v>
      </c>
      <c r="H18" s="2" t="s">
        <v>81</v>
      </c>
      <c r="I18" s="2" t="s">
        <v>82</v>
      </c>
      <c r="J18" s="2" t="s">
        <v>81</v>
      </c>
      <c r="K18" s="2" t="s">
        <v>82</v>
      </c>
      <c r="L18" s="2" t="s">
        <v>81</v>
      </c>
      <c r="M18" s="2" t="s">
        <v>82</v>
      </c>
      <c r="N18" s="2" t="s">
        <v>81</v>
      </c>
      <c r="O18" s="2" t="s">
        <v>82</v>
      </c>
      <c r="P18" s="2" t="s">
        <v>81</v>
      </c>
      <c r="Q18" s="5">
        <v>69</v>
      </c>
      <c r="R18" s="2" t="s">
        <v>81</v>
      </c>
      <c r="S18" s="5">
        <v>100</v>
      </c>
      <c r="T18" s="2" t="s">
        <v>81</v>
      </c>
      <c r="U18" s="5">
        <v>145</v>
      </c>
      <c r="V18" s="2" t="s">
        <v>81</v>
      </c>
      <c r="W18" s="6">
        <v>48.2</v>
      </c>
      <c r="X18" s="2" t="s">
        <v>81</v>
      </c>
      <c r="Y18" s="6">
        <v>3.5</v>
      </c>
      <c r="Z18" s="2" t="s">
        <v>83</v>
      </c>
      <c r="AA18" s="43" t="s">
        <v>0</v>
      </c>
      <c r="AB18" s="43" t="s">
        <v>0</v>
      </c>
      <c r="AC18" s="30">
        <v>0.99</v>
      </c>
      <c r="AD18" s="2" t="s">
        <v>81</v>
      </c>
      <c r="AE18" s="30">
        <v>1</v>
      </c>
      <c r="AF18" s="2" t="s">
        <v>81</v>
      </c>
      <c r="AG18" s="30">
        <v>5.9000000000000004E-2</v>
      </c>
      <c r="AH18" s="2" t="s">
        <v>153</v>
      </c>
      <c r="AI18" s="30">
        <v>0.64</v>
      </c>
      <c r="AJ18" s="6">
        <v>3.6</v>
      </c>
    </row>
    <row r="19" spans="1:36" x14ac:dyDescent="0.25">
      <c r="A19" s="1" t="s">
        <v>98</v>
      </c>
      <c r="C19" s="5">
        <v>82</v>
      </c>
      <c r="D19" s="2" t="s">
        <v>81</v>
      </c>
      <c r="E19" s="5">
        <v>76</v>
      </c>
      <c r="F19" s="2" t="s">
        <v>81</v>
      </c>
      <c r="G19" s="4">
        <v>0.17</v>
      </c>
      <c r="H19" s="2" t="s">
        <v>81</v>
      </c>
      <c r="I19" s="2" t="s">
        <v>82</v>
      </c>
      <c r="J19" s="2" t="s">
        <v>81</v>
      </c>
      <c r="K19" s="2" t="s">
        <v>82</v>
      </c>
      <c r="L19" s="2" t="s">
        <v>81</v>
      </c>
      <c r="M19" s="2" t="s">
        <v>82</v>
      </c>
      <c r="N19" s="2" t="s">
        <v>81</v>
      </c>
      <c r="O19" s="2" t="s">
        <v>82</v>
      </c>
      <c r="P19" s="2" t="s">
        <v>81</v>
      </c>
      <c r="Q19" s="5">
        <v>282</v>
      </c>
      <c r="R19" s="2" t="s">
        <v>81</v>
      </c>
      <c r="S19" s="5">
        <v>100</v>
      </c>
      <c r="T19" s="2" t="s">
        <v>81</v>
      </c>
      <c r="U19" s="5">
        <v>357</v>
      </c>
      <c r="V19" s="2" t="s">
        <v>81</v>
      </c>
      <c r="W19" s="6">
        <v>78.099999999999994</v>
      </c>
      <c r="X19" s="2" t="s">
        <v>83</v>
      </c>
      <c r="Y19" s="6">
        <v>3.27</v>
      </c>
      <c r="Z19" s="2" t="s">
        <v>83</v>
      </c>
      <c r="AA19" s="43" t="s">
        <v>0</v>
      </c>
      <c r="AB19" s="43" t="s">
        <v>0</v>
      </c>
      <c r="AC19" s="30">
        <v>0.98</v>
      </c>
      <c r="AD19" s="2" t="s">
        <v>83</v>
      </c>
      <c r="AE19" s="30">
        <v>1</v>
      </c>
      <c r="AF19" s="2" t="s">
        <v>81</v>
      </c>
      <c r="AG19" s="30">
        <v>4.2999999999999997E-2</v>
      </c>
      <c r="AH19" s="2" t="s">
        <v>99</v>
      </c>
      <c r="AI19" s="30">
        <v>0.79200000000000004</v>
      </c>
      <c r="AJ19" s="6">
        <v>1.38</v>
      </c>
    </row>
    <row r="20" spans="1:36" x14ac:dyDescent="0.25">
      <c r="A20" s="1" t="s">
        <v>100</v>
      </c>
      <c r="C20" s="5">
        <v>79</v>
      </c>
      <c r="D20" s="2" t="s">
        <v>81</v>
      </c>
      <c r="E20" s="2" t="s">
        <v>0</v>
      </c>
      <c r="F20" s="2" t="s">
        <v>0</v>
      </c>
      <c r="G20" s="4">
        <v>0.38</v>
      </c>
      <c r="H20" s="2" t="s">
        <v>81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5" t="s">
        <v>0</v>
      </c>
      <c r="T20" s="2" t="s">
        <v>0</v>
      </c>
      <c r="U20" s="5">
        <v>111</v>
      </c>
      <c r="V20" s="2" t="s">
        <v>81</v>
      </c>
      <c r="W20" s="2" t="s">
        <v>0</v>
      </c>
      <c r="X20" s="2" t="s">
        <v>0</v>
      </c>
      <c r="Y20" s="2" t="s">
        <v>0</v>
      </c>
      <c r="Z20" s="2" t="s">
        <v>0</v>
      </c>
      <c r="AA20" s="43" t="s">
        <v>0</v>
      </c>
      <c r="AB20" s="43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30">
        <v>5.8400000000000001E-2</v>
      </c>
      <c r="AH20" s="2" t="s">
        <v>154</v>
      </c>
      <c r="AI20" s="30">
        <v>0.79</v>
      </c>
      <c r="AJ20" s="6">
        <v>1.4</v>
      </c>
    </row>
    <row r="21" spans="1:36" x14ac:dyDescent="0.25">
      <c r="A21" s="1" t="s">
        <v>110</v>
      </c>
      <c r="C21" s="5" t="s">
        <v>0</v>
      </c>
      <c r="D21" s="2" t="s">
        <v>0</v>
      </c>
      <c r="E21" s="2" t="s">
        <v>0</v>
      </c>
      <c r="F21" s="2" t="s">
        <v>0</v>
      </c>
      <c r="G21" s="2" t="s">
        <v>0</v>
      </c>
      <c r="H21" s="2" t="s">
        <v>0</v>
      </c>
      <c r="I21" s="2" t="s">
        <v>82</v>
      </c>
      <c r="J21" s="2" t="s">
        <v>81</v>
      </c>
      <c r="K21" s="2" t="s">
        <v>82</v>
      </c>
      <c r="L21" s="2" t="s">
        <v>81</v>
      </c>
      <c r="M21" s="2" t="s">
        <v>0</v>
      </c>
      <c r="N21" s="2" t="s">
        <v>0</v>
      </c>
      <c r="O21" s="2" t="s">
        <v>0</v>
      </c>
      <c r="P21" s="2" t="s">
        <v>0</v>
      </c>
      <c r="Q21" s="5">
        <v>169.8</v>
      </c>
      <c r="R21" s="2" t="s">
        <v>81</v>
      </c>
      <c r="S21" s="5">
        <v>100</v>
      </c>
      <c r="T21" s="2" t="s">
        <v>81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43" t="s">
        <v>0</v>
      </c>
      <c r="AB21" s="43" t="s">
        <v>0</v>
      </c>
      <c r="AC21" s="2" t="s">
        <v>0</v>
      </c>
      <c r="AD21" s="2" t="s">
        <v>0</v>
      </c>
      <c r="AE21" s="2" t="s">
        <v>0</v>
      </c>
      <c r="AF21" s="2" t="s">
        <v>0</v>
      </c>
      <c r="AG21" s="30" t="s">
        <v>0</v>
      </c>
      <c r="AH21" s="2" t="s">
        <v>0</v>
      </c>
      <c r="AI21" s="30" t="s">
        <v>0</v>
      </c>
      <c r="AJ21" s="6" t="s">
        <v>0</v>
      </c>
    </row>
    <row r="22" spans="1:36" x14ac:dyDescent="0.25">
      <c r="A22" s="1" t="s">
        <v>111</v>
      </c>
      <c r="C22" s="5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82</v>
      </c>
      <c r="J22" s="2" t="s">
        <v>81</v>
      </c>
      <c r="K22" s="2" t="s">
        <v>82</v>
      </c>
      <c r="L22" s="2" t="s">
        <v>81</v>
      </c>
      <c r="M22" s="2" t="s">
        <v>0</v>
      </c>
      <c r="N22" s="2" t="s">
        <v>0</v>
      </c>
      <c r="O22" s="2" t="s">
        <v>0</v>
      </c>
      <c r="P22" s="2" t="s">
        <v>0</v>
      </c>
      <c r="Q22" s="5">
        <v>4.3</v>
      </c>
      <c r="R22" s="2" t="s">
        <v>81</v>
      </c>
      <c r="S22" s="5">
        <v>100</v>
      </c>
      <c r="T22" s="2" t="s">
        <v>81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43" t="s">
        <v>0</v>
      </c>
      <c r="AB22" s="43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30" t="s">
        <v>0</v>
      </c>
      <c r="AH22" s="2" t="s">
        <v>0</v>
      </c>
      <c r="AI22" s="30" t="s">
        <v>0</v>
      </c>
      <c r="AJ22" s="6" t="s">
        <v>0</v>
      </c>
    </row>
    <row r="23" spans="1:36" x14ac:dyDescent="0.25">
      <c r="A23" s="1" t="s">
        <v>112</v>
      </c>
      <c r="C23" s="5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82</v>
      </c>
      <c r="J23" s="2" t="s">
        <v>81</v>
      </c>
      <c r="K23" s="2" t="s">
        <v>82</v>
      </c>
      <c r="L23" s="2" t="s">
        <v>81</v>
      </c>
      <c r="M23" s="2" t="s">
        <v>0</v>
      </c>
      <c r="N23" s="2" t="s">
        <v>0</v>
      </c>
      <c r="O23" s="2" t="s">
        <v>0</v>
      </c>
      <c r="P23" s="2" t="s">
        <v>0</v>
      </c>
      <c r="Q23" s="5">
        <v>6.7</v>
      </c>
      <c r="R23" s="2" t="s">
        <v>81</v>
      </c>
      <c r="S23" s="5">
        <v>100</v>
      </c>
      <c r="T23" s="2" t="s">
        <v>81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43" t="s">
        <v>0</v>
      </c>
      <c r="AB23" s="43" t="s">
        <v>0</v>
      </c>
      <c r="AC23" s="2" t="s">
        <v>0</v>
      </c>
      <c r="AD23" s="2" t="s">
        <v>0</v>
      </c>
      <c r="AE23" s="2" t="s">
        <v>0</v>
      </c>
      <c r="AF23" s="2" t="s">
        <v>0</v>
      </c>
      <c r="AG23" s="30">
        <v>0</v>
      </c>
      <c r="AH23" s="2" t="s">
        <v>0</v>
      </c>
      <c r="AI23" s="30">
        <v>0</v>
      </c>
      <c r="AJ23" s="6" t="s">
        <v>0</v>
      </c>
    </row>
    <row r="24" spans="1:36" x14ac:dyDescent="0.25">
      <c r="A24" s="1" t="s">
        <v>101</v>
      </c>
      <c r="C24" s="5">
        <v>85.4</v>
      </c>
      <c r="D24" s="2" t="s">
        <v>81</v>
      </c>
      <c r="E24" s="2" t="s">
        <v>0</v>
      </c>
      <c r="F24" s="2" t="s">
        <v>0</v>
      </c>
      <c r="G24" s="4">
        <v>0.39100000000000001</v>
      </c>
      <c r="H24" s="2" t="s">
        <v>81</v>
      </c>
      <c r="I24" s="2" t="s">
        <v>82</v>
      </c>
      <c r="J24" s="2" t="s">
        <v>81</v>
      </c>
      <c r="K24" s="2" t="s">
        <v>82</v>
      </c>
      <c r="L24" s="2" t="s">
        <v>81</v>
      </c>
      <c r="M24" s="2" t="s">
        <v>0</v>
      </c>
      <c r="N24" s="2" t="s">
        <v>0</v>
      </c>
      <c r="O24" s="2" t="s">
        <v>0</v>
      </c>
      <c r="P24" s="2" t="s">
        <v>0</v>
      </c>
      <c r="Q24" s="5">
        <v>44</v>
      </c>
      <c r="R24" s="2" t="s">
        <v>81</v>
      </c>
      <c r="S24" s="5">
        <v>100</v>
      </c>
      <c r="T24" s="2" t="s">
        <v>81</v>
      </c>
      <c r="U24" s="5">
        <v>41.994999999999997</v>
      </c>
      <c r="V24" s="2" t="s">
        <v>81</v>
      </c>
      <c r="W24" s="2" t="s">
        <v>0</v>
      </c>
      <c r="X24" s="2" t="s">
        <v>0</v>
      </c>
      <c r="Y24" s="2" t="s">
        <v>0</v>
      </c>
      <c r="Z24" s="2" t="s">
        <v>0</v>
      </c>
      <c r="AA24" s="44">
        <v>1.5</v>
      </c>
      <c r="AB24" s="43" t="s">
        <v>81</v>
      </c>
      <c r="AC24" s="2" t="s">
        <v>0</v>
      </c>
      <c r="AD24" s="2" t="s">
        <v>0</v>
      </c>
      <c r="AE24" s="2" t="s">
        <v>0</v>
      </c>
      <c r="AF24" s="2" t="s">
        <v>0</v>
      </c>
      <c r="AG24" s="30">
        <v>3.9E-2</v>
      </c>
      <c r="AH24" s="2" t="s">
        <v>85</v>
      </c>
      <c r="AI24" s="30">
        <v>0.67900000000000005</v>
      </c>
      <c r="AJ24" s="6">
        <v>2.7</v>
      </c>
    </row>
    <row r="25" spans="1:36" x14ac:dyDescent="0.25">
      <c r="A25" s="1" t="s">
        <v>102</v>
      </c>
      <c r="C25" s="5">
        <v>80</v>
      </c>
      <c r="D25" s="2" t="s">
        <v>81</v>
      </c>
      <c r="E25" s="2" t="s">
        <v>0</v>
      </c>
      <c r="F25" s="2" t="s">
        <v>0</v>
      </c>
      <c r="G25" s="4">
        <v>0.15</v>
      </c>
      <c r="H25" s="2" t="s">
        <v>81</v>
      </c>
      <c r="I25" s="2" t="s">
        <v>82</v>
      </c>
      <c r="J25" s="2" t="s">
        <v>81</v>
      </c>
      <c r="K25" s="2" t="s">
        <v>84</v>
      </c>
      <c r="L25" s="2" t="s">
        <v>83</v>
      </c>
      <c r="M25" s="2" t="s">
        <v>0</v>
      </c>
      <c r="N25" s="2" t="s">
        <v>0</v>
      </c>
      <c r="O25" s="2" t="s">
        <v>0</v>
      </c>
      <c r="P25" s="2" t="s">
        <v>0</v>
      </c>
      <c r="Q25" s="5">
        <v>10.15</v>
      </c>
      <c r="R25" s="2" t="s">
        <v>81</v>
      </c>
      <c r="S25" s="5">
        <v>100</v>
      </c>
      <c r="T25" s="2" t="s">
        <v>81</v>
      </c>
      <c r="U25" s="5">
        <v>8.86</v>
      </c>
      <c r="V25" s="2" t="s">
        <v>81</v>
      </c>
      <c r="W25" s="2" t="s">
        <v>0</v>
      </c>
      <c r="X25" s="2" t="s">
        <v>0</v>
      </c>
      <c r="Y25" s="2" t="s">
        <v>0</v>
      </c>
      <c r="Z25" s="2" t="s">
        <v>0</v>
      </c>
      <c r="AA25" s="43" t="s">
        <v>0</v>
      </c>
      <c r="AB25" s="43" t="s">
        <v>0</v>
      </c>
      <c r="AC25" s="2" t="s">
        <v>0</v>
      </c>
      <c r="AD25" s="2" t="s">
        <v>0</v>
      </c>
      <c r="AE25" s="2" t="s">
        <v>0</v>
      </c>
      <c r="AF25" s="2" t="s">
        <v>0</v>
      </c>
      <c r="AG25" s="30">
        <v>7.2999999999999995E-2</v>
      </c>
      <c r="AH25" s="2" t="s">
        <v>0</v>
      </c>
      <c r="AI25" s="30">
        <v>0.77200000000000002</v>
      </c>
      <c r="AJ25" s="6">
        <v>3.8</v>
      </c>
    </row>
    <row r="26" spans="1:36" x14ac:dyDescent="0.25">
      <c r="A26" s="1" t="s">
        <v>103</v>
      </c>
      <c r="C26" s="5">
        <v>82.8</v>
      </c>
      <c r="D26" s="2" t="s">
        <v>81</v>
      </c>
      <c r="E26" s="2" t="s">
        <v>0</v>
      </c>
      <c r="F26" s="2" t="s">
        <v>0</v>
      </c>
      <c r="G26" s="4">
        <v>8.5999999999999993E-2</v>
      </c>
      <c r="H26" s="2" t="s">
        <v>81</v>
      </c>
      <c r="I26" s="2" t="s">
        <v>82</v>
      </c>
      <c r="J26" s="2" t="s">
        <v>81</v>
      </c>
      <c r="K26" s="2" t="s">
        <v>82</v>
      </c>
      <c r="L26" s="2" t="s">
        <v>81</v>
      </c>
      <c r="M26" s="2" t="s">
        <v>0</v>
      </c>
      <c r="N26" s="2" t="s">
        <v>0</v>
      </c>
      <c r="O26" s="2" t="s">
        <v>0</v>
      </c>
      <c r="P26" s="2" t="s">
        <v>0</v>
      </c>
      <c r="Q26" s="5">
        <v>29.5</v>
      </c>
      <c r="R26" s="2" t="s">
        <v>81</v>
      </c>
      <c r="S26" s="5">
        <v>100</v>
      </c>
      <c r="T26" s="2" t="s">
        <v>81</v>
      </c>
      <c r="U26" s="5">
        <v>11.388999999999999</v>
      </c>
      <c r="V26" s="2" t="s">
        <v>81</v>
      </c>
      <c r="W26" s="2" t="s">
        <v>0</v>
      </c>
      <c r="X26" s="2" t="s">
        <v>0</v>
      </c>
      <c r="Y26" s="2" t="s">
        <v>0</v>
      </c>
      <c r="Z26" s="2" t="s">
        <v>0</v>
      </c>
      <c r="AA26" s="44">
        <v>0</v>
      </c>
      <c r="AB26" s="43" t="s">
        <v>81</v>
      </c>
      <c r="AC26" s="7">
        <v>1</v>
      </c>
      <c r="AD26" s="2" t="s">
        <v>81</v>
      </c>
      <c r="AE26" s="2" t="s">
        <v>0</v>
      </c>
      <c r="AF26" s="2" t="s">
        <v>0</v>
      </c>
      <c r="AG26" s="30">
        <v>4.36E-2</v>
      </c>
      <c r="AH26" s="2" t="s">
        <v>0</v>
      </c>
      <c r="AI26" s="30">
        <v>0.81400000000000006</v>
      </c>
      <c r="AJ26" s="6">
        <v>1.58</v>
      </c>
    </row>
    <row r="27" spans="1:36" x14ac:dyDescent="0.25">
      <c r="A27" s="1" t="s">
        <v>104</v>
      </c>
      <c r="C27" s="5">
        <v>87</v>
      </c>
      <c r="D27" s="2" t="s">
        <v>81</v>
      </c>
      <c r="E27" s="2" t="s">
        <v>0</v>
      </c>
      <c r="F27" s="2" t="s">
        <v>0</v>
      </c>
      <c r="G27" s="4">
        <v>0.03</v>
      </c>
      <c r="H27" s="2" t="s">
        <v>81</v>
      </c>
      <c r="I27" s="2" t="s">
        <v>82</v>
      </c>
      <c r="J27" s="2" t="s">
        <v>81</v>
      </c>
      <c r="K27" s="2" t="s">
        <v>82</v>
      </c>
      <c r="L27" s="2" t="s">
        <v>81</v>
      </c>
      <c r="M27" s="2" t="s">
        <v>0</v>
      </c>
      <c r="N27" s="2" t="s">
        <v>0</v>
      </c>
      <c r="O27" s="2" t="s">
        <v>0</v>
      </c>
      <c r="P27" s="2" t="s">
        <v>0</v>
      </c>
      <c r="Q27" s="5">
        <v>20.9</v>
      </c>
      <c r="R27" s="2" t="s">
        <v>81</v>
      </c>
      <c r="S27" s="5">
        <v>100</v>
      </c>
      <c r="T27" s="2" t="s">
        <v>81</v>
      </c>
      <c r="U27" s="5">
        <v>16.305</v>
      </c>
      <c r="V27" s="2" t="s">
        <v>81</v>
      </c>
      <c r="W27" s="2" t="s">
        <v>0</v>
      </c>
      <c r="X27" s="2" t="s">
        <v>0</v>
      </c>
      <c r="Y27" s="2" t="s">
        <v>0</v>
      </c>
      <c r="Z27" s="2" t="s">
        <v>0</v>
      </c>
      <c r="AA27" s="43" t="s">
        <v>0</v>
      </c>
      <c r="AB27" s="43" t="s">
        <v>0</v>
      </c>
      <c r="AC27" s="2" t="s">
        <v>0</v>
      </c>
      <c r="AD27" s="2" t="s">
        <v>0</v>
      </c>
      <c r="AE27" s="2" t="s">
        <v>0</v>
      </c>
      <c r="AF27" s="2" t="s">
        <v>0</v>
      </c>
      <c r="AG27" s="30">
        <v>7.400000000000001E-2</v>
      </c>
      <c r="AH27" s="2" t="s">
        <v>0</v>
      </c>
      <c r="AI27" s="30">
        <v>0.59699999999999998</v>
      </c>
      <c r="AJ27" s="6">
        <v>4</v>
      </c>
    </row>
    <row r="28" spans="1:36" x14ac:dyDescent="0.25">
      <c r="A28" s="1" t="s">
        <v>105</v>
      </c>
      <c r="C28" s="5">
        <v>75.38</v>
      </c>
      <c r="D28" s="2" t="s">
        <v>81</v>
      </c>
      <c r="E28" s="2" t="s">
        <v>0</v>
      </c>
      <c r="F28" s="2" t="s">
        <v>0</v>
      </c>
      <c r="G28" s="4">
        <v>0.27</v>
      </c>
      <c r="H28" s="2" t="s">
        <v>83</v>
      </c>
      <c r="I28" s="2" t="s">
        <v>82</v>
      </c>
      <c r="J28" s="2" t="s">
        <v>81</v>
      </c>
      <c r="K28" s="2" t="s">
        <v>82</v>
      </c>
      <c r="L28" s="2" t="s">
        <v>81</v>
      </c>
      <c r="M28" s="2" t="s">
        <v>0</v>
      </c>
      <c r="N28" s="2" t="s">
        <v>0</v>
      </c>
      <c r="O28" s="2" t="s">
        <v>0</v>
      </c>
      <c r="P28" s="2" t="s">
        <v>0</v>
      </c>
      <c r="Q28" s="5">
        <v>92.56</v>
      </c>
      <c r="R28" s="2" t="s">
        <v>81</v>
      </c>
      <c r="S28" s="5">
        <v>100</v>
      </c>
      <c r="T28" s="2" t="s">
        <v>81</v>
      </c>
      <c r="U28" s="5">
        <v>74.8</v>
      </c>
      <c r="V28" s="2" t="s">
        <v>81</v>
      </c>
      <c r="W28" s="2" t="s">
        <v>0</v>
      </c>
      <c r="X28" s="2" t="s">
        <v>0</v>
      </c>
      <c r="Y28" s="2" t="s">
        <v>0</v>
      </c>
      <c r="Z28" s="2" t="s">
        <v>0</v>
      </c>
      <c r="AA28" s="44">
        <v>0.69</v>
      </c>
      <c r="AB28" s="43" t="s">
        <v>83</v>
      </c>
      <c r="AC28" s="2" t="s">
        <v>0</v>
      </c>
      <c r="AD28" s="2" t="s">
        <v>0</v>
      </c>
      <c r="AE28" s="2" t="s">
        <v>0</v>
      </c>
      <c r="AF28" s="2" t="s">
        <v>0</v>
      </c>
      <c r="AG28" s="30">
        <v>6.3500000000000001E-2</v>
      </c>
      <c r="AH28" s="2" t="s">
        <v>155</v>
      </c>
      <c r="AI28" s="30">
        <v>0.81</v>
      </c>
      <c r="AJ28" s="6">
        <v>3.71</v>
      </c>
    </row>
    <row r="29" spans="1:36" x14ac:dyDescent="0.25">
      <c r="A29" s="1" t="s">
        <v>107</v>
      </c>
      <c r="C29" s="5">
        <v>86</v>
      </c>
      <c r="D29" s="2" t="s">
        <v>81</v>
      </c>
      <c r="E29" s="2" t="s">
        <v>0</v>
      </c>
      <c r="F29" s="2" t="s">
        <v>0</v>
      </c>
      <c r="G29" s="4">
        <v>0.15</v>
      </c>
      <c r="H29" s="2" t="s">
        <v>81</v>
      </c>
      <c r="I29" s="2" t="s">
        <v>82</v>
      </c>
      <c r="J29" s="2" t="s">
        <v>81</v>
      </c>
      <c r="K29" s="2" t="s">
        <v>82</v>
      </c>
      <c r="L29" s="2" t="s">
        <v>81</v>
      </c>
      <c r="M29" s="2" t="s">
        <v>0</v>
      </c>
      <c r="N29" s="2" t="s">
        <v>0</v>
      </c>
      <c r="O29" s="2" t="s">
        <v>0</v>
      </c>
      <c r="P29" s="2" t="s">
        <v>0</v>
      </c>
      <c r="Q29" s="5">
        <v>12.7</v>
      </c>
      <c r="R29" s="2" t="s">
        <v>81</v>
      </c>
      <c r="S29" s="5">
        <v>100</v>
      </c>
      <c r="T29" s="2" t="s">
        <v>81</v>
      </c>
      <c r="U29" s="5">
        <v>5.82</v>
      </c>
      <c r="V29" s="2" t="s">
        <v>81</v>
      </c>
      <c r="W29" s="2" t="s">
        <v>0</v>
      </c>
      <c r="X29" s="2" t="s">
        <v>0</v>
      </c>
      <c r="Y29" s="2" t="s">
        <v>0</v>
      </c>
      <c r="Z29" s="2" t="s">
        <v>0</v>
      </c>
      <c r="AA29" s="43" t="s">
        <v>0</v>
      </c>
      <c r="AB29" s="43" t="s">
        <v>0</v>
      </c>
      <c r="AC29" s="2" t="s">
        <v>0</v>
      </c>
      <c r="AD29" s="2" t="s">
        <v>0</v>
      </c>
      <c r="AE29" s="2" t="s">
        <v>0</v>
      </c>
      <c r="AF29" s="2" t="s">
        <v>0</v>
      </c>
      <c r="AG29" s="30">
        <v>7.3399999999999993E-2</v>
      </c>
      <c r="AH29" s="2" t="s">
        <v>156</v>
      </c>
      <c r="AI29" s="30">
        <v>0.64400000000000002</v>
      </c>
      <c r="AJ29" s="6">
        <v>3.3</v>
      </c>
    </row>
    <row r="30" spans="1:36" x14ac:dyDescent="0.25">
      <c r="A30" s="1" t="s">
        <v>108</v>
      </c>
      <c r="C30" s="5">
        <v>88.5</v>
      </c>
      <c r="D30" s="2" t="s">
        <v>81</v>
      </c>
      <c r="E30" s="2" t="s">
        <v>0</v>
      </c>
      <c r="F30" s="2" t="s">
        <v>0</v>
      </c>
      <c r="G30" s="4">
        <v>0.15</v>
      </c>
      <c r="H30" s="2" t="s">
        <v>81</v>
      </c>
      <c r="I30" s="2" t="s">
        <v>82</v>
      </c>
      <c r="J30" s="2" t="s">
        <v>81</v>
      </c>
      <c r="K30" s="2" t="s">
        <v>82</v>
      </c>
      <c r="L30" s="2" t="s">
        <v>81</v>
      </c>
      <c r="M30" s="2" t="s">
        <v>0</v>
      </c>
      <c r="N30" s="2" t="s">
        <v>0</v>
      </c>
      <c r="O30" s="2" t="s">
        <v>0</v>
      </c>
      <c r="P30" s="2" t="s">
        <v>0</v>
      </c>
      <c r="Q30" s="5">
        <v>66.900000000000006</v>
      </c>
      <c r="R30" s="2" t="s">
        <v>81</v>
      </c>
      <c r="S30" s="5">
        <v>100</v>
      </c>
      <c r="T30" s="2" t="s">
        <v>81</v>
      </c>
      <c r="U30" s="5">
        <v>51.2</v>
      </c>
      <c r="V30" s="2" t="s">
        <v>81</v>
      </c>
      <c r="W30" s="2" t="s">
        <v>0</v>
      </c>
      <c r="X30" s="2" t="s">
        <v>0</v>
      </c>
      <c r="Y30" s="2" t="s">
        <v>0</v>
      </c>
      <c r="Z30" s="2" t="s">
        <v>0</v>
      </c>
      <c r="AA30" s="44">
        <v>0</v>
      </c>
      <c r="AB30" s="43" t="s">
        <v>81</v>
      </c>
      <c r="AC30" s="2" t="s">
        <v>0</v>
      </c>
      <c r="AD30" s="2" t="s">
        <v>0</v>
      </c>
      <c r="AE30" s="2" t="s">
        <v>0</v>
      </c>
      <c r="AF30" s="2" t="s">
        <v>0</v>
      </c>
      <c r="AG30" s="30">
        <v>5.8200000000000002E-2</v>
      </c>
      <c r="AH30" s="2" t="s">
        <v>156</v>
      </c>
      <c r="AI30" s="30">
        <v>0.64400000000000002</v>
      </c>
      <c r="AJ30" s="6">
        <v>3.3</v>
      </c>
    </row>
    <row r="31" spans="1:36" x14ac:dyDescent="0.25">
      <c r="A31" s="1" t="s">
        <v>109</v>
      </c>
      <c r="C31" s="5">
        <v>83.3</v>
      </c>
      <c r="D31" s="2" t="s">
        <v>81</v>
      </c>
      <c r="E31" s="2" t="s">
        <v>0</v>
      </c>
      <c r="F31" s="2" t="s">
        <v>0</v>
      </c>
      <c r="G31" s="4">
        <v>0.224</v>
      </c>
      <c r="H31" s="2" t="s">
        <v>81</v>
      </c>
      <c r="I31" s="2" t="s">
        <v>82</v>
      </c>
      <c r="J31" s="2" t="s">
        <v>81</v>
      </c>
      <c r="K31" s="2" t="s">
        <v>82</v>
      </c>
      <c r="L31" s="2" t="s">
        <v>81</v>
      </c>
      <c r="M31" s="2" t="s">
        <v>0</v>
      </c>
      <c r="N31" s="2" t="s">
        <v>0</v>
      </c>
      <c r="O31" s="2" t="s">
        <v>0</v>
      </c>
      <c r="P31" s="2" t="s">
        <v>0</v>
      </c>
      <c r="Q31" s="5">
        <v>23.9</v>
      </c>
      <c r="R31" s="2" t="s">
        <v>81</v>
      </c>
      <c r="S31" s="5">
        <v>100</v>
      </c>
      <c r="T31" s="2" t="s">
        <v>81</v>
      </c>
      <c r="U31" s="5">
        <v>26.8</v>
      </c>
      <c r="V31" s="2" t="s">
        <v>81</v>
      </c>
      <c r="W31" s="2" t="s">
        <v>0</v>
      </c>
      <c r="X31" s="2" t="s">
        <v>0</v>
      </c>
      <c r="Y31" s="2" t="s">
        <v>0</v>
      </c>
      <c r="Z31" s="2" t="s">
        <v>0</v>
      </c>
      <c r="AA31" s="43" t="s">
        <v>0</v>
      </c>
      <c r="AB31" s="43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30">
        <v>5.8299999999999998E-2</v>
      </c>
      <c r="AH31" s="2" t="s">
        <v>106</v>
      </c>
      <c r="AI31" s="30">
        <v>0.77</v>
      </c>
      <c r="AJ31" s="6">
        <v>1.2</v>
      </c>
    </row>
    <row r="32" spans="1:36" s="14" customFormat="1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27"/>
      <c r="AB32" s="27"/>
      <c r="AC32" s="10"/>
      <c r="AD32" s="10"/>
      <c r="AE32" s="10"/>
      <c r="AF32" s="10"/>
      <c r="AG32" s="10"/>
      <c r="AH32" s="10"/>
      <c r="AI32" s="10"/>
      <c r="AJ32" s="10"/>
    </row>
    <row r="35" spans="2:5" x14ac:dyDescent="0.25">
      <c r="C35" s="1" t="str">
        <f>C6</f>
        <v>SIM score</v>
      </c>
    </row>
    <row r="36" spans="2:5" x14ac:dyDescent="0.25">
      <c r="C36" s="1" t="s">
        <v>88</v>
      </c>
      <c r="D36" s="1" t="s">
        <v>83</v>
      </c>
      <c r="E36" s="1" t="s">
        <v>81</v>
      </c>
    </row>
    <row r="37" spans="2:5" x14ac:dyDescent="0.25">
      <c r="B37" s="13" t="s">
        <v>123</v>
      </c>
      <c r="C37" s="1">
        <f>IF($D9=C$36,$C9,0)</f>
        <v>0</v>
      </c>
      <c r="D37" s="1">
        <f>IF($D9=D$36,$C9,0)</f>
        <v>0</v>
      </c>
      <c r="E37" s="1">
        <f>IF($D9=E$36,$C9,0)</f>
        <v>87</v>
      </c>
    </row>
    <row r="38" spans="2:5" x14ac:dyDescent="0.25">
      <c r="B38" s="13" t="s">
        <v>124</v>
      </c>
      <c r="C38" s="1">
        <f t="shared" ref="C38:E38" si="0">IF($D10=C$36,$C10,0)</f>
        <v>0</v>
      </c>
      <c r="D38" s="1">
        <f t="shared" si="0"/>
        <v>0</v>
      </c>
      <c r="E38" s="1">
        <f t="shared" si="0"/>
        <v>84</v>
      </c>
    </row>
    <row r="39" spans="2:5" x14ac:dyDescent="0.25">
      <c r="B39" s="13" t="s">
        <v>125</v>
      </c>
      <c r="C39" s="1">
        <f t="shared" ref="C39:E39" si="1">IF($D11=C$36,$C11,0)</f>
        <v>0</v>
      </c>
      <c r="D39" s="1">
        <f t="shared" si="1"/>
        <v>0</v>
      </c>
      <c r="E39" s="1">
        <f t="shared" si="1"/>
        <v>85.29</v>
      </c>
    </row>
    <row r="40" spans="2:5" x14ac:dyDescent="0.25">
      <c r="B40" s="13" t="s">
        <v>127</v>
      </c>
      <c r="C40" s="1">
        <f t="shared" ref="C40:E40" si="2">IF($D13=C$36,$C13,0)</f>
        <v>0</v>
      </c>
      <c r="D40" s="1">
        <f t="shared" si="2"/>
        <v>0</v>
      </c>
      <c r="E40" s="1">
        <f t="shared" si="2"/>
        <v>81.5</v>
      </c>
    </row>
    <row r="41" spans="2:5" x14ac:dyDescent="0.25">
      <c r="B41" s="13" t="s">
        <v>128</v>
      </c>
      <c r="C41" s="1">
        <f t="shared" ref="C41:E41" si="3">IF($D14=C$36,$C14,0)</f>
        <v>0</v>
      </c>
      <c r="D41" s="1">
        <f t="shared" si="3"/>
        <v>0</v>
      </c>
      <c r="E41" s="1">
        <f t="shared" si="3"/>
        <v>73.900000000000006</v>
      </c>
    </row>
    <row r="42" spans="2:5" x14ac:dyDescent="0.25">
      <c r="B42" s="13" t="s">
        <v>129</v>
      </c>
      <c r="C42" s="1">
        <f t="shared" ref="C42:E42" si="4">IF($D15=C$36,$C15,0)</f>
        <v>0</v>
      </c>
      <c r="D42" s="1">
        <f t="shared" si="4"/>
        <v>0</v>
      </c>
      <c r="E42" s="1">
        <f t="shared" si="4"/>
        <v>75.2</v>
      </c>
    </row>
    <row r="43" spans="2:5" x14ac:dyDescent="0.25">
      <c r="B43" s="13" t="s">
        <v>130</v>
      </c>
      <c r="C43" s="1">
        <f t="shared" ref="C43:E43" si="5">IF($D16=C$36,$C16,0)</f>
        <v>0</v>
      </c>
      <c r="D43" s="1">
        <f t="shared" si="5"/>
        <v>0</v>
      </c>
      <c r="E43" s="1">
        <f t="shared" si="5"/>
        <v>70.67</v>
      </c>
    </row>
    <row r="44" spans="2:5" x14ac:dyDescent="0.25">
      <c r="B44" s="13" t="s">
        <v>131</v>
      </c>
      <c r="C44" s="1">
        <f t="shared" ref="C44:E44" si="6">IF($D17=C$36,$C17,0)</f>
        <v>0</v>
      </c>
      <c r="D44" s="1">
        <f t="shared" si="6"/>
        <v>0</v>
      </c>
      <c r="E44" s="1">
        <f t="shared" si="6"/>
        <v>83</v>
      </c>
    </row>
    <row r="45" spans="2:5" x14ac:dyDescent="0.25">
      <c r="B45" s="13" t="s">
        <v>132</v>
      </c>
      <c r="C45" s="1">
        <f t="shared" ref="C45:E45" si="7">IF($D18=C$36,$C18,0)</f>
        <v>0</v>
      </c>
      <c r="D45" s="1">
        <f t="shared" si="7"/>
        <v>0</v>
      </c>
      <c r="E45" s="1">
        <f t="shared" si="7"/>
        <v>87</v>
      </c>
    </row>
    <row r="46" spans="2:5" x14ac:dyDescent="0.25">
      <c r="B46" s="13" t="s">
        <v>133</v>
      </c>
      <c r="C46" s="1">
        <f t="shared" ref="C46:E46" si="8">IF($D19=C$36,$C19,0)</f>
        <v>0</v>
      </c>
      <c r="D46" s="1">
        <f t="shared" si="8"/>
        <v>0</v>
      </c>
      <c r="E46" s="1">
        <f t="shared" si="8"/>
        <v>82</v>
      </c>
    </row>
    <row r="47" spans="2:5" x14ac:dyDescent="0.25">
      <c r="B47" s="13" t="s">
        <v>100</v>
      </c>
      <c r="C47" s="1">
        <f>IF($D20=C$36,$C20,0)</f>
        <v>0</v>
      </c>
      <c r="D47" s="1">
        <f>IF($D20=D$36,$C20,0)</f>
        <v>0</v>
      </c>
      <c r="E47" s="1">
        <f>IF($D20=E$36,$C20,0)</f>
        <v>79</v>
      </c>
    </row>
    <row r="48" spans="2:5" x14ac:dyDescent="0.25">
      <c r="B48" s="13" t="s">
        <v>134</v>
      </c>
      <c r="C48" s="1">
        <f t="shared" ref="C48:E55" si="9">IF($D24=C$36,$C24,0)</f>
        <v>0</v>
      </c>
      <c r="D48" s="1">
        <f t="shared" si="9"/>
        <v>0</v>
      </c>
      <c r="E48" s="1">
        <f t="shared" si="9"/>
        <v>85.4</v>
      </c>
    </row>
    <row r="49" spans="2:6" x14ac:dyDescent="0.25">
      <c r="B49" s="13" t="s">
        <v>135</v>
      </c>
      <c r="C49" s="1">
        <f t="shared" si="9"/>
        <v>0</v>
      </c>
      <c r="D49" s="1">
        <f t="shared" si="9"/>
        <v>0</v>
      </c>
      <c r="E49" s="1">
        <f t="shared" si="9"/>
        <v>80</v>
      </c>
    </row>
    <row r="50" spans="2:6" x14ac:dyDescent="0.25">
      <c r="B50" s="13" t="s">
        <v>136</v>
      </c>
      <c r="C50" s="1">
        <f t="shared" si="9"/>
        <v>0</v>
      </c>
      <c r="D50" s="1">
        <f t="shared" si="9"/>
        <v>0</v>
      </c>
      <c r="E50" s="1">
        <f t="shared" si="9"/>
        <v>82.8</v>
      </c>
    </row>
    <row r="51" spans="2:6" x14ac:dyDescent="0.25">
      <c r="B51" s="13" t="s">
        <v>137</v>
      </c>
      <c r="C51" s="1">
        <f t="shared" si="9"/>
        <v>0</v>
      </c>
      <c r="D51" s="1">
        <f t="shared" si="9"/>
        <v>0</v>
      </c>
      <c r="E51" s="1">
        <f t="shared" si="9"/>
        <v>87</v>
      </c>
    </row>
    <row r="52" spans="2:6" x14ac:dyDescent="0.25">
      <c r="B52" s="13" t="s">
        <v>138</v>
      </c>
      <c r="C52" s="1">
        <f t="shared" si="9"/>
        <v>0</v>
      </c>
      <c r="D52" s="1">
        <f t="shared" si="9"/>
        <v>0</v>
      </c>
      <c r="E52" s="1">
        <f t="shared" si="9"/>
        <v>75.38</v>
      </c>
    </row>
    <row r="53" spans="2:6" x14ac:dyDescent="0.25">
      <c r="B53" s="13" t="s">
        <v>144</v>
      </c>
      <c r="C53" s="1">
        <f t="shared" si="9"/>
        <v>0</v>
      </c>
      <c r="D53" s="1">
        <f t="shared" si="9"/>
        <v>0</v>
      </c>
      <c r="E53" s="1">
        <f t="shared" si="9"/>
        <v>86</v>
      </c>
    </row>
    <row r="54" spans="2:6" x14ac:dyDescent="0.25">
      <c r="B54" s="13" t="s">
        <v>139</v>
      </c>
      <c r="C54" s="1">
        <f t="shared" si="9"/>
        <v>0</v>
      </c>
      <c r="D54" s="1">
        <f t="shared" si="9"/>
        <v>0</v>
      </c>
      <c r="E54" s="1">
        <f t="shared" si="9"/>
        <v>88.5</v>
      </c>
    </row>
    <row r="55" spans="2:6" x14ac:dyDescent="0.25">
      <c r="B55" s="13" t="s">
        <v>140</v>
      </c>
      <c r="C55" s="1">
        <f t="shared" si="9"/>
        <v>0</v>
      </c>
      <c r="D55" s="1">
        <f t="shared" si="9"/>
        <v>0</v>
      </c>
      <c r="E55" s="1">
        <f t="shared" si="9"/>
        <v>83.3</v>
      </c>
    </row>
    <row r="58" spans="2:6" x14ac:dyDescent="0.25">
      <c r="C58" s="1" t="str">
        <f>E6</f>
        <v>Internal sewer flooding incidents</v>
      </c>
    </row>
    <row r="59" spans="2:6" x14ac:dyDescent="0.25">
      <c r="C59" s="1" t="s">
        <v>88</v>
      </c>
      <c r="D59" s="1" t="s">
        <v>83</v>
      </c>
      <c r="E59" s="1" t="s">
        <v>81</v>
      </c>
      <c r="F59" s="1" t="s">
        <v>114</v>
      </c>
    </row>
    <row r="60" spans="2:6" x14ac:dyDescent="0.25">
      <c r="B60" s="13" t="s">
        <v>123</v>
      </c>
      <c r="C60" s="1">
        <f t="shared" ref="C60:F62" si="10">IF($F9=C$59,$E9,0)</f>
        <v>0</v>
      </c>
      <c r="D60" s="1">
        <f t="shared" si="10"/>
        <v>0</v>
      </c>
      <c r="E60" s="1">
        <f t="shared" si="10"/>
        <v>116</v>
      </c>
      <c r="F60" s="1">
        <f t="shared" si="10"/>
        <v>0</v>
      </c>
    </row>
    <row r="61" spans="2:6" x14ac:dyDescent="0.25">
      <c r="B61" s="13" t="s">
        <v>124</v>
      </c>
      <c r="C61" s="1">
        <f t="shared" si="10"/>
        <v>0</v>
      </c>
      <c r="D61" s="1">
        <f t="shared" si="10"/>
        <v>0</v>
      </c>
      <c r="E61" s="1">
        <f t="shared" si="10"/>
        <v>82</v>
      </c>
      <c r="F61" s="1">
        <f t="shared" si="10"/>
        <v>0</v>
      </c>
    </row>
    <row r="62" spans="2:6" x14ac:dyDescent="0.25">
      <c r="B62" s="13" t="s">
        <v>125</v>
      </c>
      <c r="C62" s="1">
        <f t="shared" si="10"/>
        <v>0</v>
      </c>
      <c r="D62" s="1">
        <f t="shared" si="10"/>
        <v>351</v>
      </c>
      <c r="E62" s="1">
        <f t="shared" si="10"/>
        <v>0</v>
      </c>
      <c r="F62" s="1">
        <f t="shared" si="10"/>
        <v>0</v>
      </c>
    </row>
    <row r="63" spans="2:6" x14ac:dyDescent="0.25">
      <c r="B63" s="13" t="s">
        <v>127</v>
      </c>
      <c r="C63" s="1">
        <f t="shared" ref="C63:F69" si="11">IF($F13=C$59,$E13,0)</f>
        <v>0</v>
      </c>
      <c r="D63" s="1">
        <f t="shared" si="11"/>
        <v>0</v>
      </c>
      <c r="E63" s="1">
        <f t="shared" si="11"/>
        <v>204</v>
      </c>
      <c r="F63" s="1">
        <f t="shared" si="11"/>
        <v>0</v>
      </c>
    </row>
    <row r="64" spans="2:6" x14ac:dyDescent="0.25">
      <c r="B64" s="13" t="s">
        <v>128</v>
      </c>
      <c r="C64" s="1">
        <f t="shared" si="11"/>
        <v>0</v>
      </c>
      <c r="D64" s="1">
        <f t="shared" si="11"/>
        <v>62</v>
      </c>
      <c r="E64" s="1">
        <f t="shared" si="11"/>
        <v>0</v>
      </c>
      <c r="F64" s="1">
        <f t="shared" si="11"/>
        <v>0</v>
      </c>
    </row>
    <row r="65" spans="2:6" x14ac:dyDescent="0.25">
      <c r="B65" s="13" t="s">
        <v>129</v>
      </c>
      <c r="C65" s="1">
        <f t="shared" si="11"/>
        <v>313</v>
      </c>
      <c r="D65" s="1">
        <f t="shared" si="11"/>
        <v>0</v>
      </c>
      <c r="E65" s="1">
        <f t="shared" si="11"/>
        <v>0</v>
      </c>
      <c r="F65" s="1">
        <f t="shared" si="11"/>
        <v>0</v>
      </c>
    </row>
    <row r="66" spans="2:6" x14ac:dyDescent="0.25">
      <c r="B66" s="13" t="s">
        <v>130</v>
      </c>
      <c r="C66" s="1">
        <f t="shared" si="11"/>
        <v>0</v>
      </c>
      <c r="D66" s="1">
        <f t="shared" si="11"/>
        <v>471</v>
      </c>
      <c r="E66" s="1">
        <f t="shared" si="11"/>
        <v>0</v>
      </c>
      <c r="F66" s="1">
        <f t="shared" si="11"/>
        <v>0</v>
      </c>
    </row>
    <row r="67" spans="2:6" x14ac:dyDescent="0.25">
      <c r="B67" s="13" t="s">
        <v>131</v>
      </c>
      <c r="C67" s="1">
        <f t="shared" si="11"/>
        <v>0</v>
      </c>
      <c r="D67" s="1">
        <f t="shared" si="11"/>
        <v>0</v>
      </c>
      <c r="E67" s="1">
        <f t="shared" si="11"/>
        <v>451</v>
      </c>
      <c r="F67" s="1">
        <f t="shared" si="11"/>
        <v>0</v>
      </c>
    </row>
    <row r="68" spans="2:6" x14ac:dyDescent="0.25">
      <c r="B68" s="13" t="s">
        <v>132</v>
      </c>
      <c r="C68" s="1">
        <f t="shared" si="11"/>
        <v>0</v>
      </c>
      <c r="D68" s="1">
        <f t="shared" si="11"/>
        <v>0</v>
      </c>
      <c r="E68" s="1">
        <f t="shared" si="11"/>
        <v>64</v>
      </c>
      <c r="F68" s="1">
        <f t="shared" si="11"/>
        <v>0</v>
      </c>
    </row>
    <row r="69" spans="2:6" x14ac:dyDescent="0.25">
      <c r="B69" s="13" t="s">
        <v>133</v>
      </c>
      <c r="C69" s="1">
        <f t="shared" si="11"/>
        <v>0</v>
      </c>
      <c r="D69" s="1">
        <f t="shared" si="11"/>
        <v>0</v>
      </c>
      <c r="E69" s="1">
        <f t="shared" si="11"/>
        <v>76</v>
      </c>
      <c r="F69" s="1">
        <f t="shared" si="11"/>
        <v>0</v>
      </c>
    </row>
    <row r="72" spans="2:6" x14ac:dyDescent="0.25">
      <c r="C72" s="1" t="str">
        <f>G6</f>
        <v>Water supply interrruptions - hours per total properties served</v>
      </c>
    </row>
    <row r="73" spans="2:6" x14ac:dyDescent="0.25">
      <c r="C73" s="1" t="s">
        <v>88</v>
      </c>
      <c r="D73" s="1" t="s">
        <v>83</v>
      </c>
      <c r="E73" s="1" t="s">
        <v>81</v>
      </c>
      <c r="F73" s="1" t="s">
        <v>114</v>
      </c>
    </row>
    <row r="74" spans="2:6" x14ac:dyDescent="0.25">
      <c r="B74" s="13" t="s">
        <v>123</v>
      </c>
      <c r="C74" s="1">
        <f t="shared" ref="C74:F76" si="12">IF($H9=C$73,$G9,0)</f>
        <v>0</v>
      </c>
      <c r="D74" s="1">
        <f t="shared" si="12"/>
        <v>0</v>
      </c>
      <c r="E74" s="1">
        <f t="shared" si="12"/>
        <v>0.33</v>
      </c>
      <c r="F74" s="1">
        <f t="shared" si="12"/>
        <v>0</v>
      </c>
    </row>
    <row r="75" spans="2:6" x14ac:dyDescent="0.25">
      <c r="B75" s="13" t="s">
        <v>124</v>
      </c>
      <c r="C75" s="1">
        <f t="shared" si="12"/>
        <v>0.84</v>
      </c>
      <c r="D75" s="1">
        <f t="shared" si="12"/>
        <v>0</v>
      </c>
      <c r="E75" s="1">
        <f t="shared" si="12"/>
        <v>0</v>
      </c>
      <c r="F75" s="1">
        <f t="shared" si="12"/>
        <v>0</v>
      </c>
    </row>
    <row r="76" spans="2:6" x14ac:dyDescent="0.25">
      <c r="B76" s="13" t="s">
        <v>125</v>
      </c>
      <c r="C76" s="1">
        <f t="shared" si="12"/>
        <v>0</v>
      </c>
      <c r="D76" s="1">
        <f t="shared" si="12"/>
        <v>0</v>
      </c>
      <c r="E76" s="1">
        <f t="shared" si="12"/>
        <v>7.5999999999999998E-2</v>
      </c>
      <c r="F76" s="1">
        <f t="shared" si="12"/>
        <v>0</v>
      </c>
    </row>
    <row r="77" spans="2:6" x14ac:dyDescent="0.25">
      <c r="B77" s="13" t="s">
        <v>127</v>
      </c>
      <c r="C77" s="1">
        <f t="shared" ref="C77:F84" si="13">IF($H13=C$73,$G13,0)</f>
        <v>0</v>
      </c>
      <c r="D77" s="1">
        <f t="shared" si="13"/>
        <v>0</v>
      </c>
      <c r="E77" s="1">
        <f t="shared" si="13"/>
        <v>0.26</v>
      </c>
      <c r="F77" s="1">
        <f t="shared" si="13"/>
        <v>0</v>
      </c>
    </row>
    <row r="78" spans="2:6" x14ac:dyDescent="0.25">
      <c r="B78" s="13" t="s">
        <v>128</v>
      </c>
      <c r="C78" s="1">
        <f t="shared" si="13"/>
        <v>0</v>
      </c>
      <c r="D78" s="1">
        <f t="shared" si="13"/>
        <v>0</v>
      </c>
      <c r="E78" s="1">
        <f t="shared" si="13"/>
        <v>0.25</v>
      </c>
      <c r="F78" s="1">
        <f t="shared" si="13"/>
        <v>0</v>
      </c>
    </row>
    <row r="79" spans="2:6" x14ac:dyDescent="0.25">
      <c r="B79" s="13" t="s">
        <v>129</v>
      </c>
      <c r="C79" s="1">
        <f t="shared" si="13"/>
        <v>0</v>
      </c>
      <c r="D79" s="1">
        <f t="shared" si="13"/>
        <v>0</v>
      </c>
      <c r="E79" s="1">
        <f t="shared" si="13"/>
        <v>0.18</v>
      </c>
      <c r="F79" s="1">
        <f t="shared" si="13"/>
        <v>0</v>
      </c>
    </row>
    <row r="80" spans="2:6" x14ac:dyDescent="0.25">
      <c r="B80" s="13" t="s">
        <v>130</v>
      </c>
      <c r="C80" s="1">
        <f t="shared" si="13"/>
        <v>0</v>
      </c>
      <c r="D80" s="1">
        <f t="shared" si="13"/>
        <v>0</v>
      </c>
      <c r="E80" s="1">
        <f t="shared" si="13"/>
        <v>0.2</v>
      </c>
      <c r="F80" s="1">
        <f t="shared" si="13"/>
        <v>0</v>
      </c>
    </row>
    <row r="81" spans="2:6" x14ac:dyDescent="0.25">
      <c r="B81" s="13" t="s">
        <v>131</v>
      </c>
      <c r="C81" s="1">
        <f t="shared" si="13"/>
        <v>0</v>
      </c>
      <c r="D81" s="1">
        <f t="shared" si="13"/>
        <v>0</v>
      </c>
      <c r="E81" s="1">
        <f t="shared" si="13"/>
        <v>0.17</v>
      </c>
      <c r="F81" s="1">
        <f t="shared" si="13"/>
        <v>0</v>
      </c>
    </row>
    <row r="82" spans="2:6" x14ac:dyDescent="0.25">
      <c r="B82" s="13" t="s">
        <v>132</v>
      </c>
      <c r="C82" s="1">
        <f t="shared" si="13"/>
        <v>0</v>
      </c>
      <c r="D82" s="1">
        <f t="shared" si="13"/>
        <v>0</v>
      </c>
      <c r="E82" s="1">
        <f t="shared" si="13"/>
        <v>0.4</v>
      </c>
      <c r="F82" s="1">
        <f t="shared" si="13"/>
        <v>0</v>
      </c>
    </row>
    <row r="83" spans="2:6" x14ac:dyDescent="0.25">
      <c r="B83" s="13" t="s">
        <v>133</v>
      </c>
      <c r="C83" s="1">
        <f t="shared" si="13"/>
        <v>0</v>
      </c>
      <c r="D83" s="1">
        <f t="shared" si="13"/>
        <v>0</v>
      </c>
      <c r="E83" s="1">
        <f t="shared" si="13"/>
        <v>0.17</v>
      </c>
      <c r="F83" s="1">
        <f t="shared" si="13"/>
        <v>0</v>
      </c>
    </row>
    <row r="84" spans="2:6" x14ac:dyDescent="0.25">
      <c r="B84" s="13" t="s">
        <v>100</v>
      </c>
      <c r="C84" s="1">
        <f t="shared" si="13"/>
        <v>0</v>
      </c>
      <c r="D84" s="1">
        <f t="shared" si="13"/>
        <v>0</v>
      </c>
      <c r="E84" s="1">
        <f t="shared" si="13"/>
        <v>0.38</v>
      </c>
      <c r="F84" s="1">
        <f t="shared" si="13"/>
        <v>0</v>
      </c>
    </row>
    <row r="85" spans="2:6" x14ac:dyDescent="0.25">
      <c r="B85" s="13" t="s">
        <v>134</v>
      </c>
      <c r="C85" s="1">
        <f t="shared" ref="C85:F92" si="14">IF($H24=C$73,$G24,0)</f>
        <v>0</v>
      </c>
      <c r="D85" s="1">
        <f t="shared" si="14"/>
        <v>0</v>
      </c>
      <c r="E85" s="1">
        <f t="shared" si="14"/>
        <v>0.39100000000000001</v>
      </c>
      <c r="F85" s="1">
        <f t="shared" si="14"/>
        <v>0</v>
      </c>
    </row>
    <row r="86" spans="2:6" x14ac:dyDescent="0.25">
      <c r="B86" s="13" t="s">
        <v>135</v>
      </c>
      <c r="C86" s="1">
        <f t="shared" si="14"/>
        <v>0</v>
      </c>
      <c r="D86" s="1">
        <f t="shared" si="14"/>
        <v>0</v>
      </c>
      <c r="E86" s="1">
        <f t="shared" si="14"/>
        <v>0.15</v>
      </c>
      <c r="F86" s="1">
        <f t="shared" si="14"/>
        <v>0</v>
      </c>
    </row>
    <row r="87" spans="2:6" x14ac:dyDescent="0.25">
      <c r="B87" s="13" t="s">
        <v>136</v>
      </c>
      <c r="C87" s="1">
        <f t="shared" si="14"/>
        <v>0</v>
      </c>
      <c r="D87" s="1">
        <f t="shared" si="14"/>
        <v>0</v>
      </c>
      <c r="E87" s="1">
        <f t="shared" si="14"/>
        <v>8.5999999999999993E-2</v>
      </c>
      <c r="F87" s="1">
        <f t="shared" si="14"/>
        <v>0</v>
      </c>
    </row>
    <row r="88" spans="2:6" x14ac:dyDescent="0.25">
      <c r="B88" s="13" t="s">
        <v>137</v>
      </c>
      <c r="C88" s="1">
        <f t="shared" si="14"/>
        <v>0</v>
      </c>
      <c r="D88" s="1">
        <f t="shared" si="14"/>
        <v>0</v>
      </c>
      <c r="E88" s="1">
        <f t="shared" si="14"/>
        <v>0.03</v>
      </c>
      <c r="F88" s="1">
        <f t="shared" si="14"/>
        <v>0</v>
      </c>
    </row>
    <row r="89" spans="2:6" x14ac:dyDescent="0.25">
      <c r="B89" s="13" t="s">
        <v>138</v>
      </c>
      <c r="C89" s="1">
        <f t="shared" si="14"/>
        <v>0</v>
      </c>
      <c r="D89" s="1">
        <f t="shared" si="14"/>
        <v>0.27</v>
      </c>
      <c r="E89" s="1">
        <f t="shared" si="14"/>
        <v>0</v>
      </c>
      <c r="F89" s="1">
        <f t="shared" si="14"/>
        <v>0</v>
      </c>
    </row>
    <row r="90" spans="2:6" x14ac:dyDescent="0.25">
      <c r="B90" s="13" t="s">
        <v>144</v>
      </c>
      <c r="C90" s="1">
        <f t="shared" si="14"/>
        <v>0</v>
      </c>
      <c r="D90" s="1">
        <f t="shared" si="14"/>
        <v>0</v>
      </c>
      <c r="E90" s="1">
        <f t="shared" si="14"/>
        <v>0.15</v>
      </c>
      <c r="F90" s="1">
        <f t="shared" si="14"/>
        <v>0</v>
      </c>
    </row>
    <row r="91" spans="2:6" x14ac:dyDescent="0.25">
      <c r="B91" s="13" t="s">
        <v>139</v>
      </c>
      <c r="C91" s="1">
        <f t="shared" si="14"/>
        <v>0</v>
      </c>
      <c r="D91" s="1">
        <f t="shared" si="14"/>
        <v>0</v>
      </c>
      <c r="E91" s="1">
        <f t="shared" si="14"/>
        <v>0.15</v>
      </c>
      <c r="F91" s="1">
        <f t="shared" si="14"/>
        <v>0</v>
      </c>
    </row>
    <row r="92" spans="2:6" x14ac:dyDescent="0.25">
      <c r="B92" s="13" t="s">
        <v>140</v>
      </c>
      <c r="C92" s="1">
        <f t="shared" si="14"/>
        <v>0</v>
      </c>
      <c r="D92" s="1">
        <f t="shared" si="14"/>
        <v>0</v>
      </c>
      <c r="E92" s="1">
        <f t="shared" si="14"/>
        <v>0.224</v>
      </c>
      <c r="F92" s="1">
        <f t="shared" si="14"/>
        <v>0</v>
      </c>
    </row>
    <row r="95" spans="2:6" x14ac:dyDescent="0.25">
      <c r="C95" s="1" t="s">
        <v>53</v>
      </c>
    </row>
    <row r="96" spans="2:6" x14ac:dyDescent="0.25">
      <c r="C96" s="1" t="s">
        <v>88</v>
      </c>
      <c r="D96" s="1" t="s">
        <v>83</v>
      </c>
      <c r="E96" s="1" t="s">
        <v>81</v>
      </c>
    </row>
    <row r="97" spans="2:5" x14ac:dyDescent="0.25">
      <c r="B97" s="13" t="s">
        <v>123</v>
      </c>
      <c r="C97" s="1">
        <f t="shared" ref="C97:E107" si="15">IF($R9=C$96,$Q9,0)</f>
        <v>0</v>
      </c>
      <c r="D97" s="1">
        <f t="shared" si="15"/>
        <v>0</v>
      </c>
      <c r="E97" s="1">
        <f t="shared" si="15"/>
        <v>193</v>
      </c>
    </row>
    <row r="98" spans="2:5" x14ac:dyDescent="0.25">
      <c r="B98" s="13" t="s">
        <v>124</v>
      </c>
      <c r="C98" s="1">
        <f t="shared" si="15"/>
        <v>0</v>
      </c>
      <c r="D98" s="1">
        <f t="shared" si="15"/>
        <v>0</v>
      </c>
      <c r="E98" s="1">
        <f t="shared" si="15"/>
        <v>183.8</v>
      </c>
    </row>
    <row r="99" spans="2:5" x14ac:dyDescent="0.25">
      <c r="B99" s="13" t="s">
        <v>125</v>
      </c>
      <c r="C99" s="1">
        <f t="shared" si="15"/>
        <v>0</v>
      </c>
      <c r="D99" s="1">
        <f t="shared" si="15"/>
        <v>0</v>
      </c>
      <c r="E99" s="1">
        <f t="shared" si="15"/>
        <v>134</v>
      </c>
    </row>
    <row r="100" spans="2:5" x14ac:dyDescent="0.25">
      <c r="B100" s="15" t="s">
        <v>145</v>
      </c>
      <c r="C100" s="1">
        <f t="shared" si="15"/>
        <v>0</v>
      </c>
      <c r="D100" s="1">
        <f t="shared" si="15"/>
        <v>0</v>
      </c>
      <c r="E100" s="1">
        <f t="shared" si="15"/>
        <v>58.39</v>
      </c>
    </row>
    <row r="101" spans="2:5" x14ac:dyDescent="0.25">
      <c r="B101" s="13" t="s">
        <v>127</v>
      </c>
      <c r="C101" s="1">
        <f t="shared" si="15"/>
        <v>0</v>
      </c>
      <c r="D101" s="1">
        <f t="shared" si="15"/>
        <v>0</v>
      </c>
      <c r="E101" s="1">
        <f t="shared" si="15"/>
        <v>441</v>
      </c>
    </row>
    <row r="102" spans="2:5" x14ac:dyDescent="0.25">
      <c r="B102" s="13" t="s">
        <v>128</v>
      </c>
      <c r="C102" s="1">
        <f t="shared" si="15"/>
        <v>0</v>
      </c>
      <c r="D102" s="1">
        <f t="shared" si="15"/>
        <v>0</v>
      </c>
      <c r="E102" s="1">
        <f t="shared" si="15"/>
        <v>84.1</v>
      </c>
    </row>
    <row r="103" spans="2:5" x14ac:dyDescent="0.25">
      <c r="B103" s="13" t="s">
        <v>129</v>
      </c>
      <c r="C103" s="1">
        <f t="shared" si="15"/>
        <v>0</v>
      </c>
      <c r="D103" s="1">
        <f t="shared" si="15"/>
        <v>0</v>
      </c>
      <c r="E103" s="1">
        <f t="shared" si="15"/>
        <v>85</v>
      </c>
    </row>
    <row r="104" spans="2:5" x14ac:dyDescent="0.25">
      <c r="B104" s="13" t="s">
        <v>130</v>
      </c>
      <c r="C104" s="1">
        <f t="shared" si="15"/>
        <v>0</v>
      </c>
      <c r="D104" s="1">
        <f t="shared" si="15"/>
        <v>0</v>
      </c>
      <c r="E104" s="1">
        <f t="shared" si="15"/>
        <v>644</v>
      </c>
    </row>
    <row r="105" spans="2:5" x14ac:dyDescent="0.25">
      <c r="B105" s="13" t="s">
        <v>131</v>
      </c>
      <c r="C105" s="1">
        <f t="shared" si="15"/>
        <v>0</v>
      </c>
      <c r="D105" s="1">
        <f t="shared" si="15"/>
        <v>0</v>
      </c>
      <c r="E105" s="1">
        <f t="shared" si="15"/>
        <v>452</v>
      </c>
    </row>
    <row r="106" spans="2:5" x14ac:dyDescent="0.25">
      <c r="B106" s="13" t="s">
        <v>132</v>
      </c>
      <c r="C106" s="1">
        <f t="shared" si="15"/>
        <v>0</v>
      </c>
      <c r="D106" s="1">
        <f t="shared" si="15"/>
        <v>0</v>
      </c>
      <c r="E106" s="1">
        <f t="shared" si="15"/>
        <v>69</v>
      </c>
    </row>
    <row r="107" spans="2:5" x14ac:dyDescent="0.25">
      <c r="B107" s="13" t="s">
        <v>133</v>
      </c>
      <c r="C107" s="1">
        <f t="shared" si="15"/>
        <v>0</v>
      </c>
      <c r="D107" s="1">
        <f t="shared" si="15"/>
        <v>0</v>
      </c>
      <c r="E107" s="1">
        <f t="shared" si="15"/>
        <v>282</v>
      </c>
    </row>
    <row r="108" spans="2:5" x14ac:dyDescent="0.25">
      <c r="B108" s="13" t="s">
        <v>141</v>
      </c>
      <c r="C108" s="1">
        <f t="shared" ref="C108:E118" si="16">IF($R21=C$96,$Q21,0)</f>
        <v>0</v>
      </c>
      <c r="D108" s="1">
        <f t="shared" si="16"/>
        <v>0</v>
      </c>
      <c r="E108" s="1">
        <f t="shared" si="16"/>
        <v>169.8</v>
      </c>
    </row>
    <row r="109" spans="2:5" x14ac:dyDescent="0.25">
      <c r="B109" s="13" t="s">
        <v>142</v>
      </c>
      <c r="C109" s="1">
        <f t="shared" si="16"/>
        <v>0</v>
      </c>
      <c r="D109" s="1">
        <f t="shared" si="16"/>
        <v>0</v>
      </c>
      <c r="E109" s="1">
        <f t="shared" si="16"/>
        <v>4.3</v>
      </c>
    </row>
    <row r="110" spans="2:5" x14ac:dyDescent="0.25">
      <c r="B110" s="13" t="s">
        <v>143</v>
      </c>
      <c r="C110" s="1">
        <f t="shared" si="16"/>
        <v>0</v>
      </c>
      <c r="D110" s="1">
        <f t="shared" si="16"/>
        <v>0</v>
      </c>
      <c r="E110" s="1">
        <f t="shared" si="16"/>
        <v>6.7</v>
      </c>
    </row>
    <row r="111" spans="2:5" x14ac:dyDescent="0.25">
      <c r="B111" s="13" t="s">
        <v>134</v>
      </c>
      <c r="C111" s="1">
        <f t="shared" si="16"/>
        <v>0</v>
      </c>
      <c r="D111" s="1">
        <f t="shared" si="16"/>
        <v>0</v>
      </c>
      <c r="E111" s="1">
        <f t="shared" si="16"/>
        <v>44</v>
      </c>
    </row>
    <row r="112" spans="2:5" x14ac:dyDescent="0.25">
      <c r="B112" s="13" t="s">
        <v>135</v>
      </c>
      <c r="C112" s="1">
        <f t="shared" si="16"/>
        <v>0</v>
      </c>
      <c r="D112" s="1">
        <f t="shared" si="16"/>
        <v>0</v>
      </c>
      <c r="E112" s="1">
        <f t="shared" si="16"/>
        <v>10.15</v>
      </c>
    </row>
    <row r="113" spans="2:5" x14ac:dyDescent="0.25">
      <c r="B113" s="13" t="s">
        <v>136</v>
      </c>
      <c r="C113" s="1">
        <f t="shared" si="16"/>
        <v>0</v>
      </c>
      <c r="D113" s="1">
        <f t="shared" si="16"/>
        <v>0</v>
      </c>
      <c r="E113" s="1">
        <f t="shared" si="16"/>
        <v>29.5</v>
      </c>
    </row>
    <row r="114" spans="2:5" x14ac:dyDescent="0.25">
      <c r="B114" s="13" t="s">
        <v>137</v>
      </c>
      <c r="C114" s="1">
        <f t="shared" si="16"/>
        <v>0</v>
      </c>
      <c r="D114" s="1">
        <f t="shared" si="16"/>
        <v>0</v>
      </c>
      <c r="E114" s="1">
        <f t="shared" si="16"/>
        <v>20.9</v>
      </c>
    </row>
    <row r="115" spans="2:5" x14ac:dyDescent="0.25">
      <c r="B115" s="13" t="s">
        <v>138</v>
      </c>
      <c r="C115" s="1">
        <f t="shared" si="16"/>
        <v>0</v>
      </c>
      <c r="D115" s="1">
        <f t="shared" si="16"/>
        <v>0</v>
      </c>
      <c r="E115" s="1">
        <f t="shared" si="16"/>
        <v>92.56</v>
      </c>
    </row>
    <row r="116" spans="2:5" x14ac:dyDescent="0.25">
      <c r="B116" s="13" t="s">
        <v>144</v>
      </c>
      <c r="C116" s="1">
        <f t="shared" si="16"/>
        <v>0</v>
      </c>
      <c r="D116" s="1">
        <f t="shared" si="16"/>
        <v>0</v>
      </c>
      <c r="E116" s="1">
        <f t="shared" si="16"/>
        <v>12.7</v>
      </c>
    </row>
    <row r="117" spans="2:5" x14ac:dyDescent="0.25">
      <c r="B117" s="13" t="s">
        <v>139</v>
      </c>
      <c r="C117" s="1">
        <f t="shared" si="16"/>
        <v>0</v>
      </c>
      <c r="D117" s="1">
        <f t="shared" si="16"/>
        <v>0</v>
      </c>
      <c r="E117" s="1">
        <f t="shared" si="16"/>
        <v>66.900000000000006</v>
      </c>
    </row>
    <row r="118" spans="2:5" x14ac:dyDescent="0.25">
      <c r="B118" s="13" t="s">
        <v>140</v>
      </c>
      <c r="C118" s="1">
        <f t="shared" si="16"/>
        <v>0</v>
      </c>
      <c r="D118" s="1">
        <f t="shared" si="16"/>
        <v>0</v>
      </c>
      <c r="E118" s="1">
        <f t="shared" si="16"/>
        <v>23.9</v>
      </c>
    </row>
    <row r="121" spans="2:5" x14ac:dyDescent="0.25">
      <c r="C121" s="1" t="s">
        <v>146</v>
      </c>
    </row>
    <row r="122" spans="2:5" x14ac:dyDescent="0.25">
      <c r="C122" s="1" t="s">
        <v>88</v>
      </c>
      <c r="D122" s="1" t="s">
        <v>83</v>
      </c>
      <c r="E122" s="1" t="s">
        <v>81</v>
      </c>
    </row>
    <row r="123" spans="2:5" x14ac:dyDescent="0.25">
      <c r="B123" s="13" t="s">
        <v>123</v>
      </c>
      <c r="C123" s="1">
        <f t="shared" ref="C123:E133" si="17">IF($T9=C$122,$S9,0)</f>
        <v>0</v>
      </c>
      <c r="D123" s="1">
        <f t="shared" si="17"/>
        <v>0</v>
      </c>
      <c r="E123" s="1">
        <f t="shared" si="17"/>
        <v>100</v>
      </c>
    </row>
    <row r="124" spans="2:5" x14ac:dyDescent="0.25">
      <c r="B124" s="13" t="s">
        <v>124</v>
      </c>
      <c r="C124" s="1">
        <f t="shared" si="17"/>
        <v>0</v>
      </c>
      <c r="D124" s="1">
        <f t="shared" si="17"/>
        <v>0</v>
      </c>
      <c r="E124" s="1">
        <f t="shared" si="17"/>
        <v>100</v>
      </c>
    </row>
    <row r="125" spans="2:5" x14ac:dyDescent="0.25">
      <c r="B125" s="13" t="s">
        <v>125</v>
      </c>
      <c r="C125" s="1">
        <f t="shared" si="17"/>
        <v>0</v>
      </c>
      <c r="D125" s="1">
        <f t="shared" si="17"/>
        <v>0</v>
      </c>
      <c r="E125" s="1">
        <f t="shared" si="17"/>
        <v>100</v>
      </c>
    </row>
    <row r="126" spans="2:5" x14ac:dyDescent="0.25">
      <c r="B126" s="15" t="s">
        <v>145</v>
      </c>
      <c r="C126" s="1">
        <f t="shared" si="17"/>
        <v>0</v>
      </c>
      <c r="D126" s="1">
        <f t="shared" si="17"/>
        <v>0</v>
      </c>
      <c r="E126" s="1">
        <f t="shared" si="17"/>
        <v>100</v>
      </c>
    </row>
    <row r="127" spans="2:5" x14ac:dyDescent="0.25">
      <c r="B127" s="13" t="s">
        <v>127</v>
      </c>
      <c r="C127" s="1">
        <f t="shared" si="17"/>
        <v>0</v>
      </c>
      <c r="D127" s="1">
        <f t="shared" si="17"/>
        <v>0</v>
      </c>
      <c r="E127" s="1">
        <f t="shared" si="17"/>
        <v>100</v>
      </c>
    </row>
    <row r="128" spans="2:5" x14ac:dyDescent="0.25">
      <c r="B128" s="13" t="s">
        <v>128</v>
      </c>
      <c r="C128" s="1">
        <f t="shared" si="17"/>
        <v>0</v>
      </c>
      <c r="D128" s="1">
        <f t="shared" si="17"/>
        <v>0</v>
      </c>
      <c r="E128" s="1">
        <f t="shared" si="17"/>
        <v>100</v>
      </c>
    </row>
    <row r="129" spans="2:5" x14ac:dyDescent="0.25">
      <c r="B129" s="13" t="s">
        <v>129</v>
      </c>
      <c r="C129" s="1">
        <f t="shared" si="17"/>
        <v>0</v>
      </c>
      <c r="D129" s="1">
        <f t="shared" si="17"/>
        <v>0</v>
      </c>
      <c r="E129" s="1">
        <f t="shared" si="17"/>
        <v>100</v>
      </c>
    </row>
    <row r="130" spans="2:5" x14ac:dyDescent="0.25">
      <c r="B130" s="13" t="s">
        <v>130</v>
      </c>
      <c r="C130" s="1">
        <f t="shared" si="17"/>
        <v>0</v>
      </c>
      <c r="D130" s="1">
        <f t="shared" si="17"/>
        <v>0</v>
      </c>
      <c r="E130" s="1">
        <f t="shared" si="17"/>
        <v>100</v>
      </c>
    </row>
    <row r="131" spans="2:5" x14ac:dyDescent="0.25">
      <c r="B131" s="13" t="s">
        <v>131</v>
      </c>
      <c r="C131" s="1">
        <f t="shared" si="17"/>
        <v>0</v>
      </c>
      <c r="D131" s="1">
        <f t="shared" si="17"/>
        <v>0</v>
      </c>
      <c r="E131" s="1">
        <f t="shared" si="17"/>
        <v>100</v>
      </c>
    </row>
    <row r="132" spans="2:5" x14ac:dyDescent="0.25">
      <c r="B132" s="13" t="s">
        <v>132</v>
      </c>
      <c r="C132" s="1">
        <f t="shared" si="17"/>
        <v>0</v>
      </c>
      <c r="D132" s="1">
        <f t="shared" si="17"/>
        <v>0</v>
      </c>
      <c r="E132" s="1">
        <f t="shared" si="17"/>
        <v>100</v>
      </c>
    </row>
    <row r="133" spans="2:5" x14ac:dyDescent="0.25">
      <c r="B133" s="13" t="s">
        <v>133</v>
      </c>
      <c r="C133" s="1">
        <f t="shared" si="17"/>
        <v>0</v>
      </c>
      <c r="D133" s="1">
        <f t="shared" si="17"/>
        <v>0</v>
      </c>
      <c r="E133" s="1">
        <f t="shared" si="17"/>
        <v>100</v>
      </c>
    </row>
    <row r="134" spans="2:5" x14ac:dyDescent="0.25">
      <c r="B134" s="13" t="s">
        <v>141</v>
      </c>
      <c r="C134" s="1">
        <f t="shared" ref="C134:E144" si="18">IF($T21=C$122,$S21,0)</f>
        <v>0</v>
      </c>
      <c r="D134" s="1">
        <f t="shared" si="18"/>
        <v>0</v>
      </c>
      <c r="E134" s="1">
        <f t="shared" si="18"/>
        <v>100</v>
      </c>
    </row>
    <row r="135" spans="2:5" x14ac:dyDescent="0.25">
      <c r="B135" s="13" t="s">
        <v>142</v>
      </c>
      <c r="C135" s="1">
        <f t="shared" si="18"/>
        <v>0</v>
      </c>
      <c r="D135" s="1">
        <f t="shared" si="18"/>
        <v>0</v>
      </c>
      <c r="E135" s="1">
        <f t="shared" si="18"/>
        <v>100</v>
      </c>
    </row>
    <row r="136" spans="2:5" x14ac:dyDescent="0.25">
      <c r="B136" s="13" t="s">
        <v>143</v>
      </c>
      <c r="C136" s="1">
        <f t="shared" si="18"/>
        <v>0</v>
      </c>
      <c r="D136" s="1">
        <f t="shared" si="18"/>
        <v>0</v>
      </c>
      <c r="E136" s="1">
        <f t="shared" si="18"/>
        <v>100</v>
      </c>
    </row>
    <row r="137" spans="2:5" x14ac:dyDescent="0.25">
      <c r="B137" s="13" t="s">
        <v>134</v>
      </c>
      <c r="C137" s="1">
        <f t="shared" si="18"/>
        <v>0</v>
      </c>
      <c r="D137" s="1">
        <f t="shared" si="18"/>
        <v>0</v>
      </c>
      <c r="E137" s="1">
        <f t="shared" si="18"/>
        <v>100</v>
      </c>
    </row>
    <row r="138" spans="2:5" x14ac:dyDescent="0.25">
      <c r="B138" s="13" t="s">
        <v>135</v>
      </c>
      <c r="C138" s="1">
        <f t="shared" si="18"/>
        <v>0</v>
      </c>
      <c r="D138" s="1">
        <f t="shared" si="18"/>
        <v>0</v>
      </c>
      <c r="E138" s="1">
        <f t="shared" si="18"/>
        <v>100</v>
      </c>
    </row>
    <row r="139" spans="2:5" x14ac:dyDescent="0.25">
      <c r="B139" s="13" t="s">
        <v>136</v>
      </c>
      <c r="C139" s="1">
        <f t="shared" si="18"/>
        <v>0</v>
      </c>
      <c r="D139" s="1">
        <f t="shared" si="18"/>
        <v>0</v>
      </c>
      <c r="E139" s="1">
        <f t="shared" si="18"/>
        <v>100</v>
      </c>
    </row>
    <row r="140" spans="2:5" x14ac:dyDescent="0.25">
      <c r="B140" s="13" t="s">
        <v>137</v>
      </c>
      <c r="C140" s="1">
        <f t="shared" si="18"/>
        <v>0</v>
      </c>
      <c r="D140" s="1">
        <f t="shared" si="18"/>
        <v>0</v>
      </c>
      <c r="E140" s="1">
        <f t="shared" si="18"/>
        <v>100</v>
      </c>
    </row>
    <row r="141" spans="2:5" x14ac:dyDescent="0.25">
      <c r="B141" s="13" t="s">
        <v>138</v>
      </c>
      <c r="C141" s="1">
        <f t="shared" si="18"/>
        <v>0</v>
      </c>
      <c r="D141" s="1">
        <f t="shared" si="18"/>
        <v>0</v>
      </c>
      <c r="E141" s="1">
        <f t="shared" si="18"/>
        <v>100</v>
      </c>
    </row>
    <row r="142" spans="2:5" x14ac:dyDescent="0.25">
      <c r="B142" s="13" t="s">
        <v>144</v>
      </c>
      <c r="C142" s="1">
        <f t="shared" si="18"/>
        <v>0</v>
      </c>
      <c r="D142" s="1">
        <f t="shared" si="18"/>
        <v>0</v>
      </c>
      <c r="E142" s="1">
        <f t="shared" si="18"/>
        <v>100</v>
      </c>
    </row>
    <row r="143" spans="2:5" x14ac:dyDescent="0.25">
      <c r="B143" s="13" t="s">
        <v>139</v>
      </c>
      <c r="C143" s="1">
        <f t="shared" si="18"/>
        <v>0</v>
      </c>
      <c r="D143" s="1">
        <f t="shared" si="18"/>
        <v>0</v>
      </c>
      <c r="E143" s="1">
        <f t="shared" si="18"/>
        <v>100</v>
      </c>
    </row>
    <row r="144" spans="2:5" x14ac:dyDescent="0.25">
      <c r="B144" s="13" t="s">
        <v>140</v>
      </c>
      <c r="C144" s="1">
        <f t="shared" si="18"/>
        <v>0</v>
      </c>
      <c r="D144" s="1">
        <f t="shared" si="18"/>
        <v>0</v>
      </c>
      <c r="E144" s="1">
        <f t="shared" si="18"/>
        <v>100</v>
      </c>
    </row>
    <row r="147" spans="2:5" x14ac:dyDescent="0.25">
      <c r="C147" s="1" t="s">
        <v>147</v>
      </c>
    </row>
    <row r="148" spans="2:5" x14ac:dyDescent="0.25">
      <c r="C148" s="1" t="s">
        <v>88</v>
      </c>
      <c r="D148" s="1" t="s">
        <v>83</v>
      </c>
      <c r="E148" s="1" t="s">
        <v>81</v>
      </c>
    </row>
    <row r="149" spans="2:5" x14ac:dyDescent="0.25">
      <c r="B149" s="13" t="s">
        <v>123</v>
      </c>
      <c r="C149" s="1">
        <f t="shared" ref="C149:E151" si="19">IF($V9=C$148,$U9,0)</f>
        <v>0</v>
      </c>
      <c r="D149" s="1">
        <f t="shared" si="19"/>
        <v>0</v>
      </c>
      <c r="E149" s="1">
        <f t="shared" si="19"/>
        <v>439</v>
      </c>
    </row>
    <row r="150" spans="2:5" x14ac:dyDescent="0.25">
      <c r="B150" s="13" t="s">
        <v>124</v>
      </c>
      <c r="C150" s="1">
        <f t="shared" si="19"/>
        <v>0</v>
      </c>
      <c r="D150" s="1">
        <f t="shared" si="19"/>
        <v>0</v>
      </c>
      <c r="E150" s="1">
        <f t="shared" si="19"/>
        <v>242.6</v>
      </c>
    </row>
    <row r="151" spans="2:5" x14ac:dyDescent="0.25">
      <c r="B151" s="13" t="s">
        <v>125</v>
      </c>
      <c r="C151" s="1">
        <f t="shared" si="19"/>
        <v>0</v>
      </c>
      <c r="D151" s="1">
        <f t="shared" si="19"/>
        <v>0</v>
      </c>
      <c r="E151" s="1">
        <f t="shared" si="19"/>
        <v>199.7</v>
      </c>
    </row>
    <row r="152" spans="2:5" x14ac:dyDescent="0.25">
      <c r="B152" s="13" t="s">
        <v>127</v>
      </c>
      <c r="C152" s="1">
        <f t="shared" ref="C152:E159" si="20">IF($V13=C$148,$U13,0)</f>
        <v>0</v>
      </c>
      <c r="D152" s="1">
        <f t="shared" si="20"/>
        <v>0</v>
      </c>
      <c r="E152" s="1">
        <f t="shared" si="20"/>
        <v>510.9</v>
      </c>
    </row>
    <row r="153" spans="2:5" x14ac:dyDescent="0.25">
      <c r="B153" s="13" t="s">
        <v>128</v>
      </c>
      <c r="C153" s="1">
        <f t="shared" si="20"/>
        <v>0</v>
      </c>
      <c r="D153" s="1">
        <f t="shared" si="20"/>
        <v>0</v>
      </c>
      <c r="E153" s="1">
        <f t="shared" si="20"/>
        <v>152.80000000000001</v>
      </c>
    </row>
    <row r="154" spans="2:5" x14ac:dyDescent="0.25">
      <c r="B154" s="13" t="s">
        <v>129</v>
      </c>
      <c r="C154" s="1">
        <f t="shared" si="20"/>
        <v>0</v>
      </c>
      <c r="D154" s="1">
        <f t="shared" si="20"/>
        <v>0</v>
      </c>
      <c r="E154" s="1">
        <f t="shared" si="20"/>
        <v>270</v>
      </c>
    </row>
    <row r="155" spans="2:5" x14ac:dyDescent="0.25">
      <c r="B155" s="13" t="s">
        <v>130</v>
      </c>
      <c r="C155" s="1">
        <f t="shared" si="20"/>
        <v>0</v>
      </c>
      <c r="D155" s="1">
        <f t="shared" si="20"/>
        <v>0</v>
      </c>
      <c r="E155" s="1">
        <f t="shared" si="20"/>
        <v>739</v>
      </c>
    </row>
    <row r="156" spans="2:5" x14ac:dyDescent="0.25">
      <c r="B156" s="13" t="s">
        <v>131</v>
      </c>
      <c r="C156" s="1">
        <f t="shared" si="20"/>
        <v>0</v>
      </c>
      <c r="D156" s="1">
        <f t="shared" si="20"/>
        <v>0</v>
      </c>
      <c r="E156" s="1">
        <f t="shared" si="20"/>
        <v>449</v>
      </c>
    </row>
    <row r="157" spans="2:5" x14ac:dyDescent="0.25">
      <c r="B157" s="13" t="s">
        <v>132</v>
      </c>
      <c r="C157" s="1">
        <f t="shared" si="20"/>
        <v>0</v>
      </c>
      <c r="D157" s="1">
        <f t="shared" si="20"/>
        <v>0</v>
      </c>
      <c r="E157" s="1">
        <f t="shared" si="20"/>
        <v>145</v>
      </c>
    </row>
    <row r="158" spans="2:5" x14ac:dyDescent="0.25">
      <c r="B158" s="13" t="s">
        <v>133</v>
      </c>
      <c r="C158" s="1">
        <f t="shared" si="20"/>
        <v>0</v>
      </c>
      <c r="D158" s="1">
        <f t="shared" si="20"/>
        <v>0</v>
      </c>
      <c r="E158" s="1">
        <f t="shared" si="20"/>
        <v>357</v>
      </c>
    </row>
    <row r="159" spans="2:5" x14ac:dyDescent="0.25">
      <c r="B159" s="13" t="s">
        <v>100</v>
      </c>
      <c r="C159" s="1">
        <f t="shared" si="20"/>
        <v>0</v>
      </c>
      <c r="D159" s="1">
        <f t="shared" si="20"/>
        <v>0</v>
      </c>
      <c r="E159" s="1">
        <f t="shared" si="20"/>
        <v>111</v>
      </c>
    </row>
    <row r="160" spans="2:5" x14ac:dyDescent="0.25">
      <c r="B160" s="13" t="s">
        <v>134</v>
      </c>
      <c r="C160" s="1">
        <f t="shared" ref="C160:E167" si="21">IF($V24=C$148,$U24,0)</f>
        <v>0</v>
      </c>
      <c r="D160" s="1">
        <f t="shared" si="21"/>
        <v>0</v>
      </c>
      <c r="E160" s="1">
        <f t="shared" si="21"/>
        <v>41.994999999999997</v>
      </c>
    </row>
    <row r="161" spans="2:5" x14ac:dyDescent="0.25">
      <c r="B161" s="13" t="s">
        <v>135</v>
      </c>
      <c r="C161" s="1">
        <f t="shared" si="21"/>
        <v>0</v>
      </c>
      <c r="D161" s="1">
        <f t="shared" si="21"/>
        <v>0</v>
      </c>
      <c r="E161" s="1">
        <f t="shared" si="21"/>
        <v>8.86</v>
      </c>
    </row>
    <row r="162" spans="2:5" x14ac:dyDescent="0.25">
      <c r="B162" s="13" t="s">
        <v>136</v>
      </c>
      <c r="C162" s="1">
        <f t="shared" si="21"/>
        <v>0</v>
      </c>
      <c r="D162" s="1">
        <f t="shared" si="21"/>
        <v>0</v>
      </c>
      <c r="E162" s="1">
        <f t="shared" si="21"/>
        <v>11.388999999999999</v>
      </c>
    </row>
    <row r="163" spans="2:5" x14ac:dyDescent="0.25">
      <c r="B163" s="13" t="s">
        <v>137</v>
      </c>
      <c r="C163" s="1">
        <f t="shared" si="21"/>
        <v>0</v>
      </c>
      <c r="D163" s="1">
        <f t="shared" si="21"/>
        <v>0</v>
      </c>
      <c r="E163" s="1">
        <f t="shared" si="21"/>
        <v>16.305</v>
      </c>
    </row>
    <row r="164" spans="2:5" x14ac:dyDescent="0.25">
      <c r="B164" s="13" t="s">
        <v>138</v>
      </c>
      <c r="C164" s="1">
        <f t="shared" si="21"/>
        <v>0</v>
      </c>
      <c r="D164" s="1">
        <f t="shared" si="21"/>
        <v>0</v>
      </c>
      <c r="E164" s="1">
        <f t="shared" si="21"/>
        <v>74.8</v>
      </c>
    </row>
    <row r="165" spans="2:5" x14ac:dyDescent="0.25">
      <c r="B165" s="13" t="s">
        <v>144</v>
      </c>
      <c r="C165" s="1">
        <f t="shared" si="21"/>
        <v>0</v>
      </c>
      <c r="D165" s="1">
        <f t="shared" si="21"/>
        <v>0</v>
      </c>
      <c r="E165" s="1">
        <f t="shared" si="21"/>
        <v>5.82</v>
      </c>
    </row>
    <row r="166" spans="2:5" x14ac:dyDescent="0.25">
      <c r="B166" s="13" t="s">
        <v>139</v>
      </c>
      <c r="C166" s="1">
        <f t="shared" si="21"/>
        <v>0</v>
      </c>
      <c r="D166" s="1">
        <f t="shared" si="21"/>
        <v>0</v>
      </c>
      <c r="E166" s="1">
        <f t="shared" si="21"/>
        <v>51.2</v>
      </c>
    </row>
    <row r="167" spans="2:5" x14ac:dyDescent="0.25">
      <c r="B167" s="13" t="s">
        <v>140</v>
      </c>
      <c r="C167" s="1">
        <f t="shared" si="21"/>
        <v>0</v>
      </c>
      <c r="D167" s="1">
        <f t="shared" si="21"/>
        <v>0</v>
      </c>
      <c r="E167" s="1">
        <f t="shared" si="21"/>
        <v>26.8</v>
      </c>
    </row>
    <row r="170" spans="2:5" x14ac:dyDescent="0.25">
      <c r="C170" s="1" t="s">
        <v>148</v>
      </c>
    </row>
    <row r="171" spans="2:5" x14ac:dyDescent="0.25">
      <c r="C171" s="1" t="s">
        <v>88</v>
      </c>
      <c r="D171" s="1" t="s">
        <v>83</v>
      </c>
      <c r="E171" s="1" t="s">
        <v>81</v>
      </c>
    </row>
    <row r="172" spans="2:5" x14ac:dyDescent="0.25">
      <c r="B172" s="13" t="s">
        <v>123</v>
      </c>
      <c r="C172" s="1">
        <f t="shared" ref="C172:E174" si="22">IF($X9=C$171,$W9,0)</f>
        <v>0</v>
      </c>
      <c r="D172" s="1">
        <f t="shared" si="22"/>
        <v>87.1</v>
      </c>
      <c r="E172" s="1">
        <f t="shared" si="22"/>
        <v>0</v>
      </c>
    </row>
    <row r="173" spans="2:5" x14ac:dyDescent="0.25">
      <c r="B173" s="13" t="s">
        <v>124</v>
      </c>
      <c r="C173" s="1">
        <f t="shared" si="22"/>
        <v>0</v>
      </c>
      <c r="D173" s="1">
        <f t="shared" si="22"/>
        <v>66.41</v>
      </c>
      <c r="E173" s="1">
        <f t="shared" si="22"/>
        <v>0</v>
      </c>
    </row>
    <row r="174" spans="2:5" x14ac:dyDescent="0.25">
      <c r="B174" s="13" t="s">
        <v>125</v>
      </c>
      <c r="C174" s="1">
        <f t="shared" si="22"/>
        <v>0</v>
      </c>
      <c r="D174" s="1">
        <f t="shared" si="22"/>
        <v>77.59</v>
      </c>
      <c r="E174" s="1">
        <f t="shared" si="22"/>
        <v>0</v>
      </c>
    </row>
    <row r="175" spans="2:5" x14ac:dyDescent="0.25">
      <c r="B175" s="13" t="s">
        <v>127</v>
      </c>
      <c r="C175" s="1">
        <f t="shared" ref="C175:E181" si="23">IF($X13=C$171,$W13,0)</f>
        <v>0</v>
      </c>
      <c r="D175" s="1">
        <f t="shared" si="23"/>
        <v>77.97</v>
      </c>
      <c r="E175" s="1">
        <f t="shared" si="23"/>
        <v>0</v>
      </c>
    </row>
    <row r="176" spans="2:5" x14ac:dyDescent="0.25">
      <c r="B176" s="13" t="s">
        <v>128</v>
      </c>
      <c r="C176" s="1">
        <f t="shared" si="23"/>
        <v>266.8</v>
      </c>
      <c r="D176" s="1">
        <f t="shared" si="23"/>
        <v>0</v>
      </c>
      <c r="E176" s="1">
        <f t="shared" si="23"/>
        <v>0</v>
      </c>
    </row>
    <row r="177" spans="2:5" x14ac:dyDescent="0.25">
      <c r="B177" s="13" t="s">
        <v>129</v>
      </c>
      <c r="C177" s="1">
        <f t="shared" si="23"/>
        <v>145</v>
      </c>
      <c r="D177" s="1">
        <f t="shared" si="23"/>
        <v>0</v>
      </c>
      <c r="E177" s="1">
        <f t="shared" si="23"/>
        <v>0</v>
      </c>
    </row>
    <row r="178" spans="2:5" x14ac:dyDescent="0.25">
      <c r="B178" s="13" t="s">
        <v>130</v>
      </c>
      <c r="C178" s="1">
        <f t="shared" si="23"/>
        <v>0</v>
      </c>
      <c r="D178" s="1">
        <f t="shared" si="23"/>
        <v>89.6</v>
      </c>
      <c r="E178" s="1">
        <f t="shared" si="23"/>
        <v>0</v>
      </c>
    </row>
    <row r="179" spans="2:5" x14ac:dyDescent="0.25">
      <c r="B179" s="13" t="s">
        <v>131</v>
      </c>
      <c r="C179" s="1">
        <f t="shared" si="23"/>
        <v>0</v>
      </c>
      <c r="D179" s="1">
        <f t="shared" si="23"/>
        <v>0</v>
      </c>
      <c r="E179" s="1">
        <f t="shared" si="23"/>
        <v>48</v>
      </c>
    </row>
    <row r="180" spans="2:5" x14ac:dyDescent="0.25">
      <c r="B180" s="13" t="s">
        <v>132</v>
      </c>
      <c r="C180" s="1">
        <f t="shared" si="23"/>
        <v>0</v>
      </c>
      <c r="D180" s="1">
        <f t="shared" si="23"/>
        <v>0</v>
      </c>
      <c r="E180" s="1">
        <f t="shared" si="23"/>
        <v>48.2</v>
      </c>
    </row>
    <row r="181" spans="2:5" x14ac:dyDescent="0.25">
      <c r="B181" s="13" t="s">
        <v>133</v>
      </c>
      <c r="C181" s="1">
        <f t="shared" si="23"/>
        <v>0</v>
      </c>
      <c r="D181" s="1">
        <f t="shared" si="23"/>
        <v>78.099999999999994</v>
      </c>
      <c r="E181" s="1">
        <f t="shared" si="23"/>
        <v>0</v>
      </c>
    </row>
    <row r="184" spans="2:5" x14ac:dyDescent="0.25">
      <c r="C184" s="1" t="s">
        <v>149</v>
      </c>
    </row>
    <row r="185" spans="2:5" x14ac:dyDescent="0.25">
      <c r="C185" s="1" t="s">
        <v>88</v>
      </c>
      <c r="D185" s="1" t="s">
        <v>83</v>
      </c>
      <c r="E185" s="1" t="s">
        <v>81</v>
      </c>
    </row>
    <row r="186" spans="2:5" x14ac:dyDescent="0.25">
      <c r="B186" s="13" t="s">
        <v>123</v>
      </c>
      <c r="C186" s="1">
        <f t="shared" ref="C186:E188" si="24">IF($Z9=C$185,$Y9,0)</f>
        <v>0</v>
      </c>
      <c r="D186" s="1">
        <f t="shared" si="24"/>
        <v>2.2000000000000002</v>
      </c>
      <c r="E186" s="1">
        <f t="shared" si="24"/>
        <v>0</v>
      </c>
    </row>
    <row r="187" spans="2:5" x14ac:dyDescent="0.25">
      <c r="B187" s="13" t="s">
        <v>124</v>
      </c>
      <c r="C187" s="1">
        <f t="shared" si="24"/>
        <v>0</v>
      </c>
      <c r="D187" s="1">
        <f t="shared" si="24"/>
        <v>0</v>
      </c>
      <c r="E187" s="1">
        <f t="shared" si="24"/>
        <v>1.0900000000000001</v>
      </c>
    </row>
    <row r="188" spans="2:5" x14ac:dyDescent="0.25">
      <c r="B188" s="13" t="s">
        <v>125</v>
      </c>
      <c r="C188" s="1">
        <f t="shared" si="24"/>
        <v>0</v>
      </c>
      <c r="D188" s="1">
        <f t="shared" si="24"/>
        <v>3.05</v>
      </c>
      <c r="E188" s="1">
        <f t="shared" si="24"/>
        <v>0</v>
      </c>
    </row>
    <row r="189" spans="2:5" x14ac:dyDescent="0.25">
      <c r="B189" s="13" t="s">
        <v>127</v>
      </c>
      <c r="C189" s="1">
        <f t="shared" ref="C189:E195" si="25">IF($Z13=C$185,$Y13,0)</f>
        <v>0</v>
      </c>
      <c r="D189" s="1">
        <f t="shared" si="25"/>
        <v>0</v>
      </c>
      <c r="E189" s="1">
        <f t="shared" si="25"/>
        <v>1.27</v>
      </c>
    </row>
    <row r="190" spans="2:5" x14ac:dyDescent="0.25">
      <c r="B190" s="13" t="s">
        <v>128</v>
      </c>
      <c r="C190" s="1">
        <f t="shared" si="25"/>
        <v>10.84</v>
      </c>
      <c r="D190" s="1">
        <f t="shared" si="25"/>
        <v>0</v>
      </c>
      <c r="E190" s="1">
        <f t="shared" si="25"/>
        <v>0</v>
      </c>
    </row>
    <row r="191" spans="2:5" x14ac:dyDescent="0.25">
      <c r="B191" s="13" t="s">
        <v>129</v>
      </c>
      <c r="C191" s="1">
        <f t="shared" si="25"/>
        <v>4.0999999999999996</v>
      </c>
      <c r="D191" s="1">
        <f t="shared" si="25"/>
        <v>0</v>
      </c>
      <c r="E191" s="1">
        <f t="shared" si="25"/>
        <v>0</v>
      </c>
    </row>
    <row r="192" spans="2:5" x14ac:dyDescent="0.25">
      <c r="B192" s="13" t="s">
        <v>130</v>
      </c>
      <c r="C192" s="1">
        <f t="shared" si="25"/>
        <v>0</v>
      </c>
      <c r="D192" s="1">
        <f t="shared" si="25"/>
        <v>3.22</v>
      </c>
      <c r="E192" s="1">
        <f t="shared" si="25"/>
        <v>0</v>
      </c>
    </row>
    <row r="193" spans="2:5" x14ac:dyDescent="0.25">
      <c r="B193" s="13" t="s">
        <v>131</v>
      </c>
      <c r="C193" s="1">
        <f t="shared" si="25"/>
        <v>0</v>
      </c>
      <c r="D193" s="1">
        <f t="shared" si="25"/>
        <v>0</v>
      </c>
      <c r="E193" s="1">
        <f t="shared" si="25"/>
        <v>1.1000000000000001</v>
      </c>
    </row>
    <row r="194" spans="2:5" x14ac:dyDescent="0.25">
      <c r="B194" s="13" t="s">
        <v>132</v>
      </c>
      <c r="C194" s="1">
        <f t="shared" si="25"/>
        <v>0</v>
      </c>
      <c r="D194" s="1">
        <f t="shared" si="25"/>
        <v>3.5</v>
      </c>
      <c r="E194" s="1">
        <f t="shared" si="25"/>
        <v>0</v>
      </c>
    </row>
    <row r="195" spans="2:5" x14ac:dyDescent="0.25">
      <c r="B195" s="13" t="s">
        <v>133</v>
      </c>
      <c r="C195" s="1">
        <f t="shared" si="25"/>
        <v>0</v>
      </c>
      <c r="D195" s="1">
        <f t="shared" si="25"/>
        <v>3.27</v>
      </c>
      <c r="E195" s="1">
        <f t="shared" si="25"/>
        <v>0</v>
      </c>
    </row>
    <row r="198" spans="2:5" x14ac:dyDescent="0.25">
      <c r="C198" s="1" t="s">
        <v>64</v>
      </c>
    </row>
    <row r="199" spans="2:5" x14ac:dyDescent="0.25">
      <c r="C199" s="1" t="s">
        <v>88</v>
      </c>
      <c r="D199" s="1" t="s">
        <v>83</v>
      </c>
      <c r="E199" s="1" t="s">
        <v>81</v>
      </c>
    </row>
    <row r="200" spans="2:5" x14ac:dyDescent="0.25">
      <c r="B200" s="13" t="s">
        <v>123</v>
      </c>
      <c r="C200" s="22">
        <f t="shared" ref="C200:E202" si="26">IF($AD9=C$185,$AC9,0)</f>
        <v>0</v>
      </c>
      <c r="D200" s="22">
        <f t="shared" si="26"/>
        <v>0.97499999999999998</v>
      </c>
      <c r="E200" s="22">
        <f t="shared" si="26"/>
        <v>0</v>
      </c>
    </row>
    <row r="201" spans="2:5" x14ac:dyDescent="0.25">
      <c r="B201" s="13" t="s">
        <v>124</v>
      </c>
      <c r="C201" s="22">
        <f t="shared" si="26"/>
        <v>0</v>
      </c>
      <c r="D201" s="22">
        <f t="shared" si="26"/>
        <v>0.97900000000000009</v>
      </c>
      <c r="E201" s="22">
        <f t="shared" si="26"/>
        <v>0</v>
      </c>
    </row>
    <row r="202" spans="2:5" x14ac:dyDescent="0.25">
      <c r="B202" s="13" t="s">
        <v>125</v>
      </c>
      <c r="C202" s="22">
        <f t="shared" si="26"/>
        <v>0</v>
      </c>
      <c r="D202" s="22">
        <f t="shared" si="26"/>
        <v>0</v>
      </c>
      <c r="E202" s="22">
        <f t="shared" si="26"/>
        <v>0.99379999999999991</v>
      </c>
    </row>
    <row r="203" spans="2:5" x14ac:dyDescent="0.25">
      <c r="B203" s="13" t="s">
        <v>127</v>
      </c>
      <c r="C203" s="22">
        <f t="shared" ref="C203:E209" si="27">IF($AD13=C$185,$AC13,0)</f>
        <v>0</v>
      </c>
      <c r="D203" s="22">
        <f t="shared" si="27"/>
        <v>0</v>
      </c>
      <c r="E203" s="22">
        <f t="shared" si="27"/>
        <v>0.99290000000000012</v>
      </c>
    </row>
    <row r="204" spans="2:5" x14ac:dyDescent="0.25">
      <c r="B204" s="13" t="s">
        <v>128</v>
      </c>
      <c r="C204" s="22">
        <f t="shared" si="27"/>
        <v>0.92500000000000004</v>
      </c>
      <c r="D204" s="22">
        <f t="shared" si="27"/>
        <v>0</v>
      </c>
      <c r="E204" s="22">
        <f t="shared" si="27"/>
        <v>0</v>
      </c>
    </row>
    <row r="205" spans="2:5" x14ac:dyDescent="0.25">
      <c r="B205" s="13" t="s">
        <v>129</v>
      </c>
      <c r="C205" s="22">
        <f t="shared" si="27"/>
        <v>0.95900000000000007</v>
      </c>
      <c r="D205" s="22">
        <f t="shared" si="27"/>
        <v>0</v>
      </c>
      <c r="E205" s="22">
        <f t="shared" si="27"/>
        <v>0</v>
      </c>
    </row>
    <row r="206" spans="2:5" x14ac:dyDescent="0.25">
      <c r="B206" s="13" t="s">
        <v>130</v>
      </c>
      <c r="C206" s="22">
        <f t="shared" si="27"/>
        <v>0</v>
      </c>
      <c r="D206" s="22">
        <f t="shared" si="27"/>
        <v>0</v>
      </c>
      <c r="E206" s="22">
        <f t="shared" si="27"/>
        <v>0.95709999999999995</v>
      </c>
    </row>
    <row r="207" spans="2:5" x14ac:dyDescent="0.25">
      <c r="B207" s="13" t="s">
        <v>131</v>
      </c>
      <c r="C207" s="22">
        <f t="shared" si="27"/>
        <v>0</v>
      </c>
      <c r="D207" s="22">
        <f t="shared" si="27"/>
        <v>0.99</v>
      </c>
      <c r="E207" s="22">
        <f t="shared" si="27"/>
        <v>0</v>
      </c>
    </row>
    <row r="208" spans="2:5" x14ac:dyDescent="0.25">
      <c r="B208" s="13" t="s">
        <v>132</v>
      </c>
      <c r="C208" s="22">
        <f t="shared" si="27"/>
        <v>0</v>
      </c>
      <c r="D208" s="22">
        <f t="shared" si="27"/>
        <v>0</v>
      </c>
      <c r="E208" s="22">
        <f t="shared" si="27"/>
        <v>0.99</v>
      </c>
    </row>
    <row r="209" spans="2:5" x14ac:dyDescent="0.25">
      <c r="B209" s="13" t="s">
        <v>133</v>
      </c>
      <c r="C209" s="22">
        <f t="shared" si="27"/>
        <v>0</v>
      </c>
      <c r="D209" s="22">
        <f t="shared" si="27"/>
        <v>0.98</v>
      </c>
      <c r="E209" s="22">
        <f t="shared" si="27"/>
        <v>0</v>
      </c>
    </row>
    <row r="210" spans="2:5" x14ac:dyDescent="0.25">
      <c r="B210" s="13" t="s">
        <v>136</v>
      </c>
      <c r="C210" s="22">
        <f>IF($AD26=C$185,$AC26,0)</f>
        <v>0</v>
      </c>
      <c r="D210" s="22">
        <f>IF($AD26=D$185,$AC26,0)</f>
        <v>0</v>
      </c>
      <c r="E210" s="22">
        <f>IF($AD26=E$185,$AC26,0)</f>
        <v>1</v>
      </c>
    </row>
    <row r="213" spans="2:5" x14ac:dyDescent="0.25">
      <c r="C213" s="1" t="s">
        <v>66</v>
      </c>
    </row>
    <row r="214" spans="2:5" x14ac:dyDescent="0.25">
      <c r="C214" s="1" t="s">
        <v>88</v>
      </c>
      <c r="D214" s="1" t="s">
        <v>83</v>
      </c>
      <c r="E214" s="1" t="s">
        <v>81</v>
      </c>
    </row>
    <row r="215" spans="2:5" x14ac:dyDescent="0.25">
      <c r="B215" s="13" t="s">
        <v>123</v>
      </c>
      <c r="C215" s="23">
        <f t="shared" ref="C215:E217" si="28">IF($AF9=C$214,$AE9,0)</f>
        <v>0</v>
      </c>
      <c r="D215" s="23">
        <f t="shared" si="28"/>
        <v>0</v>
      </c>
      <c r="E215" s="23">
        <f t="shared" si="28"/>
        <v>1</v>
      </c>
    </row>
    <row r="216" spans="2:5" x14ac:dyDescent="0.25">
      <c r="B216" s="13" t="s">
        <v>124</v>
      </c>
      <c r="C216" s="23">
        <f t="shared" si="28"/>
        <v>0</v>
      </c>
      <c r="D216" s="23">
        <f t="shared" si="28"/>
        <v>0</v>
      </c>
      <c r="E216" s="23">
        <f t="shared" si="28"/>
        <v>1</v>
      </c>
    </row>
    <row r="217" spans="2:5" x14ac:dyDescent="0.25">
      <c r="B217" s="13" t="s">
        <v>125</v>
      </c>
      <c r="C217" s="23">
        <f t="shared" si="28"/>
        <v>0</v>
      </c>
      <c r="D217" s="23">
        <f t="shared" si="28"/>
        <v>0</v>
      </c>
      <c r="E217" s="23">
        <f t="shared" si="28"/>
        <v>1</v>
      </c>
    </row>
    <row r="218" spans="2:5" x14ac:dyDescent="0.25">
      <c r="B218" s="13" t="s">
        <v>127</v>
      </c>
      <c r="C218" s="23">
        <f t="shared" ref="C218:E224" si="29">IF($AF13=C$214,$AE13,0)</f>
        <v>0</v>
      </c>
      <c r="D218" s="23">
        <f t="shared" si="29"/>
        <v>0</v>
      </c>
      <c r="E218" s="23">
        <f t="shared" si="29"/>
        <v>1</v>
      </c>
    </row>
    <row r="219" spans="2:5" x14ac:dyDescent="0.25">
      <c r="B219" s="13" t="s">
        <v>128</v>
      </c>
      <c r="C219" s="23">
        <f t="shared" si="29"/>
        <v>0</v>
      </c>
      <c r="D219" s="23">
        <f t="shared" si="29"/>
        <v>0</v>
      </c>
      <c r="E219" s="23">
        <f t="shared" si="29"/>
        <v>1</v>
      </c>
    </row>
    <row r="220" spans="2:5" x14ac:dyDescent="0.25">
      <c r="B220" s="13" t="s">
        <v>129</v>
      </c>
      <c r="C220" s="23">
        <f t="shared" si="29"/>
        <v>0</v>
      </c>
      <c r="D220" s="23">
        <f t="shared" si="29"/>
        <v>0</v>
      </c>
      <c r="E220" s="23">
        <f t="shared" si="29"/>
        <v>1</v>
      </c>
    </row>
    <row r="221" spans="2:5" x14ac:dyDescent="0.25">
      <c r="B221" s="13" t="s">
        <v>130</v>
      </c>
      <c r="C221" s="23">
        <f t="shared" si="29"/>
        <v>0</v>
      </c>
      <c r="D221" s="23">
        <f t="shared" si="29"/>
        <v>0</v>
      </c>
      <c r="E221" s="23">
        <f t="shared" si="29"/>
        <v>1</v>
      </c>
    </row>
    <row r="222" spans="2:5" x14ac:dyDescent="0.25">
      <c r="B222" s="13" t="s">
        <v>131</v>
      </c>
      <c r="C222" s="23">
        <f t="shared" si="29"/>
        <v>0</v>
      </c>
      <c r="D222" s="22">
        <f t="shared" si="29"/>
        <v>0.99900000000000011</v>
      </c>
      <c r="E222" s="23">
        <f t="shared" si="29"/>
        <v>0</v>
      </c>
    </row>
    <row r="223" spans="2:5" x14ac:dyDescent="0.25">
      <c r="B223" s="13" t="s">
        <v>132</v>
      </c>
      <c r="C223" s="23">
        <f t="shared" si="29"/>
        <v>0</v>
      </c>
      <c r="D223" s="23">
        <f t="shared" si="29"/>
        <v>0</v>
      </c>
      <c r="E223" s="23">
        <f t="shared" si="29"/>
        <v>1</v>
      </c>
    </row>
    <row r="224" spans="2:5" x14ac:dyDescent="0.25">
      <c r="B224" s="13" t="s">
        <v>133</v>
      </c>
      <c r="C224" s="23">
        <f t="shared" si="29"/>
        <v>0</v>
      </c>
      <c r="D224" s="23">
        <f t="shared" si="29"/>
        <v>0</v>
      </c>
      <c r="E224" s="23">
        <f t="shared" si="29"/>
        <v>1</v>
      </c>
    </row>
  </sheetData>
  <pageMargins left="0.7" right="0.7" top="0.75" bottom="0.75" header="0.3" footer="0.3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30530B58E447A12DC1C114B19044" ma:contentTypeVersion="4" ma:contentTypeDescription="Create a new document." ma:contentTypeScope="" ma:versionID="a69c0fd30ebfc4c3dd73dd365d48c87e">
  <xsd:schema xmlns:xsd="http://www.w3.org/2001/XMLSchema" xmlns:xs="http://www.w3.org/2001/XMLSchema" xmlns:p="http://schemas.microsoft.com/office/2006/metadata/properties" xmlns:ns2="c9aff3e0-e885-4292-bbe5-b8119741d078" xmlns:ns3="3e4c319f-f868-4ceb-8801-8cf7367b8c3d" targetNamespace="http://schemas.microsoft.com/office/2006/metadata/properties" ma:root="true" ma:fieldsID="472791891126e3f0773dfd9da7550b10" ns2:_="" ns3:_="">
    <xsd:import namespace="c9aff3e0-e885-4292-bbe5-b8119741d078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Summary" minOccurs="0"/>
                <xsd:element ref="ns2:Published_x0020_Date"/>
                <xsd:element ref="ns2:Alternative_x0020_Search_x0020_Terms" minOccurs="0"/>
                <xsd:element ref="ns2:Document_x0020_Group" minOccurs="0"/>
                <xsd:element ref="ns2:Received" minOccurs="0"/>
                <xsd:element ref="ns2:Water_x0020_Companies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f3e0-e885-4292-bbe5-b8119741d078" elementFormDefault="qualified">
    <xsd:import namespace="http://schemas.microsoft.com/office/2006/documentManagement/types"/>
    <xsd:import namespace="http://schemas.microsoft.com/office/infopath/2007/PartnerControls"/>
    <xsd:element name="Year" ma:index="2" nillable="true" ma:displayName="Year" ma:default="2011-12" ma:format="Dropdown" ma:internalName="Year" ma:readOnly="false">
      <xsd:simpleType>
        <xsd:restriction base="dms:Choice">
          <xsd:enumeration value="2011-12"/>
          <xsd:enumeration value="2012-13"/>
          <xsd:enumeration value="2013-14"/>
          <xsd:enumeration value="2014-15"/>
        </xsd:restriction>
      </xsd:simpleType>
    </xsd:element>
    <xsd:element name="Summary" ma:index="3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Published_x0020_Date" ma:index="4" ma:displayName="Published Date" ma:default="[today]" ma:format="DateOnly" ma:internalName="Published_x0020_Date" ma:readOnly="false">
      <xsd:simpleType>
        <xsd:restriction base="dms:DateTime"/>
      </xsd:simpleType>
    </xsd:element>
    <xsd:element name="Alternative_x0020_Search_x0020_Terms" ma:index="5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6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  <xsd:element name="Received" ma:index="7" nillable="true" ma:displayName="Received" ma:default="[today]" ma:format="DateOnly" ma:internalName="Received" ma:readOnly="false">
      <xsd:simpleType>
        <xsd:restriction base="dms:DateTime"/>
      </xsd:simpleType>
    </xsd:element>
    <xsd:element name="Water_x0020_Companies" ma:index="8" nillable="true" ma:displayName="Water Company" ma:format="Dropdown" ma:internalName="Water_x0020_Companies" ma:readOnly="false">
      <xsd:simpleType>
        <xsd:restriction base="dms:Choice">
          <xsd:enumeration value="Albion Water"/>
          <xsd:enumeration value="Affinity Water"/>
          <xsd:enumeration value="Anglian Water"/>
          <xsd:enumeration value="Bournemouth and West Hampshire Water"/>
          <xsd:enumeration value="Bristol Water"/>
          <xsd:enumeration value="Cambridge Water"/>
          <xsd:enumeration value="Cholderton and District"/>
          <xsd:enumeration value="Dee Valley Water"/>
          <xsd:enumeration value="Independent Water Networks"/>
          <xsd:enumeration value="Northumbrian Water"/>
          <xsd:enumeration value="Peel Water Networks"/>
          <xsd:enumeration value="Portsmouth Water"/>
          <xsd:enumeration value="Severn Trent Water"/>
          <xsd:enumeration value="South East Water"/>
          <xsd:enumeration value="South Staffordshire Water"/>
          <xsd:enumeration value="South West Water"/>
          <xsd:enumeration value="Southern Water"/>
          <xsd:enumeration value="SSE Water"/>
          <xsd:enumeration value="Sutton and East Surrey Water"/>
          <xsd:enumeration value="Tendring Hundred Waterworks"/>
          <xsd:enumeration value="Thames Water"/>
          <xsd:enumeration value="United Utilities"/>
          <xsd:enumeration value="Veolia Water Central"/>
          <xsd:enumeration value="Veolia Water East"/>
          <xsd:enumeration value="Veolia Water Projects"/>
          <xsd:enumeration value="Veolia Water Southeast"/>
          <xsd:enumeration value="Welsh Water"/>
          <xsd:enumeration value="Wessex Water"/>
          <xsd:enumeration value="Yorkshire Wat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 xmlns="c9aff3e0-e885-4292-bbe5-b8119741d078">2014-06-19T23:00:00+00:00</Received>
    <TaxCatchAll xmlns="3e4c319f-f868-4ceb-8801-8cf7367b8c3d"/>
    <Year xmlns="c9aff3e0-e885-4292-bbe5-b8119741d078">2013-14</Year>
    <Water_x0020_Companies xmlns="c9aff3e0-e885-4292-bbe5-b8119741d078" xsi:nil="true"/>
    <TaxKeywordTaxHTField xmlns="3e4c319f-f868-4ceb-8801-8cf7367b8c3d">
      <Terms xmlns="http://schemas.microsoft.com/office/infopath/2007/PartnerControls"/>
    </TaxKeywordTaxHTField>
    <Alternative_x0020_Search_x0020_Terms xmlns="c9aff3e0-e885-4292-bbe5-b8119741d078" xsi:nil="true"/>
    <Published_x0020_Date xmlns="c9aff3e0-e885-4292-bbe5-b8119741d078">2014-06-19T23:00:00+00:00</Published_x0020_Date>
    <Summary xmlns="c9aff3e0-e885-4292-bbe5-b8119741d078" xsi:nil="true"/>
    <Document_x0020_Group xmlns="c9aff3e0-e885-4292-bbe5-b8119741d07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0168D4-1266-4A05-9515-D9D997985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f3e0-e885-4292-bbe5-b8119741d078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4CA4A6-127B-4551-AEFA-FB30B661FF7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3e4c319f-f868-4ceb-8801-8cf7367b8c3d"/>
    <ds:schemaRef ds:uri="c9aff3e0-e885-4292-bbe5-b8119741d0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FC5D18-92B8-428E-AB37-B884C6C047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10</vt:i4>
      </vt:variant>
    </vt:vector>
  </HeadingPairs>
  <TitlesOfParts>
    <vt:vector size="14" baseType="lpstr">
      <vt:lpstr>Sheet0</vt:lpstr>
      <vt:lpstr>Performance Table</vt:lpstr>
      <vt:lpstr>Calculations</vt:lpstr>
      <vt:lpstr>Sheet1</vt:lpstr>
      <vt:lpstr>SIM score</vt:lpstr>
      <vt:lpstr>Internal sewer flooding</vt:lpstr>
      <vt:lpstr>Water supply interruptions</vt:lpstr>
      <vt:lpstr>Greenhouse gas emissions</vt:lpstr>
      <vt:lpstr>Pollution incidents (sewerage)</vt:lpstr>
      <vt:lpstr>Serious pollution (sewerage)</vt:lpstr>
      <vt:lpstr>Discharge permit compliance</vt:lpstr>
      <vt:lpstr>Satisfactory sludge disposal</vt:lpstr>
      <vt:lpstr>Leakage</vt:lpstr>
      <vt:lpstr>Security of supply index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for website 2013-14</dc:title>
  <dc:creator>Apache POI</dc:creator>
  <cp:lastModifiedBy>Laura Masters</cp:lastModifiedBy>
  <cp:lastPrinted>2014-07-23T11:42:47Z</cp:lastPrinted>
  <dcterms:created xsi:type="dcterms:W3CDTF">2013-07-24T09:47:34Z</dcterms:created>
  <dcterms:modified xsi:type="dcterms:W3CDTF">2017-01-23T11:18:23Z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0x010100A7EA30530B58E447A12DC1C114B19044</vt:lpwstr>
  </property>
  <property fmtid="{D5CDD505-2E9C-101B-9397-08002B2CF9AE}" pid="3" name="TaxKeyword">
    <vt:lpwstr/>
  </property>
</Properties>
</file>